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887" firstSheet="16" activeTab="22"/>
  </bookViews>
  <sheets>
    <sheet name="1.인구추이-가.등록인구추이" sheetId="1" r:id="rId1"/>
    <sheet name="1-나.거소신고인수" sheetId="2" r:id="rId2"/>
    <sheet name="2.읍면동별세대및인구" sheetId="3" r:id="rId3"/>
    <sheet name="3.연령(5세계급)및성별인구" sheetId="4" r:id="rId4"/>
    <sheet name="3.연령(5세계급)및성별인구(계속)" sheetId="5" r:id="rId5"/>
    <sheet name="4.혼인상태별인구(15세이상)" sheetId="6" r:id="rId6"/>
    <sheet name="5.교육정도별인구(6세이상)" sheetId="7" r:id="rId7"/>
    <sheet name="6.주택점유형태별 가구(일반가구)" sheetId="8" r:id="rId8"/>
    <sheet name="7.사용방수별 가구(일반가구)" sheetId="9" r:id="rId9"/>
    <sheet name="8.인구동태" sheetId="10" r:id="rId10"/>
    <sheet name="8-1.인구동태" sheetId="11" r:id="rId11"/>
    <sheet name="9.인구이동" sheetId="12" r:id="rId12"/>
    <sheet name="9-1.시별인구이동" sheetId="13" r:id="rId13"/>
    <sheet name="10.주민등록전입지별인구이동" sheetId="14" r:id="rId14"/>
    <sheet name="11.주민등록전출지별인구이동" sheetId="15" r:id="rId15"/>
    <sheet name="12.외국인 국적별 등록현황" sheetId="16" r:id="rId16"/>
    <sheet name="13.외국인국적별혼인" sheetId="17" r:id="rId17"/>
    <sheet name="14.혼인종류및외국인국적별혼인인구" sheetId="18" r:id="rId18"/>
    <sheet name="15. 외국인과의 혼인" sheetId="19" r:id="rId19"/>
    <sheet name="16.사망원인별사망" sheetId="20" r:id="rId20"/>
    <sheet name="17.혼인율" sheetId="21" r:id="rId21"/>
    <sheet name="18.이혼율" sheetId="22" r:id="rId22"/>
    <sheet name="19.여성가구주현황" sheetId="23" r:id="rId23"/>
  </sheets>
  <definedNames>
    <definedName name="_xlnm.Print_Area" localSheetId="0">'1.인구추이-가.등록인구추이'!$A$1:$Q$51</definedName>
    <definedName name="_xlnm.Print_Area" localSheetId="14">'11.주민등록전출지별인구이동'!#REF!</definedName>
    <definedName name="_xlnm.Print_Area" localSheetId="15">'12.외국인 국적별 등록현황'!$A$1:$T$22</definedName>
    <definedName name="_xlnm.Print_Area" localSheetId="16">'13.외국인국적별혼인'!#REF!</definedName>
    <definedName name="_xlnm.Print_Area" localSheetId="17">'14.혼인종류및외국인국적별혼인인구'!#REF!</definedName>
    <definedName name="_xlnm.Print_Area" localSheetId="1">'1-나.거소신고인수'!#REF!</definedName>
    <definedName name="_xlnm.Print_Area" localSheetId="3">'3.연령(5세계급)및성별인구'!$A$1:$L$35</definedName>
    <definedName name="_xlnm.Print_Area" localSheetId="4">'3.연령(5세계급)및성별인구(계속)'!$A$1:$L$34</definedName>
    <definedName name="_xlnm.Print_Area" localSheetId="5">'4.혼인상태별인구(15세이상)'!$A$1:$S$30</definedName>
    <definedName name="_xlnm.Print_Area" localSheetId="6">'5.교육정도별인구(6세이상)'!#REF!</definedName>
    <definedName name="_xlnm.Print_Area" localSheetId="7">'6.주택점유형태별 가구(일반가구)'!$A$1:$AI$16</definedName>
    <definedName name="_xlnm.Print_Area" localSheetId="8">'7.사용방수별 가구(일반가구)'!$A$1:$M$15</definedName>
    <definedName name="_xlnm.Print_Area" localSheetId="9">'8.인구동태'!$A$1:$J$25</definedName>
    <definedName name="_xlnm.Print_Area" localSheetId="10">'8-1.인구동태'!$A$1:$K$10</definedName>
    <definedName name="_xlnm.Print_Area" localSheetId="11">'9.인구이동'!#REF!</definedName>
    <definedName name="_xlnm.Print_Area" localSheetId="12">'9-1.시별인구이동'!#REF!</definedName>
  </definedNames>
  <calcPr fullCalcOnLoad="1"/>
</workbook>
</file>

<file path=xl/comments18.xml><?xml version="1.0" encoding="utf-8"?>
<comments xmlns="http://schemas.openxmlformats.org/spreadsheetml/2006/main">
  <authors>
    <author>SEC</author>
  </authors>
  <commentList>
    <comment ref="A1" authorId="0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<sst xmlns="http://schemas.openxmlformats.org/spreadsheetml/2006/main" count="1802" uniqueCount="903">
  <si>
    <t>Source : Statistics Korea</t>
  </si>
  <si>
    <t xml:space="preserve">    주 : 제주특별자치도 전체수치임</t>
  </si>
  <si>
    <t>Source : Statistics Korea</t>
  </si>
  <si>
    <t xml:space="preserve">Note : 3) Total number of Jeju Special Self-Governing Province </t>
  </si>
  <si>
    <r>
      <rPr>
        <sz val="10"/>
        <rFont val="굴림"/>
        <family val="3"/>
      </rPr>
      <t>혈액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조혈기관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질환과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면역기전을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침범하는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특정장애
</t>
    </r>
    <r>
      <rPr>
        <sz val="10"/>
        <rFont val="Arial"/>
        <family val="2"/>
      </rPr>
      <t xml:space="preserve">Diseases of the blood and blood-forming organs and certain disorders involving </t>
    </r>
  </si>
  <si>
    <r>
      <rPr>
        <sz val="10"/>
        <rFont val="굴림"/>
        <family val="3"/>
      </rPr>
      <t>내분비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영양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대사질환
</t>
    </r>
    <r>
      <rPr>
        <sz val="10"/>
        <rFont val="Arial"/>
        <family val="2"/>
      </rPr>
      <t xml:space="preserve">Endocrine, nutritional and metabolic diseases </t>
    </r>
  </si>
  <si>
    <r>
      <rPr>
        <sz val="10"/>
        <rFont val="굴림"/>
        <family val="3"/>
      </rPr>
      <t>정신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행동장애
</t>
    </r>
    <r>
      <rPr>
        <sz val="10"/>
        <rFont val="Arial"/>
        <family val="2"/>
      </rPr>
      <t xml:space="preserve"> Mental and behavioural disorders</t>
    </r>
  </si>
  <si>
    <r>
      <rPr>
        <sz val="10"/>
        <rFont val="굴림"/>
        <family val="3"/>
      </rPr>
      <t>신경계통의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nervous system </t>
    </r>
  </si>
  <si>
    <r>
      <rPr>
        <sz val="10"/>
        <rFont val="굴림"/>
        <family val="3"/>
      </rPr>
      <t>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부속기의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eye and adnexa</t>
    </r>
  </si>
  <si>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꼭지돌기의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ear and mastoid process </t>
    </r>
  </si>
  <si>
    <r>
      <rPr>
        <sz val="10"/>
        <rFont val="굴림"/>
        <family val="3"/>
      </rPr>
      <t>순환기계통의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circulatory system
</t>
    </r>
  </si>
  <si>
    <r>
      <rPr>
        <sz val="10"/>
        <rFont val="굴림"/>
        <family val="3"/>
      </rPr>
      <t xml:space="preserve">남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</si>
  <si>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</si>
  <si>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</si>
  <si>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</si>
  <si>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소화기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>Diseases of the digestive system</t>
    </r>
  </si>
  <si>
    <r>
      <rPr>
        <sz val="10"/>
        <rFont val="굴림"/>
        <family val="3"/>
      </rPr>
      <t>피부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피부밑
조직의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skin and subcutaneous tissue </t>
    </r>
  </si>
  <si>
    <r>
      <rPr>
        <sz val="10"/>
        <rFont val="굴림"/>
        <family val="3"/>
      </rPr>
      <t>근육골격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결합조직의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musculoskeletal system and connective tissue</t>
    </r>
  </si>
  <si>
    <r>
      <rPr>
        <sz val="10"/>
        <rFont val="굴림"/>
        <family val="3"/>
      </rPr>
      <t xml:space="preserve">비뇨생식기
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Diseases of the genitourinary system </t>
    </r>
  </si>
  <si>
    <r>
      <rPr>
        <sz val="10"/>
        <rFont val="굴림"/>
        <family val="3"/>
      </rPr>
      <t>임신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출산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산후기
</t>
    </r>
    <r>
      <rPr>
        <sz val="10"/>
        <rFont val="Arial"/>
        <family val="2"/>
      </rPr>
      <t xml:space="preserve">Pregnancy, childbirth and the puerperium </t>
    </r>
  </si>
  <si>
    <r>
      <rPr>
        <sz val="10"/>
        <rFont val="굴림"/>
        <family val="3"/>
      </rPr>
      <t>출생전후기에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기원한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특정병태
</t>
    </r>
    <r>
      <rPr>
        <sz val="10"/>
        <rFont val="Arial"/>
        <family val="2"/>
      </rPr>
      <t xml:space="preserve"> Certain conditions originating in the perinatal period </t>
    </r>
  </si>
  <si>
    <r>
      <rPr>
        <sz val="10"/>
        <rFont val="굴림"/>
        <family val="3"/>
      </rPr>
      <t>선천기형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변형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염색체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 xml:space="preserve"> Congenital malformations, defoformations and chromosomal abnormalities</t>
    </r>
  </si>
  <si>
    <r>
      <rPr>
        <sz val="10"/>
        <rFont val="굴림"/>
        <family val="3"/>
      </rPr>
      <t>달리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분류되지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징후
</t>
    </r>
    <r>
      <rPr>
        <sz val="10"/>
        <rFont val="Arial"/>
        <family val="2"/>
      </rPr>
      <t xml:space="preserve"> Symptoms, singns and abnormal clinical and and laboratory finding, NEC</t>
    </r>
  </si>
  <si>
    <r>
      <rPr>
        <sz val="10"/>
        <rFont val="굴림"/>
        <family val="3"/>
      </rPr>
      <t>질병이환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사망의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외인
</t>
    </r>
    <r>
      <rPr>
        <sz val="10"/>
        <rFont val="Arial"/>
        <family val="2"/>
      </rPr>
      <t xml:space="preserve"> External causes of mobidity and mortality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</si>
  <si>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</si>
  <si>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</si>
  <si>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t>(단위 : 명)</t>
  </si>
  <si>
    <t>Unit : case per 1,000 population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</si>
  <si>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</si>
  <si>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</si>
  <si>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여성가구주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</t>
    </r>
    <r>
      <rPr>
        <sz val="10"/>
        <rFont val="Arial"/>
        <family val="2"/>
      </rPr>
      <t xml:space="preserve"> (B)
Female Households</t>
    </r>
  </si>
  <si>
    <r>
      <rPr>
        <sz val="10"/>
        <rFont val="굴림"/>
        <family val="3"/>
      </rPr>
      <t>남성가구주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가구수
</t>
    </r>
    <r>
      <rPr>
        <sz val="10"/>
        <rFont val="Arial"/>
        <family val="2"/>
      </rPr>
      <t>Male Households</t>
    </r>
  </si>
  <si>
    <r>
      <rPr>
        <sz val="10"/>
        <rFont val="굴림"/>
        <family val="3"/>
      </rPr>
      <t>여성가구주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비율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Female Household rate</t>
    </r>
  </si>
  <si>
    <t>Year
Si</t>
  </si>
  <si>
    <t>2 0 1 0</t>
  </si>
  <si>
    <t xml:space="preserve"> Jeju-si</t>
  </si>
  <si>
    <r>
      <rPr>
        <sz val="10"/>
        <rFont val="굴림"/>
        <family val="3"/>
      </rPr>
      <t>서귀포시</t>
    </r>
  </si>
  <si>
    <t xml:space="preserve"> Seogwipo-si</t>
  </si>
  <si>
    <t>제주시</t>
  </si>
  <si>
    <t>Source : Statistics Korea</t>
  </si>
  <si>
    <t>Unit : household, %</t>
  </si>
  <si>
    <t xml:space="preserve"> 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</si>
  <si>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세대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</si>
  <si>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t>(Unit : household, person)</t>
  </si>
  <si>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1)</t>
    </r>
  </si>
  <si>
    <r>
      <t>65</t>
    </r>
    <r>
      <rPr>
        <sz val="10"/>
        <rFont val="돋움"/>
        <family val="3"/>
      </rPr>
      <t>세이상</t>
    </r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</si>
  <si>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</si>
  <si>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>Si</t>
  </si>
  <si>
    <r>
      <rPr>
        <sz val="10"/>
        <color indexed="8"/>
        <rFont val="돋움"/>
        <family val="3"/>
      </rPr>
      <t>읍면동별</t>
    </r>
  </si>
  <si>
    <t>Number of</t>
  </si>
  <si>
    <r>
      <rPr>
        <sz val="10"/>
        <color indexed="8"/>
        <rFont val="굴림"/>
        <family val="3"/>
      </rPr>
      <t>남</t>
    </r>
  </si>
  <si>
    <r>
      <rPr>
        <sz val="10"/>
        <color indexed="8"/>
        <rFont val="굴림"/>
        <family val="3"/>
      </rPr>
      <t>여</t>
    </r>
  </si>
  <si>
    <t>Person 65</t>
  </si>
  <si>
    <t>Eup,Myeon,Dong</t>
  </si>
  <si>
    <t>years old</t>
  </si>
  <si>
    <t>households</t>
  </si>
  <si>
    <t>Male</t>
  </si>
  <si>
    <t>Female</t>
  </si>
  <si>
    <t>and over</t>
  </si>
  <si>
    <t xml:space="preserve">  Hallim-eup</t>
  </si>
  <si>
    <t xml:space="preserve">  Aewol-eup</t>
  </si>
  <si>
    <t xml:space="preserve">  Gujwa-eup</t>
  </si>
  <si>
    <t xml:space="preserve">  Jocheon-eup</t>
  </si>
  <si>
    <t xml:space="preserve">  Hangyeong-myeon</t>
  </si>
  <si>
    <t xml:space="preserve">  Chuja-myeon</t>
  </si>
  <si>
    <t xml:space="preserve">  Udo-myeon</t>
  </si>
  <si>
    <t xml:space="preserve">  Ildo 1-dong</t>
  </si>
  <si>
    <t xml:space="preserve">  Ildo 2-dong</t>
  </si>
  <si>
    <t xml:space="preserve">  Ido 1-dong</t>
  </si>
  <si>
    <t xml:space="preserve">  Ido 2-dong</t>
  </si>
  <si>
    <t xml:space="preserve">  Samdo 1-dong</t>
  </si>
  <si>
    <t xml:space="preserve">  Samdo 2-dong</t>
  </si>
  <si>
    <t xml:space="preserve">  Yongdam 1-dong</t>
  </si>
  <si>
    <t xml:space="preserve">  Yongdam 2-dong</t>
  </si>
  <si>
    <t xml:space="preserve">  Geonip-dong</t>
  </si>
  <si>
    <t xml:space="preserve">  Hwabuk-dong</t>
  </si>
  <si>
    <t xml:space="preserve">  Samyang-dong</t>
  </si>
  <si>
    <t xml:space="preserve">  Bonggae-dong</t>
  </si>
  <si>
    <t xml:space="preserve">  Ara-dong</t>
  </si>
  <si>
    <t xml:space="preserve">  Ora-dong</t>
  </si>
  <si>
    <t xml:space="preserve">  Yeon-dong</t>
  </si>
  <si>
    <t xml:space="preserve">  Nohyeong-dong</t>
  </si>
  <si>
    <t xml:space="preserve">  Oedo-dong</t>
  </si>
  <si>
    <t xml:space="preserve">  Iho-dong</t>
  </si>
  <si>
    <t xml:space="preserve">  Dodu-dong</t>
  </si>
  <si>
    <t xml:space="preserve">2 0 1 1 </t>
  </si>
  <si>
    <t>구성비</t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</si>
  <si>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</si>
  <si>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</si>
  <si>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자료 : 「국내인구이동통계」통계청</t>
    </r>
  </si>
  <si>
    <t xml:space="preserve"> Note : 1)The figures of migrants are based on resident registration ; and  Intra-Metropolitan City </t>
  </si>
  <si>
    <t>and Province migrants are based on In-migrants population, excluding emigrants overseas</t>
  </si>
  <si>
    <t xml:space="preserve">           3) Total number of Jeju Special Self-Governing Province </t>
  </si>
  <si>
    <t>Source : Statistics Korea</t>
  </si>
  <si>
    <t xml:space="preserve"> Note : 1) The figures of migrants are based on resident registration; </t>
  </si>
  <si>
    <t xml:space="preserve">               and Intra-Si, migrants are based on in-migranting population</t>
  </si>
  <si>
    <t xml:space="preserve">   주 : 제주특별자치도 전체수치임</t>
  </si>
  <si>
    <t xml:space="preserve">Note : Total number of Jeju Special Self-Governing Province </t>
  </si>
  <si>
    <t>Year</t>
  </si>
  <si>
    <t>Thailand</t>
  </si>
  <si>
    <t>(Unit : case)</t>
  </si>
  <si>
    <t>계</t>
  </si>
  <si>
    <t xml:space="preserve">Remarriage Total </t>
  </si>
  <si>
    <t>Nationality</t>
  </si>
  <si>
    <t>Vietnam</t>
  </si>
  <si>
    <t>Cambodia</t>
  </si>
  <si>
    <t>Philippines</t>
  </si>
  <si>
    <t>USA</t>
  </si>
  <si>
    <t>Canada</t>
  </si>
  <si>
    <t>Australia</t>
  </si>
  <si>
    <t>(단위 : 가구, %)</t>
  </si>
  <si>
    <t>연 별</t>
  </si>
  <si>
    <t xml:space="preserve">         연   별</t>
  </si>
  <si>
    <r>
      <t>연</t>
    </r>
    <r>
      <rPr>
        <sz val="9"/>
        <rFont val="Arial"/>
        <family val="2"/>
      </rPr>
      <t xml:space="preserve">    </t>
    </r>
    <r>
      <rPr>
        <sz val="9"/>
        <rFont val="돋움"/>
        <family val="3"/>
      </rPr>
      <t>령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성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별</t>
    </r>
  </si>
  <si>
    <t>5년별</t>
  </si>
  <si>
    <t>5세계급별</t>
  </si>
  <si>
    <t xml:space="preserve">1 9 8 5 </t>
  </si>
  <si>
    <t xml:space="preserve">1 9 9 0 </t>
  </si>
  <si>
    <t>2 0 0 0</t>
  </si>
  <si>
    <t>2 0 0 5</t>
  </si>
  <si>
    <t>`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</si>
  <si>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</si>
  <si>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총계</t>
    </r>
    <r>
      <rPr>
        <sz val="10"/>
        <color indexed="8"/>
        <rFont val="Arial"/>
        <family val="2"/>
      </rPr>
      <t xml:space="preserve">          Total</t>
    </r>
  </si>
  <si>
    <r>
      <t>남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   Male</t>
    </r>
  </si>
  <si>
    <r>
      <t>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Female</t>
    </r>
  </si>
  <si>
    <r>
      <t>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</si>
  <si>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</si>
  <si>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</si>
  <si>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</si>
  <si>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1 9 8 5</t>
  </si>
  <si>
    <t>1 9 9 0</t>
  </si>
  <si>
    <t>(Unit : person)</t>
  </si>
  <si>
    <t>Elementary</t>
  </si>
  <si>
    <t>Middle</t>
  </si>
  <si>
    <t>High</t>
  </si>
  <si>
    <t>Junior</t>
  </si>
  <si>
    <t>Graduate</t>
  </si>
  <si>
    <t>Never</t>
  </si>
  <si>
    <t>School</t>
  </si>
  <si>
    <t>College</t>
  </si>
  <si>
    <t>University</t>
  </si>
  <si>
    <t>attending</t>
  </si>
  <si>
    <t>Unknown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</si>
  <si>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</si>
  <si>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</si>
  <si>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</si>
  <si>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</si>
  <si>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</si>
  <si>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</si>
  <si>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</si>
  <si>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</si>
  <si>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</si>
  <si>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</si>
  <si>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</si>
  <si>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</si>
  <si>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</si>
  <si>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</si>
  <si>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</si>
  <si>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</si>
  <si>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>)</t>
    </r>
  </si>
  <si>
    <t>(Unit : household)</t>
  </si>
  <si>
    <t>계</t>
  </si>
  <si>
    <r>
      <t>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집</t>
    </r>
  </si>
  <si>
    <r>
      <t>전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</si>
  <si>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</si>
  <si>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</si>
  <si>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세</t>
    </r>
    <r>
      <rPr>
        <vertAlign val="superscript"/>
        <sz val="10"/>
        <color indexed="8"/>
        <rFont val="Arial"/>
        <family val="2"/>
      </rPr>
      <t>1)</t>
    </r>
  </si>
  <si>
    <r>
      <t>무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상</t>
    </r>
  </si>
  <si>
    <t>5년별</t>
  </si>
  <si>
    <t>Lump-sum
deposit</t>
  </si>
  <si>
    <t>Monthly rent</t>
  </si>
  <si>
    <t>Monthly rent
for lump sum</t>
  </si>
  <si>
    <t>Year</t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</si>
  <si>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돋움"/>
        <family val="3"/>
      </rPr>
      <t>별</t>
    </r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</si>
  <si>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</si>
  <si>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</si>
  <si>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</si>
  <si>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</si>
  <si>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</si>
  <si>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</si>
  <si>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</si>
  <si>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Si</t>
  </si>
  <si>
    <t>2 0 1 0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</si>
  <si>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</si>
  <si>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</si>
  <si>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</si>
  <si>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</si>
  <si>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         Number of rooms used</t>
    </r>
  </si>
  <si>
    <r>
      <t>합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계</t>
    </r>
  </si>
  <si>
    <r>
      <t>6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이상</t>
    </r>
  </si>
  <si>
    <t>시   별</t>
  </si>
  <si>
    <t>6 or more</t>
  </si>
  <si>
    <t>2 0 0 5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</si>
  <si>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</si>
  <si>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</si>
  <si>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</si>
  <si>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</si>
  <si>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2010 </t>
    </r>
    <r>
      <rPr>
        <sz val="10"/>
        <rFont val="굴림"/>
        <family val="3"/>
      </rPr>
      <t>인구주택총조사보고서」</t>
    </r>
  </si>
  <si>
    <t>(Unit : person, couple)</t>
  </si>
  <si>
    <t>연   별</t>
  </si>
  <si>
    <t>Marriage</t>
  </si>
  <si>
    <t>Divorce</t>
  </si>
  <si>
    <t>Month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</si>
  <si>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</si>
  <si>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t>연   별</t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</si>
  <si>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</si>
  <si>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</si>
  <si>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</si>
  <si>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</si>
  <si>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</si>
  <si>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</si>
  <si>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</si>
  <si>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</si>
  <si>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t>Year</t>
  </si>
  <si>
    <t>월   별</t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</si>
  <si>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</si>
  <si>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</si>
  <si>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여
</t>
    </r>
    <r>
      <rPr>
        <sz val="10"/>
        <color indexed="8"/>
        <rFont val="Arial"/>
        <family val="2"/>
      </rPr>
      <t>Female</t>
    </r>
  </si>
  <si>
    <r>
      <t xml:space="preserve">여
</t>
    </r>
    <r>
      <rPr>
        <sz val="10"/>
        <color indexed="8"/>
        <rFont val="Arial"/>
        <family val="2"/>
      </rPr>
      <t>Female</t>
    </r>
  </si>
  <si>
    <t>Marriage</t>
  </si>
  <si>
    <t>Divorce</t>
  </si>
  <si>
    <t>Month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</si>
  <si>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</si>
  <si>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</si>
  <si>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</si>
  <si>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</si>
  <si>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</si>
  <si>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</si>
  <si>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</si>
  <si>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</si>
  <si>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</si>
  <si>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</si>
  <si>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</si>
  <si>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</si>
  <si>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서울</t>
  </si>
  <si>
    <t>Seoul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</si>
  <si>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</si>
  <si>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</si>
  <si>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</si>
  <si>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</si>
  <si>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</si>
  <si>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</si>
  <si>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</si>
  <si>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</si>
  <si>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</si>
  <si>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</si>
  <si>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</si>
  <si>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</si>
  <si>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</si>
  <si>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t>2 0 0 9</t>
  </si>
  <si>
    <t>2 0 0 5</t>
  </si>
  <si>
    <t>연별</t>
  </si>
  <si>
    <t>Year</t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</si>
  <si>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</si>
  <si>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</si>
  <si>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</si>
  <si>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</si>
  <si>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</si>
  <si>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</si>
  <si>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</si>
  <si>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</si>
  <si>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</si>
  <si>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</si>
  <si>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</si>
  <si>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</si>
  <si>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</si>
  <si>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t>계</t>
  </si>
  <si>
    <t>남</t>
  </si>
  <si>
    <t>여</t>
  </si>
  <si>
    <t>Sub-total</t>
  </si>
  <si>
    <t>Male</t>
  </si>
  <si>
    <t>Female</t>
  </si>
  <si>
    <t>Japan</t>
  </si>
  <si>
    <t>China</t>
  </si>
  <si>
    <t>USA</t>
  </si>
  <si>
    <t>Philippines</t>
  </si>
  <si>
    <t>Vietnam</t>
  </si>
  <si>
    <t>Mongol</t>
  </si>
  <si>
    <t>Others</t>
  </si>
  <si>
    <t>Germany</t>
  </si>
  <si>
    <t>Canada</t>
  </si>
  <si>
    <t>France</t>
  </si>
  <si>
    <t>Australia</t>
  </si>
  <si>
    <t>1st Marriage</t>
  </si>
  <si>
    <t>Unknown</t>
  </si>
  <si>
    <t>1 9 9 5</t>
  </si>
  <si>
    <t>(단위 : 세대, 명)</t>
  </si>
  <si>
    <t>(Unit : household, person)</t>
  </si>
  <si>
    <t>households</t>
  </si>
  <si>
    <t>2 0 0 3</t>
  </si>
  <si>
    <t>Number of</t>
  </si>
  <si>
    <t>인  구  Population</t>
  </si>
  <si>
    <t>인구증가율</t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</si>
  <si>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</si>
  <si>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</si>
  <si>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</si>
  <si>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</si>
  <si>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</si>
  <si>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</si>
  <si>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</si>
  <si>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</si>
  <si>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</si>
  <si>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</si>
  <si>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</si>
  <si>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</si>
  <si>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</si>
  <si>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</si>
  <si>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</si>
  <si>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</si>
  <si>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</si>
  <si>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</si>
  <si>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</si>
  <si>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</si>
  <si>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(53,370)</t>
  </si>
  <si>
    <t>(55,435)</t>
  </si>
  <si>
    <t/>
  </si>
  <si>
    <t xml:space="preserve">1 9 9 5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</si>
  <si>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</si>
  <si>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</si>
  <si>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유배우</t>
  </si>
  <si>
    <t>Never</t>
  </si>
  <si>
    <t>Married</t>
  </si>
  <si>
    <t>Widowed</t>
  </si>
  <si>
    <t>Divorced</t>
  </si>
  <si>
    <t>married</t>
  </si>
  <si>
    <t>Unknown</t>
  </si>
  <si>
    <t>-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</si>
  <si>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</si>
  <si>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</si>
  <si>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</si>
  <si>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</si>
  <si>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</si>
  <si>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</si>
  <si>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</si>
  <si>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</si>
  <si>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</si>
  <si>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</si>
  <si>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</si>
  <si>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</si>
  <si>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</si>
  <si>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</si>
  <si>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</si>
  <si>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t>계</t>
  </si>
  <si>
    <t>(Unit : person, %)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</si>
  <si>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</si>
  <si>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</si>
  <si>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</si>
  <si>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</si>
  <si>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</si>
  <si>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</si>
  <si>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</si>
  <si>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</si>
  <si>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</si>
  <si>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</si>
  <si>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</si>
  <si>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</si>
  <si>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</si>
  <si>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</si>
  <si>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</si>
  <si>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</si>
  <si>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</si>
  <si>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</si>
  <si>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</si>
  <si>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</si>
  <si>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</si>
  <si>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Total</t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</si>
  <si>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</si>
  <si>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남</t>
  </si>
  <si>
    <t>여</t>
  </si>
  <si>
    <t>Female</t>
  </si>
  <si>
    <t>-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</si>
  <si>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</si>
  <si>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연 별</t>
  </si>
  <si>
    <t>인구밀도</t>
  </si>
  <si>
    <t>(53,370)</t>
  </si>
  <si>
    <t>(55,435)</t>
  </si>
  <si>
    <t>(48,574)</t>
  </si>
  <si>
    <t>(49,835)</t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</si>
  <si>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</si>
  <si>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</si>
  <si>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</si>
  <si>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</si>
  <si>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</si>
  <si>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</si>
  <si>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</si>
  <si>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</si>
  <si>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</si>
  <si>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</si>
  <si>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</si>
  <si>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</si>
  <si>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</si>
  <si>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</si>
  <si>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</si>
  <si>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</si>
  <si>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</si>
  <si>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</si>
  <si>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</si>
  <si>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</si>
  <si>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</si>
  <si>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</si>
  <si>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</si>
  <si>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</si>
  <si>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</si>
  <si>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</si>
  <si>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</si>
  <si>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</si>
  <si>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</si>
  <si>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</si>
  <si>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</si>
  <si>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</si>
  <si>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</si>
  <si>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</si>
  <si>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</si>
  <si>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</si>
  <si>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</si>
  <si>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</si>
  <si>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</si>
  <si>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</si>
  <si>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</si>
  <si>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</si>
  <si>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</si>
  <si>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</si>
  <si>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t>Korean</t>
  </si>
  <si>
    <t>Male</t>
  </si>
  <si>
    <t>years old</t>
  </si>
  <si>
    <t>and over</t>
  </si>
  <si>
    <t xml:space="preserve">Person 65 </t>
  </si>
  <si>
    <t>2 0 0 7</t>
  </si>
  <si>
    <r>
      <t>한국계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중국인</t>
    </r>
  </si>
  <si>
    <r>
      <t>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    국</t>
    </r>
    <r>
      <rPr>
        <sz val="10"/>
        <rFont val="Arial"/>
        <family val="2"/>
      </rPr>
      <t xml:space="preserve">  United Kingdom</t>
    </r>
  </si>
  <si>
    <t>베 트 남  Vietnam</t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</si>
  <si>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</si>
  <si>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Male</t>
  </si>
  <si>
    <t>Female</t>
  </si>
  <si>
    <t>-</t>
  </si>
  <si>
    <t xml:space="preserve">   2 0 0 7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</si>
  <si>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</si>
  <si>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</si>
  <si>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</si>
  <si>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</si>
  <si>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</si>
  <si>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</si>
  <si>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</si>
  <si>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</si>
  <si>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</si>
  <si>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</si>
  <si>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</si>
  <si>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</si>
  <si>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</si>
  <si>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</si>
  <si>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</t>
    </r>
  </si>
  <si>
    <t>2 0 0 8</t>
  </si>
  <si>
    <t xml:space="preserve">   2 0 0 8 </t>
  </si>
  <si>
    <t>2 0 0 9</t>
  </si>
  <si>
    <t>2 0 0 9</t>
  </si>
  <si>
    <t>남편 혼인건수</t>
  </si>
  <si>
    <t>남편-외국인 처</t>
  </si>
  <si>
    <t>처 혼인건수</t>
  </si>
  <si>
    <t>처-외국인 남편</t>
  </si>
  <si>
    <t>Year</t>
  </si>
  <si>
    <t xml:space="preserve">   2 0 0 9 </t>
  </si>
  <si>
    <t xml:space="preserve">2 0 1 0 </t>
  </si>
  <si>
    <t>2 0 1 0</t>
  </si>
  <si>
    <t>-</t>
  </si>
  <si>
    <t>2 0 0 9</t>
  </si>
  <si>
    <t>(단위 : 건)</t>
  </si>
  <si>
    <t>(Unit : case)</t>
  </si>
  <si>
    <t xml:space="preserve">   주 : 1) 외국인 제외</t>
  </si>
  <si>
    <t xml:space="preserve">         2) 제주특별자치도 전체수치임</t>
  </si>
  <si>
    <t>자료 : 통계청, 「2010 인구주택총조사보고서」</t>
  </si>
  <si>
    <t>자료 : 통계청,「2010 인구주택총조사보고서」</t>
  </si>
  <si>
    <t xml:space="preserve">    Note : 1) Foreigners excluded</t>
  </si>
  <si>
    <t xml:space="preserve">              2) Total number of Jeju Special Self-Governing Province </t>
  </si>
  <si>
    <t>자료 : 통계청,「 2010 인구주택총조사보고서 」</t>
  </si>
  <si>
    <t xml:space="preserve">Source : Korea Immigration Service , Jeju Special Self-Governing Province Policy and Planning Office </t>
  </si>
  <si>
    <t xml:space="preserve">                                                                                                                                                 </t>
  </si>
  <si>
    <t>자료 : 제주특별자치도 정책기획관</t>
  </si>
  <si>
    <t>Source : Jeju Special Self-Governing Province Policy and Planning Office</t>
  </si>
  <si>
    <t>2 0 0 9</t>
  </si>
  <si>
    <t>2 0 1 0</t>
  </si>
  <si>
    <t xml:space="preserve">Source : Jeju Special Self-Governing Province Policy and Planning Office </t>
  </si>
  <si>
    <t xml:space="preserve">        2) 휴학은 재학에 포함</t>
  </si>
  <si>
    <t xml:space="preserve">        3) 제주특별자치도 전체수치임</t>
  </si>
  <si>
    <t>Note : 1) Foreigners excluded</t>
  </si>
  <si>
    <t xml:space="preserve">         2) Includes temporary absence from school</t>
  </si>
  <si>
    <t xml:space="preserve">         3) Total number of Jeju Special Self-Governing Province </t>
  </si>
  <si>
    <t>2 0 1 0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</si>
  <si>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</si>
  <si>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Source : Statistics Korea, 「2010 Population and Housing Census Report」</t>
  </si>
  <si>
    <t>Source : Statistics Korea,「2010 Population and Housing Census Report」</t>
  </si>
  <si>
    <r>
      <t xml:space="preserve">Source : Statistics Korea, </t>
    </r>
    <r>
      <rPr>
        <sz val="10"/>
        <rFont val="굴림"/>
        <family val="3"/>
      </rPr>
      <t>「</t>
    </r>
    <r>
      <rPr>
        <sz val="10"/>
        <rFont val="Arial"/>
        <family val="2"/>
      </rPr>
      <t>2010 Population and Housing Census Report</t>
    </r>
    <r>
      <rPr>
        <sz val="10"/>
        <rFont val="굴림"/>
        <family val="3"/>
      </rPr>
      <t>」</t>
    </r>
  </si>
  <si>
    <t>Source : Statistics Korea</t>
  </si>
  <si>
    <t>Source : Statistics Korea,「 2010 Population and Housing Census Report 」</t>
  </si>
  <si>
    <t xml:space="preserve">  주 : 제주특별자치도 전체수치임</t>
  </si>
  <si>
    <t xml:space="preserve">Note : Total number of Jeju Special Self-Governing Province </t>
  </si>
  <si>
    <t xml:space="preserve">2 0 1 1 </t>
  </si>
  <si>
    <t>2 0 1 1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</si>
  <si>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</si>
  <si>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Total migrants</t>
    </r>
  </si>
  <si>
    <r>
      <rPr>
        <sz val="10"/>
        <rFont val="굴림"/>
        <family val="3"/>
      </rPr>
      <t>시도내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이동
</t>
    </r>
    <r>
      <rPr>
        <sz val="10"/>
        <rFont val="Arial"/>
        <family val="2"/>
      </rPr>
      <t>Intra-Metropolitan 
City and Province 
migrants</t>
    </r>
  </si>
  <si>
    <r>
      <rPr>
        <sz val="10"/>
        <rFont val="굴림"/>
        <family val="3"/>
      </rPr>
      <t>시도간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이동
</t>
    </r>
    <r>
      <rPr>
        <sz val="10"/>
        <rFont val="Arial"/>
        <family val="2"/>
      </rPr>
      <t>Inter-Metropolitan City 
and Province migrants</t>
    </r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</si>
  <si>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동
</t>
    </r>
    <r>
      <rPr>
        <sz val="10"/>
        <rFont val="Arial"/>
        <family val="2"/>
      </rPr>
      <t>Net migrants</t>
    </r>
  </si>
  <si>
    <t>이동률</t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</si>
  <si>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
In-migrants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</si>
  <si>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출
</t>
    </r>
    <r>
      <rPr>
        <sz val="10"/>
        <rFont val="Arial"/>
        <family val="2"/>
      </rPr>
      <t>Out-migrants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</si>
  <si>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</si>
  <si>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</si>
  <si>
    <t xml:space="preserve">Migration rate 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</si>
  <si>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</si>
  <si>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남자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</si>
  <si>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여자
</t>
    </r>
    <r>
      <rPr>
        <sz val="10"/>
        <rFont val="Arial"/>
        <family val="2"/>
      </rPr>
      <t>Female</t>
    </r>
  </si>
  <si>
    <t>남자</t>
  </si>
  <si>
    <t>여자</t>
  </si>
  <si>
    <t>남자</t>
  </si>
  <si>
    <t>여자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</si>
  <si>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이동률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</si>
  <si>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Total migrants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</si>
  <si>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구내
</t>
    </r>
    <r>
      <rPr>
        <sz val="10"/>
        <rFont val="Arial"/>
        <family val="2"/>
      </rPr>
      <t>Intra-Si,
Gun and Gu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</si>
  <si>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구간
</t>
    </r>
    <r>
      <rPr>
        <sz val="10"/>
        <rFont val="Arial"/>
        <family val="2"/>
      </rPr>
      <t>Inter-Si, Gun and Gu</t>
    </r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</si>
  <si>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동
</t>
    </r>
    <r>
      <rPr>
        <sz val="10"/>
        <rFont val="Arial"/>
        <family val="2"/>
      </rPr>
      <t>Net migrants</t>
    </r>
  </si>
  <si>
    <r>
      <rPr>
        <sz val="10"/>
        <rFont val="굴림"/>
        <family val="3"/>
      </rPr>
      <t>남자</t>
    </r>
  </si>
  <si>
    <r>
      <rPr>
        <sz val="10"/>
        <rFont val="굴림"/>
        <family val="3"/>
      </rPr>
      <t>여자</t>
    </r>
  </si>
  <si>
    <t>Sejong</t>
  </si>
  <si>
    <t>세종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</si>
  <si>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</si>
  <si>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
연령별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</si>
  <si>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</si>
  <si>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특정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감염성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기생충성질환
</t>
    </r>
    <r>
      <rPr>
        <sz val="10"/>
        <rFont val="Arial"/>
        <family val="2"/>
      </rPr>
      <t xml:space="preserve"> Certain infectious and parasitic diseases</t>
    </r>
  </si>
  <si>
    <r>
      <rPr>
        <sz val="10"/>
        <rFont val="굴림"/>
        <family val="3"/>
      </rPr>
      <t>신생물</t>
    </r>
    <r>
      <rPr>
        <sz val="10"/>
        <rFont val="Arial"/>
        <family val="2"/>
      </rPr>
      <t xml:space="preserve"> Neoplasms
</t>
    </r>
  </si>
  <si>
    <t xml:space="preserve">   주 : 1) 출생 및 사망은 발생일 기준이고 혼인 및 이혼은 신고일 기준임</t>
  </si>
  <si>
    <t xml:space="preserve">         2) 이동률(%) : 인구 백명당 이동자수 = 이동자수/연앙인구 × 100, 전입률은 전입자수, 전출률은 전출자수, 순이동률은 전입자수와 전출자수의 차이로 계산</t>
  </si>
  <si>
    <t xml:space="preserve">            * 주민등록 연앙인구 = (연초 주민등록인구 + 연말 주민등록인구)/2</t>
  </si>
  <si>
    <t xml:space="preserve">         3)  제주특별자치도 전체수치임</t>
  </si>
  <si>
    <r>
      <t xml:space="preserve">   주 : 1) 일반가구를 대상으로 집계(비혈연가구, 1인가구</t>
    </r>
    <r>
      <rPr>
        <sz val="10"/>
        <rFont val="굴림"/>
        <family val="3"/>
      </rPr>
      <t xml:space="preserve"> 포함), 단, 집단가구(6인이상 비혈연가구, 기숙사, 사회시설 등) 및 외국인 가구는 제외</t>
    </r>
  </si>
  <si>
    <t xml:space="preserve">         2) 여성가구주 가구 비율 = (B)/(A)*100</t>
  </si>
  <si>
    <t xml:space="preserve">         3) 제주특별자치도 전체수치임</t>
  </si>
  <si>
    <t>2 0 1 2</t>
  </si>
  <si>
    <t xml:space="preserve">2 0 1 2 </t>
  </si>
  <si>
    <t>2 0 1 3</t>
  </si>
  <si>
    <r>
      <rPr>
        <b/>
        <sz val="18"/>
        <rFont val="돋움"/>
        <family val="3"/>
      </rPr>
      <t>가</t>
    </r>
    <r>
      <rPr>
        <b/>
        <sz val="18"/>
        <rFont val="Arial"/>
        <family val="2"/>
      </rPr>
      <t xml:space="preserve">.  </t>
    </r>
    <r>
      <rPr>
        <b/>
        <sz val="18"/>
        <rFont val="돋움"/>
        <family val="3"/>
      </rPr>
      <t>등록인구추이</t>
    </r>
    <r>
      <rPr>
        <b/>
        <sz val="18"/>
        <rFont val="Arial"/>
        <family val="2"/>
      </rPr>
      <t xml:space="preserve">  Registered population Tred</t>
    </r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</si>
  <si>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Population  Trend</t>
    </r>
  </si>
  <si>
    <t>Foreigner</t>
  </si>
  <si>
    <t>인 구</t>
  </si>
  <si>
    <t>구성비</t>
  </si>
  <si>
    <t>Population</t>
  </si>
  <si>
    <t>Composition</t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</si>
  <si>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학</t>
    </r>
    <r>
      <rPr>
        <b/>
        <vertAlign val="superscript"/>
        <sz val="10"/>
        <rFont val="Arial"/>
        <family val="2"/>
      </rPr>
      <t xml:space="preserve">1)   </t>
    </r>
    <r>
      <rPr>
        <sz val="10"/>
        <rFont val="Arial"/>
        <family val="2"/>
      </rPr>
      <t xml:space="preserve">                 Attendance</t>
    </r>
  </si>
  <si>
    <r>
      <rPr>
        <sz val="10"/>
        <rFont val="굴림"/>
        <family val="3"/>
      </rPr>
      <t>초등학교</t>
    </r>
  </si>
  <si>
    <r>
      <rPr>
        <sz val="10"/>
        <rFont val="굴림"/>
        <family val="3"/>
      </rPr>
      <t>중학교</t>
    </r>
  </si>
  <si>
    <r>
      <rPr>
        <sz val="10"/>
        <rFont val="굴림"/>
        <family val="3"/>
      </rPr>
      <t>고등학교</t>
    </r>
  </si>
  <si>
    <r>
      <rPr>
        <sz val="10"/>
        <rFont val="굴림"/>
        <family val="3"/>
      </rPr>
      <t>대학</t>
    </r>
  </si>
  <si>
    <r>
      <rPr>
        <sz val="10"/>
        <rFont val="굴림"/>
        <family val="3"/>
      </rPr>
      <t>대학교</t>
    </r>
  </si>
  <si>
    <r>
      <rPr>
        <sz val="10"/>
        <rFont val="굴림"/>
        <family val="3"/>
      </rPr>
      <t>대학원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</si>
  <si>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</si>
  <si>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r>
      <t>85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</si>
  <si>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>)</t>
    </r>
  </si>
  <si>
    <t>(Unit : person, cases)</t>
  </si>
  <si>
    <t xml:space="preserve">   주 : 1) 주민등록 전출입신고에 의한 자료이며, 시도내 이동은 전입인구 기준,국외이동은 제외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</si>
  <si>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명</t>
    </r>
    <r>
      <rPr>
        <sz val="10"/>
        <rFont val="Arial"/>
        <family val="2"/>
      </rPr>
      <t>, %</t>
    </r>
  </si>
  <si>
    <t>Unit : person, %</t>
  </si>
  <si>
    <t xml:space="preserve">   주 : 1) 주민등록 전출입신고에 의한 자료이며, 시내 이동은 전입인구를 기준</t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</si>
  <si>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 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</t>
    </r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</si>
  <si>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Jeju)(Cont'd)</t>
    </r>
  </si>
  <si>
    <t>Gang-won</t>
  </si>
  <si>
    <t>Chung-buk</t>
  </si>
  <si>
    <t>Chung-nam</t>
  </si>
  <si>
    <t>Jeon-buk</t>
  </si>
  <si>
    <t>Jeon-nam</t>
  </si>
  <si>
    <t>Gyeong-buk</t>
  </si>
  <si>
    <t>Gyeong-nam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</si>
  <si>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</si>
  <si>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>12.주민등록 전출지별 인구이동(제주→타시도)</t>
  </si>
  <si>
    <r>
      <t xml:space="preserve">Migrants, by Place of Destination (Jeju 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 xml:space="preserve"> Other provinces)</t>
    </r>
  </si>
  <si>
    <r>
      <t xml:space="preserve">Migrants, by Place of Destination (Jeju </t>
    </r>
    <r>
      <rPr>
        <b/>
        <sz val="14"/>
        <color indexed="8"/>
        <rFont val="돋움"/>
        <family val="3"/>
      </rPr>
      <t>→</t>
    </r>
    <r>
      <rPr>
        <b/>
        <sz val="14"/>
        <color indexed="8"/>
        <rFont val="Arial"/>
        <family val="2"/>
      </rPr>
      <t xml:space="preserve"> Other provinces)(Cont'd)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</si>
  <si>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</si>
  <si>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t>(Unit : case)</t>
  </si>
  <si>
    <r>
      <rPr>
        <sz val="10"/>
        <color indexed="8"/>
        <rFont val="굴림"/>
        <family val="3"/>
      </rP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아내의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국적</t>
    </r>
    <r>
      <rPr>
        <sz val="10"/>
        <color indexed="8"/>
        <rFont val="Arial"/>
        <family val="2"/>
      </rPr>
      <t xml:space="preserve">          Foreign bride's nationality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</si>
  <si>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</si>
  <si>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t>Year</t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</si>
  <si>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</si>
  <si>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일본</t>
    </r>
  </si>
  <si>
    <r>
      <rPr>
        <sz val="10"/>
        <color indexed="8"/>
        <rFont val="굴림"/>
        <family val="3"/>
      </rPr>
      <t>중국</t>
    </r>
  </si>
  <si>
    <r>
      <rPr>
        <sz val="10"/>
        <color indexed="8"/>
        <rFont val="굴림"/>
        <family val="3"/>
      </rPr>
      <t>미국</t>
    </r>
  </si>
  <si>
    <r>
      <rPr>
        <sz val="10"/>
        <color indexed="8"/>
        <rFont val="굴림"/>
        <family val="3"/>
      </rPr>
      <t>필리핀</t>
    </r>
  </si>
  <si>
    <r>
      <rPr>
        <sz val="10"/>
        <color indexed="8"/>
        <rFont val="굴림"/>
        <family val="3"/>
      </rPr>
      <t>베트남</t>
    </r>
  </si>
  <si>
    <r>
      <rPr>
        <sz val="10"/>
        <rFont val="굴림"/>
        <family val="3"/>
      </rPr>
      <t>태국</t>
    </r>
  </si>
  <si>
    <r>
      <rPr>
        <sz val="10"/>
        <color indexed="8"/>
        <rFont val="굴림"/>
        <family val="3"/>
      </rPr>
      <t>몽골</t>
    </r>
  </si>
  <si>
    <r>
      <rPr>
        <sz val="10"/>
        <color indexed="8"/>
        <rFont val="굴림"/>
        <family val="3"/>
      </rPr>
      <t>기타</t>
    </r>
  </si>
  <si>
    <t>Thailand</t>
  </si>
  <si>
    <r>
      <rPr>
        <sz val="10"/>
        <color indexed="8"/>
        <rFont val="굴림"/>
        <family val="3"/>
      </rP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국적</t>
    </r>
    <r>
      <rPr>
        <sz val="10"/>
        <color indexed="8"/>
        <rFont val="Arial"/>
        <family val="2"/>
      </rPr>
      <t xml:space="preserve">          Foreign bridegroom's nationality</t>
    </r>
  </si>
  <si>
    <r>
      <rPr>
        <sz val="10"/>
        <color indexed="8"/>
        <rFont val="굴림"/>
        <family val="3"/>
      </rPr>
      <t>독일</t>
    </r>
  </si>
  <si>
    <r>
      <rPr>
        <sz val="10"/>
        <color indexed="8"/>
        <rFont val="굴림"/>
        <family val="3"/>
      </rPr>
      <t>캐나다</t>
    </r>
  </si>
  <si>
    <r>
      <rPr>
        <sz val="10"/>
        <color indexed="8"/>
        <rFont val="굴림"/>
        <family val="3"/>
      </rPr>
      <t>프랑스</t>
    </r>
  </si>
  <si>
    <r>
      <rPr>
        <sz val="10"/>
        <color indexed="8"/>
        <rFont val="굴림"/>
        <family val="3"/>
      </rPr>
      <t>호주</t>
    </r>
  </si>
  <si>
    <r>
      <rPr>
        <sz val="10"/>
        <color indexed="8"/>
        <rFont val="굴림"/>
        <family val="3"/>
      </rPr>
      <t>영국</t>
    </r>
  </si>
  <si>
    <r>
      <rPr>
        <sz val="10"/>
        <color indexed="8"/>
        <rFont val="굴림"/>
        <family val="3"/>
      </rPr>
      <t>기타</t>
    </r>
  </si>
  <si>
    <t>U.K</t>
  </si>
  <si>
    <t>Others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</si>
  <si>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>: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</si>
  <si>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아내의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국적</t>
    </r>
    <r>
      <rPr>
        <sz val="10"/>
        <color indexed="8"/>
        <rFont val="Arial"/>
        <family val="2"/>
      </rPr>
      <t xml:space="preserve">  Foreign bride's nationality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</si>
  <si>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</si>
  <si>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color indexed="8"/>
        <rFont val="굴림"/>
        <family val="3"/>
      </rP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혼인종류
</t>
    </r>
    <r>
      <rPr>
        <sz val="10"/>
        <color indexed="8"/>
        <rFont val="Arial"/>
        <family val="2"/>
      </rPr>
      <t>      Previous marital status of Korean bridegroom</t>
    </r>
  </si>
  <si>
    <r>
      <rPr>
        <sz val="10"/>
        <rFont val="굴림"/>
        <family val="3"/>
      </rPr>
      <t>국가별</t>
    </r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</si>
  <si>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</si>
  <si>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초혼</t>
    </r>
  </si>
  <si>
    <r>
      <rPr>
        <sz val="10"/>
        <color indexed="8"/>
        <rFont val="굴림"/>
        <family val="3"/>
      </rPr>
      <t>재혼</t>
    </r>
  </si>
  <si>
    <r>
      <rPr>
        <sz val="10"/>
        <color indexed="8"/>
        <rFont val="굴림"/>
        <family val="3"/>
      </rPr>
      <t>미상</t>
    </r>
  </si>
  <si>
    <r>
      <rPr>
        <sz val="10"/>
        <rFont val="굴림"/>
        <family val="3"/>
      </rPr>
      <t>소계</t>
    </r>
    <r>
      <rPr>
        <sz val="10"/>
        <rFont val="Arial"/>
        <family val="2"/>
      </rPr>
      <t xml:space="preserve">  Sub-total</t>
    </r>
  </si>
  <si>
    <r>
      <rPr>
        <sz val="10"/>
        <color indexed="8"/>
        <rFont val="굴림"/>
        <family val="3"/>
      </rPr>
      <t xml:space="preserve">사별후
</t>
    </r>
    <r>
      <rPr>
        <sz val="10"/>
        <color indexed="8"/>
        <rFont val="Arial"/>
        <family val="2"/>
      </rPr>
      <t>Widowed</t>
    </r>
  </si>
  <si>
    <r>
      <rPr>
        <sz val="10"/>
        <color indexed="8"/>
        <rFont val="굴림"/>
        <family val="3"/>
      </rPr>
      <t xml:space="preserve">이혼후
</t>
    </r>
    <r>
      <rPr>
        <sz val="10"/>
        <color indexed="8"/>
        <rFont val="Arial"/>
        <family val="2"/>
      </rPr>
      <t>Divorced</t>
    </r>
  </si>
  <si>
    <t>중         국</t>
  </si>
  <si>
    <r>
      <rPr>
        <sz val="10"/>
        <color indexed="8"/>
        <rFont val="굴림"/>
        <family val="3"/>
      </rP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국적
</t>
    </r>
    <r>
      <rPr>
        <sz val="10"/>
        <color indexed="8"/>
        <rFont val="Arial"/>
        <family val="2"/>
      </rPr>
      <t>     Foreign bridegroom's nationality</t>
    </r>
  </si>
  <si>
    <r>
      <rPr>
        <sz val="10"/>
        <color indexed="8"/>
        <rFont val="굴림"/>
        <family val="3"/>
      </rP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혼인종류
</t>
    </r>
    <r>
      <rPr>
        <sz val="10"/>
        <color indexed="8"/>
        <rFont val="Arial"/>
        <family val="2"/>
      </rPr>
      <t>Previous marital status of Korean bride     </t>
    </r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</si>
  <si>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</si>
  <si>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재혼</t>
    </r>
  </si>
  <si>
    <r>
      <t xml:space="preserve"> </t>
    </r>
    <r>
      <rPr>
        <sz val="10"/>
        <color indexed="8"/>
        <rFont val="HY중고딕"/>
        <family val="1"/>
      </rPr>
      <t>주</t>
    </r>
    <r>
      <rPr>
        <sz val="10"/>
        <color indexed="8"/>
        <rFont val="Arial"/>
        <family val="2"/>
      </rPr>
      <t xml:space="preserve"> : '</t>
    </r>
    <r>
      <rPr>
        <sz val="10"/>
        <color indexed="8"/>
        <rFont val="HY중고딕"/>
        <family val="1"/>
      </rPr>
      <t>남편혼인건수</t>
    </r>
    <r>
      <rPr>
        <sz val="10"/>
        <color indexed="8"/>
        <rFont val="Arial"/>
        <family val="2"/>
      </rPr>
      <t>'</t>
    </r>
    <r>
      <rPr>
        <sz val="10"/>
        <color indexed="8"/>
        <rFont val="HY중고딕"/>
        <family val="1"/>
      </rPr>
      <t>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국적과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상관없는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남자의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전체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혼인건수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혼인건수도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마찬가지임</t>
    </r>
  </si>
  <si>
    <t>Note : 1)  Marriages of Bridegroom is the number of total marriages of Bridegroom regardless of Bride’s nationality. Vice versa for Marriages of Bride</t>
  </si>
  <si>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천명당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건</t>
    </r>
  </si>
  <si>
    <t>Unit : case per 1,000 population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</si>
  <si>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</si>
  <si>
    <t>일반혼인율
General Marriage Rate</t>
  </si>
  <si>
    <r>
      <t>15 ~ 19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15~19 Years old</t>
    </r>
  </si>
  <si>
    <r>
      <t>20 ~ 24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20~24 Years old</t>
    </r>
  </si>
  <si>
    <r>
      <t>25 ~ 29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25~29 Years old</t>
    </r>
  </si>
  <si>
    <r>
      <t>30 ~ 34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30~34 Years old</t>
    </r>
  </si>
  <si>
    <r>
      <t>35 ~ 39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35~39 Years old</t>
    </r>
  </si>
  <si>
    <r>
      <t>40 ~ 44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40~44 Years old</t>
    </r>
  </si>
  <si>
    <r>
      <t>45 ~ 49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45~49 Years old</t>
    </r>
  </si>
  <si>
    <r>
      <t>50 ~ 54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50~54 Years old</t>
    </r>
  </si>
  <si>
    <r>
      <t>55 ~ 59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55~59 Years old</t>
    </r>
  </si>
  <si>
    <r>
      <t>60 ~ 64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60~64 Years old</t>
    </r>
  </si>
  <si>
    <r>
      <t>65 ~ 69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65~69 Years old</t>
    </r>
  </si>
  <si>
    <r>
      <t>70 ~ 74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70~74 Years old</t>
    </r>
  </si>
  <si>
    <r>
      <t>75</t>
    </r>
    <r>
      <rPr>
        <b/>
        <sz val="10"/>
        <rFont val="굴림"/>
        <family val="3"/>
      </rPr>
      <t xml:space="preserve">세이상
</t>
    </r>
    <r>
      <rPr>
        <b/>
        <sz val="10"/>
        <rFont val="Arial"/>
        <family val="2"/>
      </rPr>
      <t>75 years old or more</t>
    </r>
  </si>
  <si>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천명당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건</t>
    </r>
  </si>
  <si>
    <t>일반이혼율
General Divorce Rate</t>
  </si>
  <si>
    <r>
      <t>15 ~ 19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15~19 Years old</t>
    </r>
  </si>
  <si>
    <r>
      <t>20 ~ 24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20~24 Years old</t>
    </r>
  </si>
  <si>
    <r>
      <t>25 ~ 29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25~29 Years old</t>
    </r>
  </si>
  <si>
    <r>
      <t>30 ~ 34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30~34 Years old</t>
    </r>
  </si>
  <si>
    <r>
      <t>35 ~ 39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35~39 Years old</t>
    </r>
  </si>
  <si>
    <r>
      <t>40 ~ 44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40~44 Years old</t>
    </r>
  </si>
  <si>
    <r>
      <t>45 ~ 49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45~49 Years old</t>
    </r>
  </si>
  <si>
    <r>
      <t>50 ~ 54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50~54 Years old</t>
    </r>
  </si>
  <si>
    <r>
      <t>55 ~ 59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55~59 Years old</t>
    </r>
  </si>
  <si>
    <r>
      <t>60 ~ 64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60~64 Years old</t>
    </r>
  </si>
  <si>
    <r>
      <t>65 ~ 69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65~69 Years old</t>
    </r>
  </si>
  <si>
    <r>
      <t>70 ~ 74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70~74 Years old</t>
    </r>
  </si>
  <si>
    <r>
      <t>75</t>
    </r>
    <r>
      <rPr>
        <b/>
        <sz val="10"/>
        <rFont val="굴림"/>
        <family val="3"/>
      </rPr>
      <t xml:space="preserve">세이상
</t>
    </r>
    <r>
      <rPr>
        <b/>
        <sz val="10"/>
        <rFont val="Arial"/>
        <family val="2"/>
      </rPr>
      <t>75 years old or more</t>
    </r>
  </si>
  <si>
    <t>녀</t>
  </si>
  <si>
    <r>
      <rPr>
        <sz val="10"/>
        <rFont val="굴림"/>
        <family val="3"/>
      </rPr>
      <t>일반가구수</t>
    </r>
    <r>
      <rPr>
        <vertAlign val="superscript"/>
        <sz val="10"/>
        <rFont val="Arial"/>
        <family val="2"/>
      </rPr>
      <t xml:space="preserve">1)  </t>
    </r>
    <r>
      <rPr>
        <sz val="10"/>
        <rFont val="Arial"/>
        <family val="2"/>
      </rPr>
      <t>(A)
No. of general households</t>
    </r>
  </si>
  <si>
    <r>
      <t>세 대</t>
    </r>
    <r>
      <rPr>
        <vertAlign val="superscript"/>
        <sz val="10"/>
        <rFont val="돋움"/>
        <family val="3"/>
      </rPr>
      <t>1)</t>
    </r>
  </si>
  <si>
    <r>
      <t>세대당인구2</t>
    </r>
    <r>
      <rPr>
        <vertAlign val="superscript"/>
        <sz val="10"/>
        <rFont val="돋움"/>
        <family val="3"/>
      </rPr>
      <t>)</t>
    </r>
  </si>
  <si>
    <t>2) 65years old and over foreign resident included</t>
  </si>
  <si>
    <t xml:space="preserve">   주 : 1) 세대 및 세대당 인구 외국인 </t>
  </si>
  <si>
    <t>Note : 1) Foreign households and population excluded</t>
  </si>
  <si>
    <t xml:space="preserve">         2) 65세이상 고령자 외국인 포함</t>
  </si>
  <si>
    <t>2 0 1 3</t>
  </si>
  <si>
    <t xml:space="preserve">2 0 1 3 </t>
  </si>
  <si>
    <r>
      <rPr>
        <sz val="11"/>
        <rFont val="돋움"/>
        <family val="3"/>
      </rPr>
      <t>연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별</t>
    </r>
  </si>
  <si>
    <t>Year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</si>
  <si>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</si>
  <si>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남
Male</t>
  </si>
  <si>
    <t>여
Female</t>
  </si>
  <si>
    <t>Si</t>
  </si>
  <si>
    <t>2 0 1 3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</si>
  <si>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</si>
  <si>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…</t>
  </si>
  <si>
    <t xml:space="preserve"> Jeju-si</t>
  </si>
  <si>
    <r>
      <rPr>
        <sz val="10"/>
        <rFont val="굴림"/>
        <family val="3"/>
      </rPr>
      <t>서귀포시</t>
    </r>
  </si>
  <si>
    <t xml:space="preserve"> Seogwipo-si</t>
  </si>
  <si>
    <t>외국국적동포 거소신고인
Foreigner</t>
  </si>
  <si>
    <t>자료 : 법무부 「체류외국인현황」</t>
  </si>
  <si>
    <t>Source : Ministry of Justice</t>
  </si>
  <si>
    <t>Note: 1) No gender or distinct-specific is available for foreigners reporting their addresses in korea</t>
  </si>
  <si>
    <t xml:space="preserve">          2) Total number of Jeju Special Self-Governing Province </t>
  </si>
  <si>
    <t xml:space="preserve">   주 : 1) 재외국민 거소신고인 현황은 성별, 구별자료 및 행정시 자료 없음</t>
  </si>
  <si>
    <r>
      <t xml:space="preserve"> </t>
    </r>
    <r>
      <rPr>
        <sz val="18"/>
        <rFont val="HY중고딕"/>
        <family val="1"/>
      </rPr>
      <t>나</t>
    </r>
    <r>
      <rPr>
        <sz val="18"/>
        <rFont val="Arial"/>
        <family val="2"/>
      </rPr>
      <t xml:space="preserve">. </t>
    </r>
    <r>
      <rPr>
        <sz val="18"/>
        <rFont val="HY중고딕"/>
        <family val="1"/>
      </rPr>
      <t>거소신고인수</t>
    </r>
    <r>
      <rPr>
        <sz val="18"/>
        <rFont val="Arial"/>
        <family val="2"/>
      </rPr>
      <t xml:space="preserve">      Address population Trend (cont'd)</t>
    </r>
  </si>
  <si>
    <t>재외국민 거소신고인1)
Korean</t>
  </si>
  <si>
    <r>
      <rPr>
        <sz val="10"/>
        <color indexed="8"/>
        <rFont val="굴림"/>
        <family val="3"/>
      </rPr>
      <t>고령자</t>
    </r>
    <r>
      <rPr>
        <sz val="10"/>
        <color indexed="8"/>
        <rFont val="Arial"/>
        <family val="2"/>
      </rPr>
      <t xml:space="preserve"> 2</t>
    </r>
    <r>
      <rPr>
        <vertAlign val="superscript"/>
        <sz val="10"/>
        <color indexed="8"/>
        <rFont val="Arial"/>
        <family val="2"/>
      </rPr>
      <t>)</t>
    </r>
  </si>
  <si>
    <t>Note : 1) Foreign households excluded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</si>
  <si>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</si>
  <si>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65</t>
    </r>
    <r>
      <rPr>
        <sz val="10"/>
        <rFont val="돋움"/>
        <family val="3"/>
      </rPr>
      <t>세이상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고령자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</si>
  <si>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합      계</t>
  </si>
  <si>
    <t>한  국  인</t>
  </si>
  <si>
    <t>외  국  인</t>
  </si>
  <si>
    <r>
      <rPr>
        <sz val="10"/>
        <color indexed="8"/>
        <rFont val="굴림"/>
        <family val="3"/>
      </rPr>
      <t>인</t>
    </r>
    <r>
      <rPr>
        <sz val="10"/>
        <color indexed="8"/>
        <rFont val="Arial"/>
        <family val="2"/>
      </rPr>
      <t xml:space="preserve">              </t>
    </r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 xml:space="preserve">        Population</t>
    </r>
  </si>
  <si>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시</t>
    </r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</si>
  <si>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</si>
  <si>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</si>
  <si>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</si>
  <si>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</si>
  <si>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</si>
  <si>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</si>
  <si>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</si>
  <si>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</si>
  <si>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</si>
  <si>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</si>
  <si>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</si>
  <si>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</si>
  <si>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</si>
  <si>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</si>
  <si>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</si>
  <si>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</si>
  <si>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</si>
  <si>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</si>
  <si>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</si>
  <si>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</si>
  <si>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</si>
  <si>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</si>
  <si>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</si>
  <si>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</si>
  <si>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</si>
  <si>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</si>
  <si>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t xml:space="preserve">2. </t>
    </r>
    <r>
      <rPr>
        <b/>
        <sz val="18"/>
        <color indexed="8"/>
        <rFont val="굴림"/>
        <family val="3"/>
      </rPr>
      <t>읍면동별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세대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 xml:space="preserve">    Households and Population by Eup, Myeon and Dong</t>
    </r>
  </si>
  <si>
    <r>
      <t>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구</t>
    </r>
  </si>
  <si>
    <t>구성비</t>
  </si>
  <si>
    <t>age &amp; sex</t>
  </si>
  <si>
    <t>Population</t>
  </si>
  <si>
    <t>Composition</t>
  </si>
  <si>
    <t>45~49years old</t>
  </si>
  <si>
    <t>Male</t>
  </si>
  <si>
    <t>Femal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</si>
  <si>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</si>
  <si>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</si>
  <si>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</si>
  <si>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</si>
  <si>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</si>
  <si>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</si>
  <si>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</si>
  <si>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</si>
  <si>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t xml:space="preserve">Source : Jeju Special Self-Governing Province Policy and Planning Office </t>
  </si>
  <si>
    <t>Note : 2013. 12. 31 based on resident registration data(foreigners excluded)</t>
  </si>
  <si>
    <r>
      <t>인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구</t>
    </r>
  </si>
  <si>
    <t>Age &amp; sex</t>
  </si>
  <si>
    <t>계</t>
  </si>
  <si>
    <t>Total</t>
  </si>
  <si>
    <t>남</t>
  </si>
  <si>
    <t>여</t>
  </si>
  <si>
    <r>
      <t>0~4</t>
    </r>
    <r>
      <rPr>
        <sz val="9"/>
        <rFont val="돋움"/>
        <family val="3"/>
      </rPr>
      <t>세</t>
    </r>
  </si>
  <si>
    <t>0~4years old</t>
  </si>
  <si>
    <r>
      <t>5~9</t>
    </r>
    <r>
      <rPr>
        <sz val="9"/>
        <rFont val="돋움"/>
        <family val="3"/>
      </rPr>
      <t>세</t>
    </r>
  </si>
  <si>
    <t>5~9years old</t>
  </si>
  <si>
    <r>
      <t>10~14</t>
    </r>
    <r>
      <rPr>
        <sz val="9"/>
        <rFont val="돋움"/>
        <family val="3"/>
      </rPr>
      <t>세</t>
    </r>
  </si>
  <si>
    <t>10~14years old</t>
  </si>
  <si>
    <r>
      <t>15~19</t>
    </r>
    <r>
      <rPr>
        <sz val="9"/>
        <rFont val="돋움"/>
        <family val="3"/>
      </rPr>
      <t>세</t>
    </r>
  </si>
  <si>
    <t>15~19years old</t>
  </si>
  <si>
    <r>
      <t>20</t>
    </r>
    <r>
      <rPr>
        <sz val="9"/>
        <rFont val="돋움"/>
        <family val="3"/>
      </rPr>
      <t>세</t>
    </r>
    <r>
      <rPr>
        <sz val="9"/>
        <rFont val="Arial"/>
        <family val="2"/>
      </rPr>
      <t>~24</t>
    </r>
    <r>
      <rPr>
        <sz val="9"/>
        <rFont val="돋움"/>
        <family val="3"/>
      </rPr>
      <t>세</t>
    </r>
  </si>
  <si>
    <t>20~24years old</t>
  </si>
  <si>
    <r>
      <t>25</t>
    </r>
    <r>
      <rPr>
        <sz val="9"/>
        <rFont val="돋움"/>
        <family val="3"/>
      </rPr>
      <t>세</t>
    </r>
    <r>
      <rPr>
        <sz val="9"/>
        <rFont val="Arial"/>
        <family val="2"/>
      </rPr>
      <t>~29</t>
    </r>
    <r>
      <rPr>
        <sz val="9"/>
        <rFont val="돋움"/>
        <family val="3"/>
      </rPr>
      <t>세</t>
    </r>
  </si>
  <si>
    <t>25~29years old</t>
  </si>
  <si>
    <r>
      <t>30~34</t>
    </r>
    <r>
      <rPr>
        <sz val="9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</si>
  <si>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</si>
  <si>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</si>
  <si>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</si>
  <si>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rFont val="돋움"/>
        <family val="3"/>
      </rPr>
      <t>세</t>
    </r>
  </si>
  <si>
    <t>35~39years old</t>
  </si>
  <si>
    <r>
      <t>40~44</t>
    </r>
    <r>
      <rPr>
        <sz val="9"/>
        <rFont val="돋움"/>
        <family val="3"/>
      </rPr>
      <t>세</t>
    </r>
  </si>
  <si>
    <t>40~44years old</t>
  </si>
  <si>
    <t>자료 : 제주특별자치도 정책기획관</t>
  </si>
  <si>
    <t xml:space="preserve">   주 : 2013. 12. 31 주민등록인구통계 결과임(외국인 제외)</t>
  </si>
  <si>
    <t>Note : 1) 2013. 12. 31 based on resident registration data(foreigners excluded)</t>
  </si>
  <si>
    <r>
      <t>45~49</t>
    </r>
    <r>
      <rPr>
        <sz val="10"/>
        <rFont val="돋움"/>
        <family val="3"/>
      </rPr>
      <t>세</t>
    </r>
  </si>
  <si>
    <r>
      <t>50~54</t>
    </r>
    <r>
      <rPr>
        <sz val="10"/>
        <rFont val="돋움"/>
        <family val="3"/>
      </rPr>
      <t>세</t>
    </r>
  </si>
  <si>
    <r>
      <t>55~59</t>
    </r>
    <r>
      <rPr>
        <sz val="10"/>
        <rFont val="돋움"/>
        <family val="3"/>
      </rPr>
      <t>세</t>
    </r>
  </si>
  <si>
    <r>
      <t>60~64</t>
    </r>
    <r>
      <rPr>
        <sz val="10"/>
        <rFont val="돋움"/>
        <family val="3"/>
      </rPr>
      <t>세</t>
    </r>
  </si>
  <si>
    <r>
      <t>65~69</t>
    </r>
    <r>
      <rPr>
        <sz val="10"/>
        <rFont val="돋움"/>
        <family val="3"/>
      </rPr>
      <t>세</t>
    </r>
  </si>
  <si>
    <r>
      <t>70~74</t>
    </r>
    <r>
      <rPr>
        <sz val="10"/>
        <rFont val="돋움"/>
        <family val="3"/>
      </rPr>
      <t>세</t>
    </r>
  </si>
  <si>
    <r>
      <t>75~79</t>
    </r>
    <r>
      <rPr>
        <sz val="10"/>
        <rFont val="돋움"/>
        <family val="3"/>
      </rPr>
      <t>세</t>
    </r>
  </si>
  <si>
    <r>
      <t>80~84</t>
    </r>
    <r>
      <rPr>
        <sz val="10"/>
        <rFont val="돋움"/>
        <family val="3"/>
      </rPr>
      <t>세</t>
    </r>
  </si>
  <si>
    <r>
      <t>85</t>
    </r>
    <r>
      <rPr>
        <sz val="10"/>
        <rFont val="돋움"/>
        <family val="3"/>
      </rPr>
      <t>세이상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</si>
  <si>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     Graduated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</si>
  <si>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퇴</t>
    </r>
    <r>
      <rPr>
        <sz val="10"/>
        <rFont val="Arial"/>
        <family val="2"/>
      </rPr>
      <t xml:space="preserve">              Dropped out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</si>
  <si>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         Completed</t>
    </r>
  </si>
  <si>
    <r>
      <rPr>
        <sz val="10"/>
        <rFont val="굴림"/>
        <family val="3"/>
      </rPr>
      <t>미취학</t>
    </r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</si>
  <si>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</si>
  <si>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r>
      <t>5</t>
    </r>
    <r>
      <rPr>
        <sz val="10"/>
        <rFont val="돋움"/>
        <family val="3"/>
      </rPr>
      <t>년별</t>
    </r>
  </si>
  <si>
    <r>
      <t>5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계급별</t>
    </r>
  </si>
  <si>
    <t xml:space="preserve">   주 : 1) 1985 사글세 = 사글세 + 보증부월세</t>
  </si>
  <si>
    <t xml:space="preserve">         2) 2000년 합계는 미상 2가구 포함</t>
  </si>
  <si>
    <t xml:space="preserve">   주 : 1) 출생 및 사망은 발생일 기준이고 혼인 및 이혼은 신고일 기준</t>
  </si>
  <si>
    <t xml:space="preserve">         2) 제주특별자치도 전체수치임</t>
  </si>
  <si>
    <t xml:space="preserve">Note : 2) Total number of Jeju Special Self-Governing Province 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</si>
  <si>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</si>
  <si>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</si>
  <si>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</si>
  <si>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</si>
  <si>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</si>
  <si>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</si>
  <si>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</si>
  <si>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</si>
  <si>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</si>
  <si>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</si>
  <si>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</si>
  <si>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</si>
  <si>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</si>
  <si>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</si>
  <si>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</si>
  <si>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</si>
  <si>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</si>
  <si>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</si>
  <si>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</si>
  <si>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</si>
  <si>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</si>
  <si>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</si>
  <si>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</si>
  <si>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</si>
  <si>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 xml:space="preserve">자료 : 통계청 「인구동향조사」 </t>
  </si>
  <si>
    <r>
      <t xml:space="preserve">3. </t>
    </r>
    <r>
      <rPr>
        <b/>
        <sz val="18"/>
        <rFont val="돋움"/>
        <family val="3"/>
      </rPr>
      <t>연령별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</si>
  <si>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r>
      <t xml:space="preserve">3. </t>
    </r>
    <r>
      <rPr>
        <b/>
        <sz val="14"/>
        <rFont val="돋움"/>
        <family val="3"/>
      </rPr>
      <t>연령별</t>
    </r>
    <r>
      <rPr>
        <b/>
        <sz val="14"/>
        <rFont val="Arial"/>
        <family val="2"/>
      </rPr>
      <t>(5</t>
    </r>
    <r>
      <rPr>
        <b/>
        <sz val="14"/>
        <rFont val="돋움"/>
        <family val="3"/>
      </rPr>
      <t>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계급</t>
    </r>
    <r>
      <rPr>
        <b/>
        <sz val="14"/>
        <rFont val="Arial"/>
        <family val="2"/>
      </rPr>
      <t xml:space="preserve">)  </t>
    </r>
    <r>
      <rPr>
        <b/>
        <sz val="14"/>
        <rFont val="돋움"/>
        <family val="3"/>
      </rPr>
      <t>및</t>
    </r>
    <r>
      <rPr>
        <b/>
        <sz val="14"/>
        <rFont val="Arial"/>
        <family val="2"/>
      </rPr>
      <t xml:space="preserve">  </t>
    </r>
    <r>
      <rPr>
        <b/>
        <sz val="14"/>
        <rFont val="돋움"/>
        <family val="3"/>
      </rPr>
      <t>성별인구</t>
    </r>
    <r>
      <rPr>
        <b/>
        <sz val="14"/>
        <rFont val="Arial"/>
        <family val="2"/>
      </rPr>
      <t>(</t>
    </r>
    <r>
      <rPr>
        <b/>
        <sz val="14"/>
        <rFont val="돋움"/>
        <family val="3"/>
      </rPr>
      <t>계속</t>
    </r>
    <r>
      <rPr>
        <b/>
        <sz val="14"/>
        <rFont val="Arial"/>
        <family val="2"/>
      </rPr>
      <t>)    Population by Age (5-year age group) and Gender(cont'd)</t>
    </r>
  </si>
  <si>
    <r>
      <t xml:space="preserve">4. </t>
    </r>
    <r>
      <rPr>
        <b/>
        <sz val="18"/>
        <color indexed="8"/>
        <rFont val="굴림"/>
        <family val="3"/>
      </rPr>
      <t>혼인상태별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(15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     Population by Marital Status(15 years old and over)</t>
    </r>
  </si>
  <si>
    <r>
      <t xml:space="preserve">5.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(6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Population by Educational Attainment(6 years old and over)</t>
    </r>
  </si>
  <si>
    <r>
      <t xml:space="preserve">6. </t>
    </r>
    <r>
      <rPr>
        <b/>
        <sz val="18"/>
        <color indexed="8"/>
        <rFont val="굴림"/>
        <family val="3"/>
      </rPr>
      <t>주택점유형태별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Type of Occupancy</t>
    </r>
  </si>
  <si>
    <r>
      <t xml:space="preserve">7. </t>
    </r>
    <r>
      <rPr>
        <b/>
        <sz val="18"/>
        <color indexed="8"/>
        <rFont val="굴림"/>
        <family val="3"/>
      </rPr>
      <t>사용방수별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Rooms Used</t>
    </r>
  </si>
  <si>
    <r>
      <t xml:space="preserve">8. </t>
    </r>
    <r>
      <rPr>
        <b/>
        <sz val="18"/>
        <color indexed="8"/>
        <rFont val="굴림"/>
        <family val="3"/>
      </rPr>
      <t>인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태</t>
    </r>
    <r>
      <rPr>
        <b/>
        <sz val="18"/>
        <color indexed="8"/>
        <rFont val="Arial"/>
        <family val="2"/>
      </rPr>
      <t xml:space="preserve">    Vital Statistics</t>
    </r>
  </si>
  <si>
    <r>
      <t xml:space="preserve">8-1.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인구동태</t>
    </r>
    <r>
      <rPr>
        <b/>
        <sz val="18"/>
        <color indexed="8"/>
        <rFont val="Arial"/>
        <family val="2"/>
      </rPr>
      <t xml:space="preserve">    Vital Statistics by Si</t>
    </r>
  </si>
  <si>
    <t>2 0 1 3</t>
  </si>
  <si>
    <r>
      <t xml:space="preserve">9.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</si>
  <si>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자료 : 통계청 「국내인구이동통계」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</si>
  <si>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</si>
  <si>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</si>
  <si>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</si>
  <si>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</si>
  <si>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</si>
  <si>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</si>
  <si>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</si>
  <si>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</si>
  <si>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</si>
  <si>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</si>
  <si>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</si>
  <si>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9-1.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인구이동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Migration by Si</t>
    </r>
  </si>
  <si>
    <r>
      <t>(</t>
    </r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시</t>
    </r>
    <r>
      <rPr>
        <b/>
        <sz val="10"/>
        <rFont val="Arial"/>
        <family val="2"/>
      </rPr>
      <t>)</t>
    </r>
  </si>
  <si>
    <r>
      <t>10.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</si>
  <si>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t xml:space="preserve">Note : Total number of Jeju Special Self-Governing Province </t>
  </si>
  <si>
    <t xml:space="preserve">  주 : 제주특별자치도 전체수치임</t>
  </si>
  <si>
    <t xml:space="preserve">   주 : 제주특별자치도 전체수치임</t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</si>
  <si>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</si>
  <si>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t>자료 :  제주특별자치도 정책기회관, 출입국 외국인 정책본부 「등록외국인 지역별 현황」</t>
  </si>
  <si>
    <r>
      <t xml:space="preserve">12.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</si>
  <si>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r>
      <t xml:space="preserve">13. </t>
    </r>
    <r>
      <rPr>
        <b/>
        <sz val="18"/>
        <rFont val="한양신명조,한컴돋움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혼인</t>
    </r>
    <r>
      <rPr>
        <b/>
        <sz val="18"/>
        <rFont val="Arial"/>
        <family val="2"/>
      </rPr>
      <t> 
 Marriages by foreigner's nationality</t>
    </r>
  </si>
  <si>
    <t>2 0 1 3</t>
  </si>
  <si>
    <t xml:space="preserve">자료 : 통계청 「인구동향조사」                                                         </t>
  </si>
  <si>
    <r>
      <t>자료 : 통계청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「인구동향조사」</t>
    </r>
  </si>
  <si>
    <t>캄보디아</t>
  </si>
  <si>
    <t>우즈베키스탄</t>
  </si>
  <si>
    <t>필   리   핀</t>
  </si>
  <si>
    <t>일          본</t>
  </si>
  <si>
    <t>미         국</t>
  </si>
  <si>
    <t>태         국</t>
  </si>
  <si>
    <t>미      국</t>
  </si>
  <si>
    <t>중      국</t>
  </si>
  <si>
    <t>일     본</t>
  </si>
  <si>
    <t>캐 나 다</t>
  </si>
  <si>
    <t>호     주</t>
  </si>
  <si>
    <t>베 트 남</t>
  </si>
  <si>
    <t>영     국</t>
  </si>
  <si>
    <t>기      타</t>
  </si>
  <si>
    <t>Uzbekistan</t>
  </si>
  <si>
    <r>
      <rPr>
        <sz val="10"/>
        <rFont val="돋움"/>
        <family val="3"/>
      </rPr>
      <t>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남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</si>
  <si>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</si>
  <si>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프 랑 스</t>
  </si>
  <si>
    <t>United Kingdom</t>
  </si>
  <si>
    <t>France</t>
  </si>
  <si>
    <r>
      <t xml:space="preserve">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주 : 제주특별자치도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전체수치임</t>
    </r>
  </si>
  <si>
    <t xml:space="preserve"> Note : Total number of Jeju Special Self-Governing Province</t>
  </si>
  <si>
    <r>
      <t xml:space="preserve">14. </t>
    </r>
    <r>
      <rPr>
        <b/>
        <sz val="18"/>
        <rFont val="한양신명조,한컴돋움"/>
        <family val="3"/>
      </rPr>
      <t>혼인종류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 xml:space="preserve">혼인인구
</t>
    </r>
    <r>
      <rPr>
        <b/>
        <sz val="18"/>
        <rFont val="Arial"/>
        <family val="2"/>
      </rPr>
      <t>Marriages by previous marital status and foreigner's nationality</t>
    </r>
  </si>
  <si>
    <r>
      <t xml:space="preserve">15. </t>
    </r>
    <r>
      <rPr>
        <b/>
        <sz val="18"/>
        <color indexed="8"/>
        <rFont val="한양신명조,한컴돋움"/>
        <family val="3"/>
      </rPr>
      <t>외국인과의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     Marriages to Foreigners</t>
    </r>
  </si>
  <si>
    <r>
      <t xml:space="preserve"> </t>
    </r>
    <r>
      <rPr>
        <sz val="10"/>
        <color indexed="8"/>
        <rFont val="HY중고딕"/>
        <family val="1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통계청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「인구동향조사」</t>
    </r>
    <r>
      <rPr>
        <sz val="10"/>
        <color indexed="8"/>
        <rFont val="Arial"/>
        <family val="2"/>
      </rPr>
      <t xml:space="preserve"> </t>
    </r>
  </si>
  <si>
    <r>
      <t>0</t>
    </r>
    <r>
      <rPr>
        <sz val="10"/>
        <rFont val="굴림"/>
        <family val="3"/>
      </rPr>
      <t>세</t>
    </r>
  </si>
  <si>
    <r>
      <t>1 - 4</t>
    </r>
    <r>
      <rPr>
        <sz val="10"/>
        <rFont val="굴림"/>
        <family val="3"/>
      </rPr>
      <t>세</t>
    </r>
  </si>
  <si>
    <r>
      <t>5 - 9</t>
    </r>
    <r>
      <rPr>
        <sz val="10"/>
        <rFont val="굴림"/>
        <family val="3"/>
      </rPr>
      <t>세</t>
    </r>
  </si>
  <si>
    <r>
      <t>10 - 14</t>
    </r>
    <r>
      <rPr>
        <sz val="10"/>
        <rFont val="굴림"/>
        <family val="3"/>
      </rPr>
      <t>세</t>
    </r>
  </si>
  <si>
    <r>
      <t>15 - 19</t>
    </r>
    <r>
      <rPr>
        <sz val="10"/>
        <rFont val="굴림"/>
        <family val="3"/>
      </rPr>
      <t>세</t>
    </r>
  </si>
  <si>
    <r>
      <t>20 - 24</t>
    </r>
    <r>
      <rPr>
        <sz val="10"/>
        <rFont val="굴림"/>
        <family val="3"/>
      </rPr>
      <t>세</t>
    </r>
  </si>
  <si>
    <r>
      <t>25 - 29</t>
    </r>
    <r>
      <rPr>
        <sz val="10"/>
        <rFont val="굴림"/>
        <family val="3"/>
      </rPr>
      <t>세</t>
    </r>
  </si>
  <si>
    <r>
      <t>30 - 34</t>
    </r>
    <r>
      <rPr>
        <sz val="10"/>
        <rFont val="굴림"/>
        <family val="3"/>
      </rPr>
      <t>세</t>
    </r>
  </si>
  <si>
    <r>
      <t>35 - 39</t>
    </r>
    <r>
      <rPr>
        <sz val="10"/>
        <rFont val="굴림"/>
        <family val="3"/>
      </rPr>
      <t>세</t>
    </r>
  </si>
  <si>
    <r>
      <t>40 - 44</t>
    </r>
    <r>
      <rPr>
        <sz val="10"/>
        <rFont val="굴림"/>
        <family val="3"/>
      </rPr>
      <t>세</t>
    </r>
  </si>
  <si>
    <r>
      <t>45 - 49</t>
    </r>
    <r>
      <rPr>
        <sz val="10"/>
        <rFont val="굴림"/>
        <family val="3"/>
      </rPr>
      <t>세</t>
    </r>
  </si>
  <si>
    <r>
      <t>50 - 54</t>
    </r>
    <r>
      <rPr>
        <sz val="10"/>
        <rFont val="굴림"/>
        <family val="3"/>
      </rPr>
      <t>세</t>
    </r>
  </si>
  <si>
    <r>
      <t>55 - 59</t>
    </r>
    <r>
      <rPr>
        <sz val="10"/>
        <rFont val="굴림"/>
        <family val="3"/>
      </rPr>
      <t>세</t>
    </r>
  </si>
  <si>
    <r>
      <t>60 - 64</t>
    </r>
    <r>
      <rPr>
        <sz val="10"/>
        <rFont val="굴림"/>
        <family val="3"/>
      </rPr>
      <t>세</t>
    </r>
  </si>
  <si>
    <r>
      <t>65 - 69</t>
    </r>
    <r>
      <rPr>
        <sz val="10"/>
        <rFont val="굴림"/>
        <family val="3"/>
      </rPr>
      <t>세</t>
    </r>
  </si>
  <si>
    <r>
      <t>70 - 74</t>
    </r>
    <r>
      <rPr>
        <sz val="10"/>
        <rFont val="굴림"/>
        <family val="3"/>
      </rPr>
      <t>세</t>
    </r>
  </si>
  <si>
    <r>
      <t>75 - 79</t>
    </r>
    <r>
      <rPr>
        <sz val="10"/>
        <rFont val="굴림"/>
        <family val="3"/>
      </rPr>
      <t>세</t>
    </r>
  </si>
  <si>
    <r>
      <t>80 - 84</t>
    </r>
    <r>
      <rPr>
        <sz val="10"/>
        <rFont val="굴림"/>
        <family val="3"/>
      </rPr>
      <t>세</t>
    </r>
  </si>
  <si>
    <r>
      <t>85 - 89</t>
    </r>
    <r>
      <rPr>
        <sz val="10"/>
        <rFont val="굴림"/>
        <family val="3"/>
      </rPr>
      <t>세</t>
    </r>
  </si>
  <si>
    <r>
      <t>90</t>
    </r>
    <r>
      <rPr>
        <sz val="10"/>
        <rFont val="굴림"/>
        <family val="3"/>
      </rPr>
      <t>세이상</t>
    </r>
  </si>
  <si>
    <t xml:space="preserve"> Note : 1) According to the Korea Standard Classification of Diseases (KCD)</t>
  </si>
  <si>
    <r>
      <t xml:space="preserve"> 자료 : 통계청 「사망원인통계」</t>
    </r>
  </si>
  <si>
    <t xml:space="preserve"> Source : National Statistical Office 「Cause of Death Statistics」</t>
  </si>
  <si>
    <t xml:space="preserve">    주 : 1) 한국표준질병사인분류(KCD) 기준</t>
  </si>
  <si>
    <t xml:space="preserve">          2) 제주특별자치도 전체수치임</t>
  </si>
  <si>
    <r>
      <t xml:space="preserve">16. </t>
    </r>
    <r>
      <rPr>
        <b/>
        <sz val="18"/>
        <color indexed="8"/>
        <rFont val="HY중고딕"/>
        <family val="1"/>
      </rPr>
      <t>사망원인별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사망</t>
    </r>
    <r>
      <rPr>
        <b/>
        <sz val="18"/>
        <color indexed="8"/>
        <rFont val="Arial"/>
        <family val="2"/>
      </rPr>
      <t xml:space="preserve">    Deaths by Causes of Death</t>
    </r>
  </si>
  <si>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</si>
  <si>
    <t>Unit : person</t>
  </si>
  <si>
    <r>
      <rPr>
        <sz val="10"/>
        <rFont val="굴림"/>
        <family val="3"/>
      </rPr>
      <t>호흡기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respiratory system </t>
    </r>
  </si>
  <si>
    <r>
      <t xml:space="preserve">17. </t>
    </r>
    <r>
      <rPr>
        <b/>
        <sz val="18"/>
        <rFont val="HY중고딕"/>
        <family val="1"/>
      </rPr>
      <t>혼인율</t>
    </r>
    <r>
      <rPr>
        <b/>
        <sz val="18"/>
        <rFont val="Arial"/>
        <family val="2"/>
      </rPr>
      <t xml:space="preserve"> Marriage Rate</t>
    </r>
  </si>
  <si>
    <t xml:space="preserve"> 자료 :  통계청 「인구동향조사」 </t>
  </si>
  <si>
    <r>
      <t xml:space="preserve">18. </t>
    </r>
    <r>
      <rPr>
        <b/>
        <sz val="18"/>
        <color indexed="8"/>
        <rFont val="HY중고딕"/>
        <family val="1"/>
      </rPr>
      <t>이혼율</t>
    </r>
    <r>
      <rPr>
        <b/>
        <sz val="18"/>
        <color indexed="8"/>
        <rFont val="Arial"/>
        <family val="2"/>
      </rPr>
      <t xml:space="preserve"> Divorce Rate</t>
    </r>
  </si>
  <si>
    <t xml:space="preserve"> 자료 : 통계청 「인구동향조사」 </t>
  </si>
  <si>
    <r>
      <t xml:space="preserve">19. </t>
    </r>
    <r>
      <rPr>
        <b/>
        <sz val="18"/>
        <color indexed="8"/>
        <rFont val="HY중고딕"/>
        <family val="1"/>
      </rPr>
      <t>여성가구주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Female Households</t>
    </r>
  </si>
  <si>
    <t xml:space="preserve">자료 : 통계청 「인구주택총조사」 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</si>
</sst>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&quot;    &quot;"/>
    <numFmt numFmtId="178" formatCode="0.00_ "/>
    <numFmt numFmtId="179" formatCode="0.0;[Red]0.0"/>
    <numFmt numFmtId="180" formatCode="0.00;[Red]0.00"/>
    <numFmt numFmtId="181" formatCode="0_);[Red]\(0\)"/>
    <numFmt numFmtId="182" formatCode="#,##0_);[Red]\(#,##0\)"/>
    <numFmt numFmtId="183" formatCode="_ * #,##0_ ;_ * \-#,##0_ ;_ * &quot;-&quot;_ ;_ @_ "/>
    <numFmt numFmtId="184" formatCode="#,##0.00_);[Red]\(#,##0.00\)"/>
    <numFmt numFmtId="185" formatCode="#,##0.00_ "/>
    <numFmt numFmtId="186" formatCode="0_ "/>
    <numFmt numFmtId="187" formatCode="#,##0.0_);[Red]\(#,##0.0\)"/>
    <numFmt numFmtId="188" formatCode="0.00_);\(0.00\)"/>
    <numFmt numFmtId="189" formatCode="#,##0_ "/>
    <numFmt numFmtId="190" formatCode="#,##0.0;[Red]#,##0.0"/>
    <numFmt numFmtId="191" formatCode="#,##0\ ;&quot;△&quot;#,##0\ ;\-\ \ ;"/>
    <numFmt numFmtId="192" formatCode="#,##0;[Red]#,##0"/>
    <numFmt numFmtId="193" formatCode="#,##0.00;[Red]#,##0.00"/>
    <numFmt numFmtId="194" formatCode="#,##0.0_ "/>
    <numFmt numFmtId="195" formatCode="#,##0\ "/>
    <numFmt numFmtId="196" formatCode="#,##0;&quot;△&quot;#,##0"/>
    <numFmt numFmtId="197" formatCode="#,##0;&quot;△&quot;#,##0;\-;"/>
    <numFmt numFmtId="198" formatCode="0.0"/>
    <numFmt numFmtId="199" formatCode="#,##0.0;&quot;△&quot;#,##0.0"/>
    <numFmt numFmtId="200" formatCode="0.0_);[Red]\(0.0\)"/>
    <numFmt numFmtId="201" formatCode="#,##0;;\-;"/>
    <numFmt numFmtId="202" formatCode="0.0_ "/>
    <numFmt numFmtId="203" formatCode="#,##0.0;;\-;"/>
    <numFmt numFmtId="204" formatCode="#,##0.00;;\-;"/>
    <numFmt numFmtId="205" formatCode="_-* #,##0.0_-;\-* #,##0.0_-;_-* &quot;-&quot;?_-;_-@_-"/>
    <numFmt numFmtId="206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7" formatCode="&quot;R$&quot;#,##0.00;&quot;R$&quot;\-#,##0.00"/>
    <numFmt numFmtId="208" formatCode="&quot;₩&quot;#,##0;[Red]&quot;₩&quot;&quot;₩&quot;\-#,##0"/>
    <numFmt numFmtId="20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3" formatCode="_ * #,##0.00_ ;_ * \-#,##0.00_ ;_ * &quot;-&quot;??_ ;_ @_ "/>
    <numFmt numFmtId="214" formatCode="&quot;₩&quot;#,##0;&quot;₩&quot;&quot;₩&quot;\-#,##0"/>
    <numFmt numFmtId="215" formatCode="_ * #,##0.00_ ;_ * \-#,##0.00_ ;_ * &quot;-&quot;_ ;_ @_ "/>
    <numFmt numFmtId="216" formatCode="&quot;₩&quot;#,##0.00;&quot;₩&quot;\-#,##0.00"/>
    <numFmt numFmtId="217" formatCode="_-[$€-2]* #,##0.00_-;\-[$€-2]* #,##0.00_-;_-[$€-2]* &quot;-&quot;??_-"/>
    <numFmt numFmtId="218" formatCode="\-"/>
    <numFmt numFmtId="219" formatCode="0.0\ \ \ \ "/>
    <numFmt numFmtId="220" formatCode="#,##0\ \ \ "/>
    <numFmt numFmtId="221" formatCode="_-* #\ ##0_-;\-* #\ ##0_-;_-* &quot;-&quot;_-;_-@_-"/>
    <numFmt numFmtId="222" formatCode="_-* #,##0.0_-;\-* #,##0.0_-;_-* &quot;-&quot;_-;_-@_-"/>
    <numFmt numFmtId="223" formatCode="_-* #,##0.00_-;\-* #,##0.00_-;_-* &quot;-&quot;_-;_-@_-"/>
    <numFmt numFmtId="224" formatCode="_-* #,##0.000_-;\-* #,##0.000_-;_-* &quot;-&quot;_-;_-@_-"/>
    <numFmt numFmtId="225" formatCode="_-* #,##0.0000_-;\-* #,##0.0000_-;_-* &quot;-&quot;_-;_-@_-"/>
    <numFmt numFmtId="226" formatCode="_-* #,##0.00000_-;\-* #,##0.00000_-;_-* &quot;-&quot;_-;_-@_-"/>
    <numFmt numFmtId="227" formatCode="_-* #,##0.000000_-;\-* #,##0.000000_-;_-* &quot;-&quot;_-;_-@_-"/>
    <numFmt numFmtId="228" formatCode="#,##0\ ;;\-\ \ \ ;"/>
    <numFmt numFmtId="229" formatCode="m&quot;/&quot;d"/>
    <numFmt numFmtId="230" formatCode="#,##0.0;&quot;△&quot;#,##0.0;\-;"/>
    <numFmt numFmtId="231" formatCode="_ * #,##0_ ;_ * \!\-#,##0_ ;_ * &quot;-&quot;_ ;_ @_ "/>
    <numFmt numFmtId="232" formatCode="#,##0;;\-\ \ ;"/>
    <numFmt numFmtId="233" formatCode="###\ ###\ ##0"/>
    <numFmt numFmtId="234" formatCode="0.00000_ "/>
    <numFmt numFmtId="235" formatCode="0.0000_ "/>
    <numFmt numFmtId="236" formatCode="0.000_ "/>
    <numFmt numFmtId="237" formatCode="0.000000_ "/>
    <numFmt numFmtId="238" formatCode="0,000.00"/>
    <numFmt numFmtId="239" formatCode="#\ ##0;;\-;"/>
  </numFmts>
  <fonts count="111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48"/>
      <name val="Arial"/>
      <family val="2"/>
    </font>
    <font>
      <sz val="10"/>
      <color indexed="8"/>
      <name val="굴림"/>
      <family val="3"/>
    </font>
    <font>
      <b/>
      <sz val="10"/>
      <color indexed="8"/>
      <name val="돋움"/>
      <family val="3"/>
    </font>
    <font>
      <sz val="11"/>
      <color indexed="8"/>
      <name val="Arial"/>
      <family val="2"/>
    </font>
    <font>
      <sz val="10"/>
      <color indexed="8"/>
      <name val="HY중고딕"/>
      <family val="1"/>
    </font>
    <font>
      <sz val="9"/>
      <color indexed="8"/>
      <name val="굴림"/>
      <family val="3"/>
    </font>
    <font>
      <b/>
      <sz val="9"/>
      <name val="Arial"/>
      <family val="2"/>
    </font>
    <font>
      <b/>
      <sz val="9"/>
      <name val="돋움"/>
      <family val="3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name val="돋움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26"/>
      <color indexed="8"/>
      <name val="Arial"/>
      <family val="2"/>
    </font>
    <font>
      <sz val="11"/>
      <name val="굴림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0"/>
      <name val="바탕"/>
      <family val="1"/>
    </font>
    <font>
      <sz val="10"/>
      <name val="굴림체"/>
      <family val="3"/>
    </font>
    <font>
      <sz val="10"/>
      <name val="명조"/>
      <family val="3"/>
    </font>
    <font>
      <b/>
      <sz val="14"/>
      <name val="바탕"/>
      <family val="1"/>
    </font>
    <font>
      <b/>
      <sz val="16"/>
      <name val="바탕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8"/>
      <color indexed="8"/>
      <name val="HY중고딕"/>
      <family val="1"/>
    </font>
    <font>
      <sz val="10"/>
      <name val="Helv"/>
      <family val="2"/>
    </font>
    <font>
      <b/>
      <sz val="18"/>
      <name val="한양신명조,한컴돋움"/>
      <family val="3"/>
    </font>
    <font>
      <sz val="8"/>
      <name val="바탕"/>
      <family val="1"/>
    </font>
    <font>
      <sz val="10"/>
      <color indexed="10"/>
      <name val="굴림"/>
      <family val="3"/>
    </font>
    <font>
      <sz val="18"/>
      <name val="HY중고딕"/>
      <family val="1"/>
    </font>
    <font>
      <b/>
      <sz val="12"/>
      <name val="HY중고딕"/>
      <family val="1"/>
    </font>
    <font>
      <sz val="11"/>
      <name val="HY중고딕"/>
      <family val="1"/>
    </font>
    <font>
      <sz val="10"/>
      <name val="HY중고딕"/>
      <family val="1"/>
    </font>
    <font>
      <b/>
      <vertAlign val="superscript"/>
      <sz val="10"/>
      <name val="Arial"/>
      <family val="2"/>
    </font>
    <font>
      <b/>
      <sz val="14"/>
      <color indexed="8"/>
      <name val="돋움"/>
      <family val="3"/>
    </font>
    <font>
      <b/>
      <sz val="18"/>
      <name val="HY중고딕"/>
      <family val="1"/>
    </font>
    <font>
      <b/>
      <sz val="12"/>
      <color indexed="8"/>
      <name val="HY중고딕"/>
      <family val="1"/>
    </font>
    <font>
      <b/>
      <sz val="10"/>
      <color indexed="8"/>
      <name val="Arial"/>
      <family val="2"/>
    </font>
    <font>
      <sz val="18"/>
      <color indexed="10"/>
      <name val="Arial"/>
      <family val="2"/>
    </font>
    <font>
      <sz val="11"/>
      <color indexed="10"/>
      <name val="돋움"/>
      <family val="3"/>
    </font>
    <font>
      <b/>
      <sz val="10"/>
      <name val="돋움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11"/>
      <color rgb="FFFF0000"/>
      <name val="돋움"/>
      <family val="3"/>
    </font>
    <font>
      <b/>
      <sz val="10"/>
      <color theme="1"/>
      <name val="Arial"/>
      <family val="2"/>
    </font>
    <font>
      <sz val="10"/>
      <color rgb="FF232323"/>
      <name val="Arial"/>
      <family val="2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1"/>
      </left>
      <right>
        <color theme="1"/>
      </right>
      <top style="thin">
        <color theme="1"/>
      </top>
      <bottom>
        <color theme="1"/>
      </bottom>
    </border>
    <border>
      <left>
        <color theme="1"/>
      </left>
      <right>
        <color theme="1"/>
      </right>
      <top style="thin">
        <color theme="1"/>
      </top>
      <bottom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theme="1"/>
      </right>
      <top>
        <color theme="1"/>
      </top>
      <bottom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theme="1"/>
      </right>
      <top>
        <color theme="1"/>
      </top>
      <bottom style="thin">
        <color theme="1"/>
      </bottom>
    </border>
    <border>
      <left>
        <color theme="1"/>
      </left>
      <right>
        <color theme="1"/>
      </right>
      <top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4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alignment/>
      <protection/>
    </xf>
    <xf numFmtId="0" fontId="79" fillId="0" borderId="0">
      <alignment/>
      <protection/>
    </xf>
    <xf numFmtId="0" fontId="0" fillId="0" borderId="0" applyFill="0" applyBorder="0" applyAlignment="0">
      <protection/>
    </xf>
    <xf numFmtId="0" fontId="81" fillId="0" borderId="0">
      <alignment/>
      <protection/>
    </xf>
    <xf numFmtId="183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73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217" fontId="8" fillId="0" borderId="0" applyFont="0" applyFill="0" applyBorder="0" applyAlignment="0" applyProtection="0"/>
    <xf numFmtId="2" fontId="14" fillId="0" borderId="0" applyFont="0" applyFill="0" applyBorder="0" applyAlignment="0" applyProtection="0"/>
    <xf numFmtId="38" fontId="82" fillId="16" borderId="0" applyNumberFormat="0" applyBorder="0" applyAlignment="0" applyProtection="0"/>
    <xf numFmtId="0" fontId="83" fillId="0" borderId="0">
      <alignment horizontal="left"/>
      <protection/>
    </xf>
    <xf numFmtId="0" fontId="84" fillId="0" borderId="1" applyNumberFormat="0" applyAlignment="0" applyProtection="0"/>
    <xf numFmtId="0" fontId="8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0" fontId="82" fillId="16" borderId="3" applyNumberFormat="0" applyBorder="0" applyAlignment="0" applyProtection="0"/>
    <xf numFmtId="0" fontId="85" fillId="0" borderId="4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0" fontId="85" fillId="0" borderId="0">
      <alignment/>
      <protection/>
    </xf>
    <xf numFmtId="0" fontId="14" fillId="0" borderId="5" applyNumberFormat="0" applyFont="0" applyFill="0" applyAlignment="0" applyProtection="0"/>
    <xf numFmtId="0" fontId="86" fillId="0" borderId="6">
      <alignment horizontal="left"/>
      <protection/>
    </xf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7" applyNumberFormat="0" applyAlignment="0" applyProtection="0"/>
    <xf numFmtId="206" fontId="8" fillId="0" borderId="0">
      <alignment/>
      <protection locked="0"/>
    </xf>
    <xf numFmtId="0" fontId="69" fillId="0" borderId="0">
      <alignment/>
      <protection locked="0"/>
    </xf>
    <xf numFmtId="0" fontId="69" fillId="0" borderId="0">
      <alignment/>
      <protection locked="0"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0" fontId="51" fillId="3" borderId="0" applyNumberFormat="0" applyBorder="0" applyAlignment="0" applyProtection="0"/>
    <xf numFmtId="0" fontId="70" fillId="0" borderId="0">
      <alignment/>
      <protection locked="0"/>
    </xf>
    <xf numFmtId="0" fontId="70" fillId="0" borderId="0">
      <alignment/>
      <protection locked="0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0" fillId="22" borderId="8" applyNumberFormat="0" applyFont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4" borderId="9" applyNumberFormat="0" applyAlignment="0" applyProtection="0"/>
    <xf numFmtId="208" fontId="1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10">
      <alignment/>
      <protection/>
    </xf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7" borderId="7" applyNumberFormat="0" applyAlignment="0" applyProtection="0"/>
    <xf numFmtId="4" fontId="70" fillId="0" borderId="0">
      <alignment/>
      <protection locked="0"/>
    </xf>
    <xf numFmtId="209" fontId="8" fillId="0" borderId="0">
      <alignment/>
      <protection locked="0"/>
    </xf>
    <xf numFmtId="0" fontId="75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21" borderId="16" applyNumberFormat="0" applyAlignment="0" applyProtection="0"/>
    <xf numFmtId="41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210" fontId="8" fillId="0" borderId="0">
      <alignment/>
      <protection locked="0"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5">
      <alignment/>
      <protection locked="0"/>
    </xf>
    <xf numFmtId="211" fontId="8" fillId="0" borderId="0">
      <alignment/>
      <protection locked="0"/>
    </xf>
    <xf numFmtId="212" fontId="8" fillId="0" borderId="0">
      <alignment/>
      <protection locked="0"/>
    </xf>
  </cellStyleXfs>
  <cellXfs count="10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16" borderId="0" xfId="422" applyFont="1" applyFill="1" applyAlignment="1" applyProtection="1">
      <alignment horizontal="left" vertical="center"/>
      <protection locked="0"/>
    </xf>
    <xf numFmtId="0" fontId="6" fillId="16" borderId="0" xfId="422" applyFont="1" applyFill="1" applyAlignment="1" applyProtection="1">
      <alignment horizontal="centerContinuous" vertical="center"/>
      <protection locked="0"/>
    </xf>
    <xf numFmtId="0" fontId="7" fillId="16" borderId="0" xfId="422" applyFont="1" applyFill="1" applyBorder="1" applyAlignment="1" applyProtection="1">
      <alignment vertical="center"/>
      <protection locked="0"/>
    </xf>
    <xf numFmtId="0" fontId="12" fillId="16" borderId="0" xfId="422" applyFont="1" applyFill="1" applyBorder="1" applyAlignment="1" applyProtection="1">
      <alignment vertical="center"/>
      <protection locked="0"/>
    </xf>
    <xf numFmtId="0" fontId="0" fillId="16" borderId="0" xfId="422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2" fillId="16" borderId="0" xfId="422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16" borderId="17" xfId="422" applyFont="1" applyFill="1" applyBorder="1" applyAlignment="1" applyProtection="1">
      <alignment horizontal="center" vertical="center"/>
      <protection locked="0"/>
    </xf>
    <xf numFmtId="184" fontId="14" fillId="0" borderId="0" xfId="108" applyNumberFormat="1" applyFont="1" applyFill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14" fillId="0" borderId="0" xfId="0" applyFont="1" applyFill="1" applyAlignment="1">
      <alignment shrinkToFit="1"/>
    </xf>
    <xf numFmtId="0" fontId="3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22" fillId="0" borderId="21" xfId="0" applyFont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1" fontId="14" fillId="0" borderId="0" xfId="108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/>
    </xf>
    <xf numFmtId="197" fontId="1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14" fillId="0" borderId="25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26" xfId="0" applyFont="1" applyFill="1" applyBorder="1" applyAlignment="1">
      <alignment vertical="center" shrinkToFit="1"/>
    </xf>
    <xf numFmtId="0" fontId="22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 shrinkToFit="1"/>
    </xf>
    <xf numFmtId="178" fontId="7" fillId="16" borderId="20" xfId="422" applyNumberFormat="1" applyFont="1" applyFill="1" applyBorder="1" applyAlignment="1" applyProtection="1">
      <alignment horizontal="center" vertical="center" shrinkToFit="1"/>
      <protection locked="0"/>
    </xf>
    <xf numFmtId="0" fontId="7" fillId="16" borderId="20" xfId="422" applyFont="1" applyFill="1" applyBorder="1" applyAlignment="1" applyProtection="1">
      <alignment horizontal="center" vertical="center" shrinkToFit="1"/>
      <protection locked="0"/>
    </xf>
    <xf numFmtId="180" fontId="7" fillId="16" borderId="22" xfId="422" applyNumberFormat="1" applyFont="1" applyFill="1" applyBorder="1" applyAlignment="1" applyProtection="1">
      <alignment horizontal="center" vertical="center" shrinkToFit="1"/>
      <protection locked="0"/>
    </xf>
    <xf numFmtId="178" fontId="7" fillId="16" borderId="17" xfId="422" applyNumberFormat="1" applyFont="1" applyFill="1" applyBorder="1" applyAlignment="1" applyProtection="1">
      <alignment horizontal="center" vertical="center" shrinkToFit="1"/>
      <protection locked="0"/>
    </xf>
    <xf numFmtId="180" fontId="7" fillId="16" borderId="23" xfId="422" applyNumberFormat="1" applyFont="1" applyFill="1" applyBorder="1" applyAlignment="1" applyProtection="1">
      <alignment horizontal="center" vertical="center" shrinkToFit="1"/>
      <protection locked="0"/>
    </xf>
    <xf numFmtId="0" fontId="7" fillId="16" borderId="19" xfId="422" applyFont="1" applyFill="1" applyBorder="1" applyAlignment="1" applyProtection="1">
      <alignment horizontal="center" vertical="center" shrinkToFit="1"/>
      <protection locked="0"/>
    </xf>
    <xf numFmtId="0" fontId="7" fillId="16" borderId="27" xfId="422" applyFont="1" applyFill="1" applyBorder="1" applyAlignment="1" applyProtection="1">
      <alignment horizontal="centerContinuous" vertical="center" shrinkToFit="1"/>
      <protection locked="0"/>
    </xf>
    <xf numFmtId="0" fontId="7" fillId="16" borderId="25" xfId="422" applyFont="1" applyFill="1" applyBorder="1" applyAlignment="1" applyProtection="1">
      <alignment horizontal="centerContinuous" vertical="center" shrinkToFit="1"/>
      <protection locked="0"/>
    </xf>
    <xf numFmtId="0" fontId="7" fillId="16" borderId="18" xfId="422" applyFont="1" applyFill="1" applyBorder="1" applyAlignment="1" applyProtection="1">
      <alignment horizontal="center" vertical="center" shrinkToFit="1"/>
      <protection locked="0"/>
    </xf>
    <xf numFmtId="0" fontId="7" fillId="16" borderId="22" xfId="422" applyFont="1" applyFill="1" applyBorder="1" applyAlignment="1" applyProtection="1">
      <alignment horizontal="center" vertical="center" shrinkToFit="1"/>
      <protection locked="0"/>
    </xf>
    <xf numFmtId="0" fontId="7" fillId="16" borderId="28" xfId="422" applyFont="1" applyFill="1" applyBorder="1" applyAlignment="1" applyProtection="1">
      <alignment horizontal="centerContinuous" vertical="center" shrinkToFit="1"/>
      <protection locked="0"/>
    </xf>
    <xf numFmtId="178" fontId="7" fillId="16" borderId="21" xfId="422" applyNumberFormat="1" applyFont="1" applyFill="1" applyBorder="1" applyAlignment="1" applyProtection="1">
      <alignment horizontal="centerContinuous" vertical="center" shrinkToFit="1"/>
      <protection locked="0"/>
    </xf>
    <xf numFmtId="0" fontId="7" fillId="16" borderId="0" xfId="422" applyFont="1" applyFill="1" applyBorder="1" applyAlignment="1" applyProtection="1">
      <alignment horizontal="center" vertical="center" shrinkToFit="1"/>
      <protection locked="0"/>
    </xf>
    <xf numFmtId="0" fontId="22" fillId="0" borderId="20" xfId="422" applyFont="1" applyBorder="1" applyAlignment="1">
      <alignment horizontal="center" shrinkToFit="1"/>
      <protection/>
    </xf>
    <xf numFmtId="0" fontId="7" fillId="16" borderId="24" xfId="422" applyFont="1" applyFill="1" applyBorder="1" applyAlignment="1" applyProtection="1">
      <alignment horizontal="center" vertical="center" shrinkToFit="1"/>
      <protection locked="0"/>
    </xf>
    <xf numFmtId="0" fontId="7" fillId="16" borderId="23" xfId="422" applyFont="1" applyFill="1" applyBorder="1" applyAlignment="1" applyProtection="1">
      <alignment horizontal="center" vertical="center" shrinkToFit="1"/>
      <protection locked="0"/>
    </xf>
    <xf numFmtId="0" fontId="7" fillId="16" borderId="17" xfId="422" applyFont="1" applyFill="1" applyBorder="1" applyAlignment="1" applyProtection="1">
      <alignment horizontal="center" vertical="center" shrinkToFit="1"/>
      <protection locked="0"/>
    </xf>
    <xf numFmtId="181" fontId="22" fillId="0" borderId="21" xfId="0" applyNumberFormat="1" applyFont="1" applyBorder="1" applyAlignment="1">
      <alignment horizontal="center" shrinkToFit="1"/>
    </xf>
    <xf numFmtId="182" fontId="14" fillId="0" borderId="0" xfId="108" applyNumberFormat="1" applyFont="1" applyFill="1" applyBorder="1" applyAlignment="1">
      <alignment horizontal="right" shrinkToFit="1"/>
    </xf>
    <xf numFmtId="182" fontId="14" fillId="0" borderId="0" xfId="108" applyNumberFormat="1" applyFont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184" fontId="14" fillId="0" borderId="21" xfId="108" applyNumberFormat="1" applyFont="1" applyFill="1" applyBorder="1" applyAlignment="1">
      <alignment horizontal="right" shrinkToFit="1"/>
    </xf>
    <xf numFmtId="184" fontId="14" fillId="0" borderId="21" xfId="126" applyNumberFormat="1" applyFont="1" applyFill="1" applyBorder="1" applyAlignment="1">
      <alignment horizontal="right" shrinkToFit="1"/>
    </xf>
    <xf numFmtId="182" fontId="14" fillId="0" borderId="0" xfId="126" applyNumberFormat="1" applyFont="1" applyFill="1" applyBorder="1" applyAlignment="1">
      <alignment horizontal="right" shrinkToFit="1"/>
    </xf>
    <xf numFmtId="182" fontId="14" fillId="0" borderId="0" xfId="108" applyNumberFormat="1" applyFont="1" applyFill="1" applyBorder="1" applyAlignment="1">
      <alignment horizontal="right" vertical="center" shrinkToFit="1"/>
    </xf>
    <xf numFmtId="182" fontId="22" fillId="0" borderId="0" xfId="108" applyNumberFormat="1" applyFont="1" applyFill="1" applyBorder="1" applyAlignment="1">
      <alignment horizontal="right" shrinkToFit="1"/>
    </xf>
    <xf numFmtId="182" fontId="22" fillId="0" borderId="0" xfId="0" applyNumberFormat="1" applyFont="1" applyFill="1" applyBorder="1" applyAlignment="1">
      <alignment horizontal="right" shrinkToFit="1"/>
    </xf>
    <xf numFmtId="184" fontId="22" fillId="0" borderId="21" xfId="108" applyNumberFormat="1" applyFont="1" applyFill="1" applyBorder="1" applyAlignment="1">
      <alignment horizontal="right" shrinkToFit="1"/>
    </xf>
    <xf numFmtId="182" fontId="22" fillId="0" borderId="0" xfId="126" applyNumberFormat="1" applyFont="1" applyFill="1" applyBorder="1" applyAlignment="1">
      <alignment horizontal="right" shrinkToFit="1"/>
    </xf>
    <xf numFmtId="184" fontId="22" fillId="0" borderId="21" xfId="126" applyNumberFormat="1" applyFont="1" applyFill="1" applyBorder="1" applyAlignment="1">
      <alignment horizontal="right" shrinkToFit="1"/>
    </xf>
    <xf numFmtId="182" fontId="22" fillId="0" borderId="0" xfId="108" applyNumberFormat="1" applyFont="1" applyBorder="1" applyAlignment="1">
      <alignment horizontal="right" shrinkToFit="1"/>
    </xf>
    <xf numFmtId="182" fontId="22" fillId="0" borderId="0" xfId="0" applyNumberFormat="1" applyFont="1" applyBorder="1" applyAlignment="1">
      <alignment horizontal="right" shrinkToFit="1"/>
    </xf>
    <xf numFmtId="176" fontId="22" fillId="0" borderId="0" xfId="108" applyNumberFormat="1" applyFont="1" applyBorder="1" applyAlignment="1">
      <alignment horizontal="right" vertical="center" shrinkToFit="1"/>
    </xf>
    <xf numFmtId="179" fontId="14" fillId="16" borderId="20" xfId="422" applyNumberFormat="1" applyFont="1" applyFill="1" applyBorder="1" applyAlignment="1" applyProtection="1">
      <alignment horizontal="center" vertical="center" shrinkToFit="1"/>
      <protection locked="0"/>
    </xf>
    <xf numFmtId="179" fontId="14" fillId="16" borderId="17" xfId="422" applyNumberFormat="1" applyFont="1" applyFill="1" applyBorder="1" applyAlignment="1" applyProtection="1">
      <alignment horizontal="center" vertical="center" shrinkToFit="1"/>
      <protection locked="0"/>
    </xf>
    <xf numFmtId="179" fontId="14" fillId="16" borderId="20" xfId="422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0" xfId="0" applyFont="1" applyAlignment="1">
      <alignment horizontal="center" vertical="center"/>
    </xf>
    <xf numFmtId="182" fontId="14" fillId="0" borderId="27" xfId="108" applyNumberFormat="1" applyFont="1" applyFill="1" applyBorder="1" applyAlignment="1">
      <alignment horizontal="right" shrinkToFit="1"/>
    </xf>
    <xf numFmtId="41" fontId="14" fillId="0" borderId="27" xfId="108" applyFont="1" applyBorder="1" applyAlignment="1">
      <alignment horizontal="right" vertical="center" shrinkToFit="1"/>
    </xf>
    <xf numFmtId="182" fontId="14" fillId="0" borderId="27" xfId="108" applyNumberFormat="1" applyFont="1" applyBorder="1" applyAlignment="1">
      <alignment horizontal="right" shrinkToFit="1"/>
    </xf>
    <xf numFmtId="188" fontId="14" fillId="0" borderId="27" xfId="0" applyNumberFormat="1" applyFont="1" applyBorder="1" applyAlignment="1">
      <alignment horizontal="right" vertical="center" shrinkToFit="1"/>
    </xf>
    <xf numFmtId="184" fontId="14" fillId="0" borderId="27" xfId="108" applyNumberFormat="1" applyFont="1" applyFill="1" applyBorder="1" applyAlignment="1">
      <alignment horizontal="right" shrinkToFit="1"/>
    </xf>
    <xf numFmtId="182" fontId="14" fillId="0" borderId="0" xfId="126" applyNumberFormat="1" applyFont="1" applyFill="1" applyBorder="1" applyAlignment="1" quotePrefix="1">
      <alignment horizontal="right" shrinkToFit="1"/>
    </xf>
    <xf numFmtId="41" fontId="14" fillId="0" borderId="0" xfId="108" applyFont="1" applyBorder="1" applyAlignment="1">
      <alignment horizontal="right" vertical="center" shrinkToFit="1"/>
    </xf>
    <xf numFmtId="178" fontId="14" fillId="0" borderId="0" xfId="0" applyNumberFormat="1" applyFont="1" applyBorder="1" applyAlignment="1">
      <alignment horizontal="right" vertical="center" shrinkToFit="1"/>
    </xf>
    <xf numFmtId="184" fontId="14" fillId="0" borderId="0" xfId="126" applyNumberFormat="1" applyFont="1" applyFill="1" applyBorder="1" applyAlignment="1" quotePrefix="1">
      <alignment horizontal="right" shrinkToFit="1"/>
    </xf>
    <xf numFmtId="41" fontId="14" fillId="0" borderId="0" xfId="108" applyFont="1" applyFill="1" applyBorder="1" applyAlignment="1">
      <alignment horizontal="right" shrinkToFit="1"/>
    </xf>
    <xf numFmtId="184" fontId="14" fillId="0" borderId="0" xfId="126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 quotePrefix="1">
      <alignment horizontal="right" shrinkToFit="1"/>
    </xf>
    <xf numFmtId="0" fontId="22" fillId="0" borderId="0" xfId="0" applyFont="1" applyFill="1" applyAlignment="1">
      <alignment vertical="center"/>
    </xf>
    <xf numFmtId="197" fontId="22" fillId="0" borderId="0" xfId="0" applyNumberFormat="1" applyFont="1" applyFill="1" applyBorder="1" applyAlignment="1">
      <alignment horizontal="right" vertical="center" indent="1"/>
    </xf>
    <xf numFmtId="3" fontId="22" fillId="0" borderId="0" xfId="0" applyNumberFormat="1" applyFont="1" applyBorder="1" applyAlignment="1">
      <alignment horizontal="right" vertical="center" shrinkToFit="1"/>
    </xf>
    <xf numFmtId="184" fontId="22" fillId="0" borderId="0" xfId="108" applyNumberFormat="1" applyFont="1" applyFill="1" applyBorder="1" applyAlignment="1">
      <alignment horizontal="right" shrinkToFit="1"/>
    </xf>
    <xf numFmtId="41" fontId="14" fillId="0" borderId="0" xfId="108" applyFont="1" applyAlignment="1">
      <alignment horizontal="center" vertical="center"/>
    </xf>
    <xf numFmtId="41" fontId="14" fillId="0" borderId="0" xfId="108" applyFont="1" applyAlignment="1">
      <alignment vertical="center"/>
    </xf>
    <xf numFmtId="41" fontId="0" fillId="0" borderId="0" xfId="108" applyFont="1" applyAlignment="1">
      <alignment horizontal="center"/>
    </xf>
    <xf numFmtId="0" fontId="15" fillId="16" borderId="20" xfId="0" applyFont="1" applyFill="1" applyBorder="1" applyAlignment="1">
      <alignment horizontal="center" vertical="center" shrinkToFit="1"/>
    </xf>
    <xf numFmtId="0" fontId="15" fillId="16" borderId="22" xfId="0" applyFont="1" applyFill="1" applyBorder="1" applyAlignment="1">
      <alignment horizontal="center" vertical="center" shrinkToFit="1"/>
    </xf>
    <xf numFmtId="0" fontId="14" fillId="16" borderId="17" xfId="0" applyFont="1" applyFill="1" applyBorder="1" applyAlignment="1">
      <alignment horizontal="center" vertical="center" shrinkToFit="1"/>
    </xf>
    <xf numFmtId="0" fontId="14" fillId="16" borderId="23" xfId="0" applyFont="1" applyFill="1" applyBorder="1" applyAlignment="1">
      <alignment horizontal="center" vertical="center" shrinkToFit="1"/>
    </xf>
    <xf numFmtId="41" fontId="18" fillId="0" borderId="0" xfId="108" applyFont="1" applyAlignment="1">
      <alignment vertical="center"/>
    </xf>
    <xf numFmtId="186" fontId="14" fillId="0" borderId="22" xfId="0" applyNumberFormat="1" applyFont="1" applyFill="1" applyBorder="1" applyAlignment="1">
      <alignment horizontal="right" shrinkToFit="1"/>
    </xf>
    <xf numFmtId="186" fontId="7" fillId="0" borderId="22" xfId="0" applyNumberFormat="1" applyFont="1" applyFill="1" applyBorder="1" applyAlignment="1">
      <alignment horizontal="right" shrinkToFit="1"/>
    </xf>
    <xf numFmtId="181" fontId="7" fillId="0" borderId="25" xfId="0" applyNumberFormat="1" applyFont="1" applyFill="1" applyBorder="1" applyAlignment="1">
      <alignment vertical="center" shrinkToFit="1"/>
    </xf>
    <xf numFmtId="181" fontId="7" fillId="0" borderId="21" xfId="0" applyNumberFormat="1" applyFont="1" applyFill="1" applyBorder="1" applyAlignment="1">
      <alignment vertical="center" shrinkToFit="1"/>
    </xf>
    <xf numFmtId="181" fontId="14" fillId="0" borderId="21" xfId="0" applyNumberFormat="1" applyFont="1" applyFill="1" applyBorder="1" applyAlignment="1">
      <alignment horizontal="right" vertical="center" shrinkToFit="1"/>
    </xf>
    <xf numFmtId="181" fontId="22" fillId="0" borderId="21" xfId="0" applyNumberFormat="1" applyFont="1" applyFill="1" applyBorder="1" applyAlignment="1">
      <alignment horizontal="right" vertical="center" shrinkToFit="1"/>
    </xf>
    <xf numFmtId="186" fontId="14" fillId="0" borderId="0" xfId="0" applyNumberFormat="1" applyFont="1" applyFill="1" applyBorder="1" applyAlignment="1">
      <alignment horizontal="right" shrinkToFit="1"/>
    </xf>
    <xf numFmtId="186" fontId="22" fillId="0" borderId="0" xfId="0" applyNumberFormat="1" applyFont="1" applyFill="1" applyBorder="1" applyAlignment="1">
      <alignment horizontal="right" shrinkToFit="1"/>
    </xf>
    <xf numFmtId="186" fontId="22" fillId="0" borderId="22" xfId="0" applyNumberFormat="1" applyFont="1" applyBorder="1" applyAlignment="1">
      <alignment horizontal="right" shrinkToFit="1"/>
    </xf>
    <xf numFmtId="186" fontId="22" fillId="0" borderId="22" xfId="0" applyNumberFormat="1" applyFont="1" applyFill="1" applyBorder="1" applyAlignment="1">
      <alignment horizontal="right" shrinkToFit="1"/>
    </xf>
    <xf numFmtId="186" fontId="7" fillId="0" borderId="19" xfId="0" applyNumberFormat="1" applyFont="1" applyFill="1" applyBorder="1" applyAlignment="1">
      <alignment horizontal="right" shrinkToFit="1"/>
    </xf>
    <xf numFmtId="197" fontId="16" fillId="0" borderId="0" xfId="0" applyNumberFormat="1" applyFont="1" applyFill="1" applyAlignment="1">
      <alignment vertical="center"/>
    </xf>
    <xf numFmtId="41" fontId="22" fillId="0" borderId="0" xfId="108" applyFont="1" applyFill="1" applyBorder="1" applyAlignment="1">
      <alignment horizontal="right" shrinkToFit="1"/>
    </xf>
    <xf numFmtId="41" fontId="22" fillId="0" borderId="0" xfId="108" applyFont="1" applyBorder="1" applyAlignment="1">
      <alignment horizontal="right" shrinkToFit="1"/>
    </xf>
    <xf numFmtId="41" fontId="34" fillId="0" borderId="0" xfId="108" applyFont="1" applyBorder="1" applyAlignment="1">
      <alignment horizontal="center" vertical="center" shrinkToFit="1"/>
    </xf>
    <xf numFmtId="41" fontId="34" fillId="0" borderId="0" xfId="108" applyFont="1" applyAlignment="1">
      <alignment vertical="center"/>
    </xf>
    <xf numFmtId="41" fontId="25" fillId="0" borderId="0" xfId="108" applyFont="1" applyBorder="1" applyAlignment="1">
      <alignment horizontal="center" vertical="center" shrinkToFit="1"/>
    </xf>
    <xf numFmtId="41" fontId="25" fillId="0" borderId="22" xfId="108" applyFont="1" applyBorder="1" applyAlignment="1">
      <alignment horizontal="center" vertical="center" shrinkToFit="1"/>
    </xf>
    <xf numFmtId="41" fontId="25" fillId="0" borderId="0" xfId="108" applyFont="1" applyAlignment="1">
      <alignment vertical="center"/>
    </xf>
    <xf numFmtId="205" fontId="14" fillId="0" borderId="0" xfId="108" applyNumberFormat="1" applyFont="1" applyAlignment="1">
      <alignment vertical="center"/>
    </xf>
    <xf numFmtId="41" fontId="14" fillId="0" borderId="0" xfId="108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 shrinkToFit="1"/>
    </xf>
    <xf numFmtId="43" fontId="16" fillId="0" borderId="0" xfId="108" applyNumberFormat="1" applyFont="1" applyFill="1" applyBorder="1" applyAlignment="1">
      <alignment horizontal="right" vertical="center" shrinkToFit="1"/>
    </xf>
    <xf numFmtId="185" fontId="14" fillId="0" borderId="0" xfId="108" applyNumberFormat="1" applyFont="1" applyFill="1" applyBorder="1" applyAlignment="1" applyProtection="1">
      <alignment horizontal="right" vertical="center"/>
      <protection locked="0"/>
    </xf>
    <xf numFmtId="178" fontId="7" fillId="16" borderId="0" xfId="422" applyNumberFormat="1" applyFont="1" applyFill="1" applyBorder="1" applyAlignment="1" applyProtection="1">
      <alignment vertical="center"/>
      <protection locked="0"/>
    </xf>
    <xf numFmtId="179" fontId="7" fillId="16" borderId="0" xfId="422" applyNumberFormat="1" applyFont="1" applyFill="1" applyBorder="1" applyAlignment="1" applyProtection="1">
      <alignment vertical="center"/>
      <protection locked="0"/>
    </xf>
    <xf numFmtId="180" fontId="7" fillId="16" borderId="0" xfId="422" applyNumberFormat="1" applyFont="1" applyFill="1" applyBorder="1" applyAlignment="1" applyProtection="1">
      <alignment vertical="center"/>
      <protection locked="0"/>
    </xf>
    <xf numFmtId="0" fontId="7" fillId="16" borderId="0" xfId="422" applyFont="1" applyFill="1" applyBorder="1" applyAlignment="1" applyProtection="1">
      <alignment horizontal="right" vertical="center"/>
      <protection locked="0"/>
    </xf>
    <xf numFmtId="0" fontId="7" fillId="16" borderId="29" xfId="422" applyFont="1" applyFill="1" applyBorder="1" applyAlignment="1" applyProtection="1" quotePrefix="1">
      <alignment horizontal="center" vertical="center" shrinkToFit="1"/>
      <protection locked="0"/>
    </xf>
    <xf numFmtId="0" fontId="7" fillId="16" borderId="30" xfId="422" applyFont="1" applyFill="1" applyBorder="1" applyAlignment="1" applyProtection="1">
      <alignment horizontal="center" vertical="center" shrinkToFit="1"/>
      <protection locked="0"/>
    </xf>
    <xf numFmtId="0" fontId="7" fillId="16" borderId="31" xfId="422" applyFont="1" applyFill="1" applyBorder="1" applyAlignment="1" applyProtection="1">
      <alignment horizontal="centerContinuous" vertical="center" shrinkToFit="1"/>
      <protection locked="0"/>
    </xf>
    <xf numFmtId="0" fontId="7" fillId="16" borderId="32" xfId="422" applyFont="1" applyFill="1" applyBorder="1" applyAlignment="1" applyProtection="1">
      <alignment horizontal="centerContinuous" vertical="center" shrinkToFit="1"/>
      <protection locked="0"/>
    </xf>
    <xf numFmtId="0" fontId="7" fillId="16" borderId="31" xfId="422" applyFont="1" applyFill="1" applyBorder="1" applyAlignment="1" applyProtection="1">
      <alignment horizontal="center" vertical="center" shrinkToFit="1"/>
      <protection locked="0"/>
    </xf>
    <xf numFmtId="0" fontId="7" fillId="16" borderId="33" xfId="422" applyFont="1" applyFill="1" applyBorder="1" applyAlignment="1" applyProtection="1">
      <alignment horizontal="centerContinuous" vertical="center" shrinkToFit="1"/>
      <protection locked="0"/>
    </xf>
    <xf numFmtId="178" fontId="7" fillId="16" borderId="33" xfId="422" applyNumberFormat="1" applyFont="1" applyFill="1" applyBorder="1" applyAlignment="1" applyProtection="1">
      <alignment horizontal="centerContinuous" vertical="center" shrinkToFit="1"/>
      <protection locked="0"/>
    </xf>
    <xf numFmtId="0" fontId="14" fillId="0" borderId="21" xfId="0" applyFont="1" applyFill="1" applyBorder="1" applyAlignment="1">
      <alignment horizontal="center"/>
    </xf>
    <xf numFmtId="192" fontId="14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2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1" fillId="0" borderId="21" xfId="0" applyFont="1" applyBorder="1" applyAlignment="1">
      <alignment horizontal="center" vertical="center" shrinkToFit="1"/>
    </xf>
    <xf numFmtId="41" fontId="21" fillId="0" borderId="0" xfId="108" applyFont="1" applyAlignment="1">
      <alignment vertical="center"/>
    </xf>
    <xf numFmtId="41" fontId="43" fillId="0" borderId="0" xfId="108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41" fontId="25" fillId="0" borderId="17" xfId="108" applyFont="1" applyFill="1" applyBorder="1" applyAlignment="1">
      <alignment horizontal="center" vertical="center" shrinkToFit="1"/>
    </xf>
    <xf numFmtId="41" fontId="11" fillId="0" borderId="20" xfId="108" applyFont="1" applyFill="1" applyBorder="1" applyAlignment="1">
      <alignment horizontal="center" vertical="center" shrinkToFit="1"/>
    </xf>
    <xf numFmtId="192" fontId="14" fillId="0" borderId="0" xfId="0" applyNumberFormat="1" applyFont="1" applyFill="1" applyAlignment="1">
      <alignment horizontal="center" vertical="center"/>
    </xf>
    <xf numFmtId="194" fontId="14" fillId="0" borderId="0" xfId="0" applyNumberFormat="1" applyFont="1" applyFill="1" applyBorder="1" applyAlignment="1">
      <alignment horizontal="center" vertical="center"/>
    </xf>
    <xf numFmtId="192" fontId="14" fillId="0" borderId="24" xfId="0" applyNumberFormat="1" applyFont="1" applyFill="1" applyBorder="1" applyAlignment="1">
      <alignment horizontal="center" vertical="center"/>
    </xf>
    <xf numFmtId="194" fontId="14" fillId="0" borderId="2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197" fontId="14" fillId="0" borderId="0" xfId="0" applyNumberFormat="1" applyFont="1" applyFill="1" applyBorder="1" applyAlignment="1">
      <alignment horizontal="right" vertical="center" indent="1"/>
    </xf>
    <xf numFmtId="189" fontId="22" fillId="0" borderId="0" xfId="108" applyNumberFormat="1" applyFont="1" applyBorder="1" applyAlignment="1">
      <alignment horizontal="right" shrinkToFit="1"/>
    </xf>
    <xf numFmtId="189" fontId="14" fillId="0" borderId="0" xfId="108" applyNumberFormat="1" applyFont="1" applyAlignment="1">
      <alignment vertical="center"/>
    </xf>
    <xf numFmtId="194" fontId="14" fillId="0" borderId="0" xfId="108" applyNumberFormat="1" applyFont="1" applyAlignment="1">
      <alignment vertical="center"/>
    </xf>
    <xf numFmtId="18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27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186" fontId="22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189" fontId="14" fillId="0" borderId="22" xfId="108" applyNumberFormat="1" applyFont="1" applyFill="1" applyBorder="1" applyAlignment="1">
      <alignment horizontal="center" vertical="center"/>
    </xf>
    <xf numFmtId="189" fontId="14" fillId="0" borderId="0" xfId="108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15" fillId="0" borderId="0" xfId="0" applyNumberFormat="1" applyFont="1" applyBorder="1" applyAlignment="1">
      <alignment/>
    </xf>
    <xf numFmtId="177" fontId="46" fillId="0" borderId="0" xfId="108" applyNumberFormat="1" applyFont="1" applyBorder="1" applyAlignment="1">
      <alignment/>
    </xf>
    <xf numFmtId="177" fontId="46" fillId="0" borderId="0" xfId="108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NumberFormat="1" applyFont="1" applyFill="1" applyBorder="1" applyAlignment="1">
      <alignment/>
    </xf>
    <xf numFmtId="177" fontId="46" fillId="0" borderId="0" xfId="108" applyNumberFormat="1" applyFont="1" applyFill="1" applyBorder="1" applyAlignment="1">
      <alignment/>
    </xf>
    <xf numFmtId="177" fontId="46" fillId="0" borderId="0" xfId="108" applyNumberFormat="1" applyFont="1" applyFill="1" applyBorder="1" applyAlignment="1">
      <alignment horizontal="right"/>
    </xf>
    <xf numFmtId="0" fontId="4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423" applyFont="1" applyFill="1">
      <alignment vertical="center"/>
      <protection/>
    </xf>
    <xf numFmtId="0" fontId="15" fillId="0" borderId="0" xfId="0" applyFont="1" applyAlignment="1">
      <alignment vertical="center"/>
    </xf>
    <xf numFmtId="0" fontId="11" fillId="0" borderId="26" xfId="0" applyFont="1" applyFill="1" applyBorder="1" applyAlignment="1">
      <alignment horizontal="center" vertical="center" shrinkToFit="1"/>
    </xf>
    <xf numFmtId="41" fontId="14" fillId="0" borderId="24" xfId="108" applyFont="1" applyFill="1" applyBorder="1" applyAlignment="1">
      <alignment vertical="center"/>
    </xf>
    <xf numFmtId="205" fontId="14" fillId="0" borderId="24" xfId="108" applyNumberFormat="1" applyFont="1" applyFill="1" applyBorder="1" applyAlignment="1">
      <alignment vertical="center"/>
    </xf>
    <xf numFmtId="41" fontId="25" fillId="0" borderId="23" xfId="108" applyFont="1" applyFill="1" applyBorder="1" applyAlignment="1">
      <alignment horizontal="center" vertical="center" shrinkToFit="1"/>
    </xf>
    <xf numFmtId="41" fontId="25" fillId="0" borderId="0" xfId="108" applyFont="1" applyFill="1" applyBorder="1" applyAlignment="1">
      <alignment horizontal="center" vertical="center" shrinkToFit="1"/>
    </xf>
    <xf numFmtId="41" fontId="25" fillId="0" borderId="0" xfId="108" applyFont="1" applyFill="1" applyAlignment="1">
      <alignment vertical="center"/>
    </xf>
    <xf numFmtId="0" fontId="15" fillId="0" borderId="0" xfId="0" applyFont="1" applyFill="1" applyAlignment="1">
      <alignment vertical="center"/>
    </xf>
    <xf numFmtId="41" fontId="15" fillId="0" borderId="0" xfId="10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NumberFormat="1" applyFont="1" applyAlignment="1">
      <alignment vertical="center"/>
    </xf>
    <xf numFmtId="192" fontId="14" fillId="0" borderId="0" xfId="0" applyNumberFormat="1" applyFont="1" applyFill="1" applyBorder="1" applyAlignment="1" applyProtection="1">
      <alignment horizontal="right" vertical="center"/>
      <protection locked="0"/>
    </xf>
    <xf numFmtId="182" fontId="14" fillId="0" borderId="0" xfId="108" applyNumberFormat="1" applyFont="1" applyAlignment="1">
      <alignment vertical="center"/>
    </xf>
    <xf numFmtId="182" fontId="14" fillId="0" borderId="24" xfId="108" applyNumberFormat="1" applyFont="1" applyFill="1" applyBorder="1" applyAlignment="1">
      <alignment vertical="center"/>
    </xf>
    <xf numFmtId="189" fontId="14" fillId="0" borderId="24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174" applyFont="1">
      <alignment vertical="center"/>
      <protection/>
    </xf>
    <xf numFmtId="0" fontId="0" fillId="0" borderId="0" xfId="174" applyFont="1">
      <alignment vertical="center"/>
      <protection/>
    </xf>
    <xf numFmtId="189" fontId="21" fillId="0" borderId="0" xfId="0" applyNumberFormat="1" applyFont="1" applyAlignment="1">
      <alignment vertical="center"/>
    </xf>
    <xf numFmtId="3" fontId="7" fillId="0" borderId="0" xfId="427" applyNumberFormat="1" applyFont="1" applyFill="1" applyBorder="1">
      <alignment/>
      <protection/>
    </xf>
    <xf numFmtId="195" fontId="7" fillId="0" borderId="0" xfId="427" applyNumberFormat="1" applyFont="1" applyFill="1" applyBorder="1" applyAlignment="1" quotePrefix="1">
      <alignment horizontal="right"/>
      <protection/>
    </xf>
    <xf numFmtId="219" fontId="7" fillId="0" borderId="0" xfId="427" applyNumberFormat="1" applyFont="1" applyFill="1" applyBorder="1" applyAlignment="1" quotePrefix="1">
      <alignment/>
      <protection/>
    </xf>
    <xf numFmtId="219" fontId="7" fillId="0" borderId="0" xfId="427" applyNumberFormat="1" applyFont="1" applyFill="1" applyBorder="1" applyAlignment="1" quotePrefix="1">
      <alignment horizontal="right"/>
      <protection/>
    </xf>
    <xf numFmtId="220" fontId="7" fillId="0" borderId="0" xfId="427" applyNumberFormat="1" applyFont="1" applyFill="1" applyBorder="1" applyAlignment="1">
      <alignment/>
      <protection/>
    </xf>
    <xf numFmtId="198" fontId="7" fillId="0" borderId="0" xfId="427" applyNumberFormat="1" applyFont="1" applyFill="1" applyBorder="1" applyAlignment="1" quotePrefix="1">
      <alignment horizontal="center"/>
      <protection/>
    </xf>
    <xf numFmtId="3" fontId="7" fillId="0" borderId="0" xfId="427" applyNumberFormat="1" applyFont="1" applyFill="1" applyBorder="1" applyAlignment="1" quotePrefix="1">
      <alignment horizontal="left"/>
      <protection/>
    </xf>
    <xf numFmtId="0" fontId="15" fillId="0" borderId="0" xfId="174" applyFont="1" applyAlignment="1">
      <alignment horizontal="left" vertical="center"/>
      <protection/>
    </xf>
    <xf numFmtId="0" fontId="15" fillId="0" borderId="0" xfId="426" applyFont="1" applyFill="1" applyAlignment="1">
      <alignment vertical="center"/>
      <protection/>
    </xf>
    <xf numFmtId="0" fontId="0" fillId="0" borderId="0" xfId="174" applyFont="1" applyFill="1">
      <alignment vertical="center"/>
      <protection/>
    </xf>
    <xf numFmtId="0" fontId="15" fillId="0" borderId="0" xfId="174" applyFont="1" applyAlignment="1">
      <alignment vertical="center"/>
      <protection/>
    </xf>
    <xf numFmtId="0" fontId="15" fillId="0" borderId="0" xfId="174" applyFont="1">
      <alignment vertical="center"/>
      <protection/>
    </xf>
    <xf numFmtId="0" fontId="15" fillId="0" borderId="0" xfId="174" applyFont="1" applyAlignment="1">
      <alignment horizontal="right" vertical="center"/>
      <protection/>
    </xf>
    <xf numFmtId="189" fontId="14" fillId="0" borderId="0" xfId="0" applyNumberFormat="1" applyFont="1" applyFill="1" applyAlignment="1">
      <alignment horizontal="right" shrinkToFit="1"/>
    </xf>
    <xf numFmtId="189" fontId="3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89" fontId="20" fillId="0" borderId="0" xfId="0" applyNumberFormat="1" applyFont="1" applyAlignment="1">
      <alignment horizontal="right" vertical="center"/>
    </xf>
    <xf numFmtId="0" fontId="16" fillId="0" borderId="0" xfId="424" applyFont="1" applyFill="1">
      <alignment/>
      <protection/>
    </xf>
    <xf numFmtId="0" fontId="16" fillId="16" borderId="0" xfId="424" applyFont="1" applyFill="1">
      <alignment/>
      <protection/>
    </xf>
    <xf numFmtId="0" fontId="15" fillId="0" borderId="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424" applyFont="1" applyFill="1" applyAlignment="1">
      <alignment vertical="center"/>
      <protection/>
    </xf>
    <xf numFmtId="0" fontId="15" fillId="0" borderId="0" xfId="423" applyFont="1" applyFill="1" applyBorder="1" applyAlignment="1" quotePrefix="1">
      <alignment horizontal="center"/>
      <protection/>
    </xf>
    <xf numFmtId="0" fontId="15" fillId="0" borderId="0" xfId="423" applyFont="1" applyFill="1" applyAlignment="1">
      <alignment vertical="center"/>
      <protection/>
    </xf>
    <xf numFmtId="41" fontId="18" fillId="0" borderId="0" xfId="108" applyFont="1" applyFill="1" applyAlignment="1">
      <alignment vertical="center"/>
    </xf>
    <xf numFmtId="41" fontId="14" fillId="0" borderId="0" xfId="108" applyFont="1" applyFill="1" applyAlignment="1">
      <alignment vertical="center"/>
    </xf>
    <xf numFmtId="189" fontId="14" fillId="0" borderId="24" xfId="108" applyNumberFormat="1" applyFont="1" applyFill="1" applyBorder="1" applyAlignment="1">
      <alignment vertical="center"/>
    </xf>
    <xf numFmtId="194" fontId="14" fillId="0" borderId="24" xfId="108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41" fontId="15" fillId="0" borderId="0" xfId="108" applyFont="1" applyFill="1" applyAlignment="1">
      <alignment vertical="center"/>
    </xf>
    <xf numFmtId="0" fontId="15" fillId="0" borderId="0" xfId="426" applyFont="1" applyFill="1" applyBorder="1" applyAlignment="1" quotePrefix="1">
      <alignment horizontal="left"/>
      <protection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22" fillId="0" borderId="25" xfId="426" applyFont="1" applyFill="1" applyBorder="1" applyAlignment="1">
      <alignment horizontal="center" vertical="center"/>
      <protection/>
    </xf>
    <xf numFmtId="182" fontId="14" fillId="0" borderId="22" xfId="127" applyNumberFormat="1" applyFont="1" applyFill="1" applyBorder="1" applyAlignment="1">
      <alignment vertical="center"/>
    </xf>
    <xf numFmtId="198" fontId="14" fillId="0" borderId="18" xfId="127" applyNumberFormat="1" applyFont="1" applyFill="1" applyBorder="1" applyAlignment="1">
      <alignment horizontal="center" vertical="center" wrapText="1"/>
    </xf>
    <xf numFmtId="198" fontId="14" fillId="0" borderId="25" xfId="127" applyNumberFormat="1" applyFont="1" applyFill="1" applyBorder="1" applyAlignment="1">
      <alignment horizontal="center" vertical="center" wrapText="1"/>
    </xf>
    <xf numFmtId="182" fontId="14" fillId="0" borderId="20" xfId="127" applyNumberFormat="1" applyFont="1" applyFill="1" applyBorder="1" applyAlignment="1">
      <alignment vertical="center"/>
    </xf>
    <xf numFmtId="198" fontId="14" fillId="0" borderId="22" xfId="127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21" fillId="0" borderId="0" xfId="0" applyFont="1" applyFill="1" applyAlignment="1">
      <alignment shrinkToFit="1"/>
    </xf>
    <xf numFmtId="0" fontId="14" fillId="0" borderId="24" xfId="0" applyFont="1" applyFill="1" applyBorder="1" applyAlignment="1">
      <alignment horizontal="center" vertical="center"/>
    </xf>
    <xf numFmtId="198" fontId="14" fillId="0" borderId="20" xfId="127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2" fillId="0" borderId="2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wrapText="1"/>
    </xf>
    <xf numFmtId="0" fontId="22" fillId="0" borderId="27" xfId="426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174" applyFont="1" applyFill="1">
      <alignment vertical="center"/>
      <protection/>
    </xf>
    <xf numFmtId="0" fontId="14" fillId="0" borderId="3" xfId="174" applyFont="1" applyFill="1" applyBorder="1" applyAlignment="1">
      <alignment horizontal="center" vertical="center" wrapText="1"/>
      <protection/>
    </xf>
    <xf numFmtId="0" fontId="14" fillId="0" borderId="3" xfId="174" applyFont="1" applyFill="1" applyBorder="1" applyAlignment="1">
      <alignment horizontal="center" vertical="center"/>
      <protection/>
    </xf>
    <xf numFmtId="0" fontId="14" fillId="0" borderId="17" xfId="174" applyFont="1" applyFill="1" applyBorder="1" applyAlignment="1">
      <alignment horizontal="center" vertical="center"/>
      <protection/>
    </xf>
    <xf numFmtId="0" fontId="14" fillId="0" borderId="17" xfId="174" applyFont="1" applyFill="1" applyBorder="1" applyAlignment="1">
      <alignment horizontal="center" vertical="center" wrapText="1"/>
      <protection/>
    </xf>
    <xf numFmtId="0" fontId="21" fillId="0" borderId="0" xfId="174" applyFont="1" applyFill="1">
      <alignment vertical="center"/>
      <protection/>
    </xf>
    <xf numFmtId="0" fontId="22" fillId="0" borderId="0" xfId="174" applyFont="1" applyAlignment="1">
      <alignment vertical="center"/>
      <protection/>
    </xf>
    <xf numFmtId="0" fontId="14" fillId="0" borderId="0" xfId="174" applyFont="1">
      <alignment vertical="center"/>
      <protection/>
    </xf>
    <xf numFmtId="0" fontId="22" fillId="0" borderId="0" xfId="174" applyFont="1" applyAlignment="1">
      <alignment horizontal="right" vertical="center"/>
      <protection/>
    </xf>
    <xf numFmtId="0" fontId="29" fillId="0" borderId="0" xfId="426" applyFont="1" applyFill="1" applyAlignment="1">
      <alignment horizontal="center" vertical="center"/>
      <protection/>
    </xf>
    <xf numFmtId="0" fontId="35" fillId="0" borderId="19" xfId="426" applyFont="1" applyFill="1" applyBorder="1" applyAlignment="1">
      <alignment horizontal="center" vertical="center"/>
      <protection/>
    </xf>
    <xf numFmtId="0" fontId="21" fillId="0" borderId="0" xfId="174" applyFont="1">
      <alignment vertical="center"/>
      <protection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5" fillId="0" borderId="0" xfId="174" applyFont="1" applyFill="1" applyAlignment="1">
      <alignment vertical="center"/>
      <protection/>
    </xf>
    <xf numFmtId="0" fontId="15" fillId="0" borderId="0" xfId="174" applyFont="1" applyFill="1">
      <alignment vertical="center"/>
      <protection/>
    </xf>
    <xf numFmtId="0" fontId="35" fillId="0" borderId="0" xfId="174" applyFont="1" applyFill="1" applyAlignment="1">
      <alignment vertical="center"/>
      <protection/>
    </xf>
    <xf numFmtId="0" fontId="68" fillId="0" borderId="0" xfId="174" applyFont="1" applyFill="1">
      <alignment vertical="center"/>
      <protection/>
    </xf>
    <xf numFmtId="0" fontId="35" fillId="0" borderId="0" xfId="174" applyFont="1" applyFill="1" applyAlignment="1">
      <alignment horizontal="right" vertical="center"/>
      <protection/>
    </xf>
    <xf numFmtId="0" fontId="37" fillId="0" borderId="0" xfId="426" applyFont="1" applyFill="1" applyAlignment="1">
      <alignment vertical="center"/>
      <protection/>
    </xf>
    <xf numFmtId="0" fontId="22" fillId="0" borderId="0" xfId="426" applyFont="1" applyFill="1" applyAlignment="1">
      <alignment vertical="center"/>
      <protection/>
    </xf>
    <xf numFmtId="0" fontId="22" fillId="0" borderId="24" xfId="426" applyFont="1" applyFill="1" applyBorder="1" applyAlignment="1">
      <alignment horizontal="right" vertical="center"/>
      <protection/>
    </xf>
    <xf numFmtId="0" fontId="10" fillId="0" borderId="21" xfId="426" applyFont="1" applyFill="1" applyBorder="1" applyAlignment="1">
      <alignment horizontal="center" vertical="center"/>
      <protection/>
    </xf>
    <xf numFmtId="0" fontId="22" fillId="0" borderId="0" xfId="426" applyFont="1" applyFill="1" applyBorder="1" applyAlignment="1">
      <alignment horizontal="center" vertical="center"/>
      <protection/>
    </xf>
    <xf numFmtId="0" fontId="35" fillId="0" borderId="18" xfId="426" applyFont="1" applyFill="1" applyBorder="1" applyAlignment="1">
      <alignment horizontal="center" vertical="center"/>
      <protection/>
    </xf>
    <xf numFmtId="0" fontId="22" fillId="0" borderId="22" xfId="426" applyFont="1" applyFill="1" applyBorder="1" applyAlignment="1">
      <alignment horizontal="center" vertical="center"/>
      <protection/>
    </xf>
    <xf numFmtId="0" fontId="22" fillId="0" borderId="20" xfId="426" applyFont="1" applyFill="1" applyBorder="1" applyAlignment="1">
      <alignment horizontal="center" vertical="center"/>
      <protection/>
    </xf>
    <xf numFmtId="0" fontId="14" fillId="0" borderId="26" xfId="426" applyFont="1" applyFill="1" applyBorder="1" applyAlignment="1">
      <alignment horizontal="center" vertical="center"/>
      <protection/>
    </xf>
    <xf numFmtId="0" fontId="14" fillId="0" borderId="24" xfId="426" applyFont="1" applyFill="1" applyBorder="1" applyAlignment="1">
      <alignment horizontal="center" vertical="center"/>
      <protection/>
    </xf>
    <xf numFmtId="0" fontId="14" fillId="0" borderId="17" xfId="426" applyFont="1" applyFill="1" applyBorder="1" applyAlignment="1">
      <alignment horizontal="center" vertical="center"/>
      <protection/>
    </xf>
    <xf numFmtId="0" fontId="14" fillId="0" borderId="23" xfId="426" applyFont="1" applyFill="1" applyBorder="1" applyAlignment="1">
      <alignment horizontal="center" vertical="center" shrinkToFit="1"/>
      <protection/>
    </xf>
    <xf numFmtId="0" fontId="14" fillId="0" borderId="23" xfId="426" applyFont="1" applyFill="1" applyBorder="1" applyAlignment="1">
      <alignment horizontal="center" vertical="center"/>
      <protection/>
    </xf>
    <xf numFmtId="0" fontId="14" fillId="0" borderId="0" xfId="426" applyFont="1" applyFill="1" applyAlignment="1">
      <alignment vertical="center"/>
      <protection/>
    </xf>
    <xf numFmtId="0" fontId="14" fillId="0" borderId="21" xfId="426" applyFont="1" applyFill="1" applyBorder="1" applyAlignment="1">
      <alignment horizontal="center" vertical="center"/>
      <protection/>
    </xf>
    <xf numFmtId="192" fontId="14" fillId="0" borderId="0" xfId="426" applyNumberFormat="1" applyFont="1" applyFill="1" applyAlignment="1">
      <alignment horizontal="center" vertical="center"/>
      <protection/>
    </xf>
    <xf numFmtId="0" fontId="14" fillId="0" borderId="0" xfId="426" applyFont="1" applyFill="1" applyAlignment="1">
      <alignment horizontal="center" vertical="center"/>
      <protection/>
    </xf>
    <xf numFmtId="191" fontId="14" fillId="0" borderId="0" xfId="426" applyNumberFormat="1" applyFont="1" applyFill="1" applyAlignment="1">
      <alignment horizontal="center" vertical="center"/>
      <protection/>
    </xf>
    <xf numFmtId="0" fontId="21" fillId="0" borderId="21" xfId="426" applyFont="1" applyFill="1" applyBorder="1" applyAlignment="1">
      <alignment horizontal="center" vertical="center"/>
      <protection/>
    </xf>
    <xf numFmtId="192" fontId="21" fillId="0" borderId="0" xfId="426" applyNumberFormat="1" applyFont="1" applyFill="1" applyAlignment="1">
      <alignment horizontal="center" vertical="center"/>
      <protection/>
    </xf>
    <xf numFmtId="196" fontId="21" fillId="0" borderId="0" xfId="426" applyNumberFormat="1" applyFont="1" applyFill="1" applyAlignment="1">
      <alignment horizontal="center" vertical="center"/>
      <protection/>
    </xf>
    <xf numFmtId="0" fontId="18" fillId="0" borderId="0" xfId="426" applyFont="1" applyFill="1" applyAlignment="1">
      <alignment horizontal="center" vertical="center"/>
      <protection/>
    </xf>
    <xf numFmtId="0" fontId="18" fillId="0" borderId="0" xfId="426" applyFont="1" applyFill="1" applyAlignment="1">
      <alignment vertical="center"/>
      <protection/>
    </xf>
    <xf numFmtId="191" fontId="14" fillId="0" borderId="0" xfId="426" applyNumberFormat="1" applyFont="1" applyFill="1" applyBorder="1" applyAlignment="1" applyProtection="1">
      <alignment vertical="center"/>
      <protection locked="0"/>
    </xf>
    <xf numFmtId="191" fontId="14" fillId="0" borderId="0" xfId="426" applyNumberFormat="1" applyFont="1" applyFill="1" applyBorder="1" applyAlignment="1" applyProtection="1">
      <alignment horizontal="right" vertical="center"/>
      <protection locked="0"/>
    </xf>
    <xf numFmtId="191" fontId="14" fillId="0" borderId="24" xfId="426" applyNumberFormat="1" applyFont="1" applyFill="1" applyBorder="1" applyAlignment="1">
      <alignment horizontal="center" vertical="center"/>
      <protection/>
    </xf>
    <xf numFmtId="191" fontId="14" fillId="0" borderId="24" xfId="426" applyNumberFormat="1" applyFont="1" applyFill="1" applyBorder="1" applyAlignment="1" applyProtection="1">
      <alignment vertical="center"/>
      <protection locked="0"/>
    </xf>
    <xf numFmtId="192" fontId="21" fillId="0" borderId="24" xfId="426" applyNumberFormat="1" applyFont="1" applyFill="1" applyBorder="1" applyAlignment="1">
      <alignment horizontal="center" vertical="center"/>
      <protection/>
    </xf>
    <xf numFmtId="192" fontId="14" fillId="0" borderId="24" xfId="426" applyNumberFormat="1" applyFont="1" applyFill="1" applyBorder="1" applyAlignment="1">
      <alignment horizontal="center" vertical="center"/>
      <protection/>
    </xf>
    <xf numFmtId="0" fontId="15" fillId="0" borderId="0" xfId="426" applyFont="1" applyFill="1" applyBorder="1" applyAlignment="1">
      <alignment/>
      <protection/>
    </xf>
    <xf numFmtId="0" fontId="15" fillId="0" borderId="0" xfId="426" applyFont="1" applyFill="1" applyAlignment="1">
      <alignment/>
      <protection/>
    </xf>
    <xf numFmtId="0" fontId="15" fillId="0" borderId="0" xfId="426" applyFont="1" applyFill="1" applyAlignment="1" quotePrefix="1">
      <alignment/>
      <protection/>
    </xf>
    <xf numFmtId="0" fontId="15" fillId="0" borderId="0" xfId="426" applyFont="1" applyFill="1" applyBorder="1" applyAlignment="1">
      <alignment horizontal="left"/>
      <protection/>
    </xf>
    <xf numFmtId="0" fontId="15" fillId="0" borderId="0" xfId="426" applyFont="1" applyFill="1" applyBorder="1" applyAlignment="1" quotePrefix="1">
      <alignment horizontal="right"/>
      <protection/>
    </xf>
    <xf numFmtId="0" fontId="15" fillId="0" borderId="0" xfId="426" applyFont="1" applyFill="1" applyAlignment="1">
      <alignment horizontal="left"/>
      <protection/>
    </xf>
    <xf numFmtId="0" fontId="15" fillId="0" borderId="0" xfId="426" applyFont="1" applyFill="1" applyAlignment="1" quotePrefix="1">
      <alignment horizontal="left"/>
      <protection/>
    </xf>
    <xf numFmtId="0" fontId="16" fillId="0" borderId="0" xfId="426" applyFont="1" applyFill="1" applyAlignment="1">
      <alignment vertical="center"/>
      <protection/>
    </xf>
    <xf numFmtId="0" fontId="22" fillId="0" borderId="25" xfId="426" applyFont="1" applyFill="1" applyBorder="1" applyAlignment="1">
      <alignment vertical="center" shrinkToFit="1"/>
      <protection/>
    </xf>
    <xf numFmtId="0" fontId="35" fillId="0" borderId="19" xfId="426" applyFont="1" applyFill="1" applyBorder="1" applyAlignment="1">
      <alignment horizontal="center" vertical="center" shrinkToFit="1"/>
      <protection/>
    </xf>
    <xf numFmtId="0" fontId="10" fillId="0" borderId="21" xfId="426" applyFont="1" applyFill="1" applyBorder="1" applyAlignment="1">
      <alignment horizontal="center" vertical="center" shrinkToFit="1"/>
      <protection/>
    </xf>
    <xf numFmtId="0" fontId="22" fillId="0" borderId="22" xfId="426" applyFont="1" applyFill="1" applyBorder="1" applyAlignment="1">
      <alignment horizontal="center" vertical="center" shrinkToFit="1"/>
      <protection/>
    </xf>
    <xf numFmtId="0" fontId="35" fillId="0" borderId="18" xfId="426" applyFont="1" applyFill="1" applyBorder="1" applyAlignment="1">
      <alignment horizontal="center" vertical="center" shrinkToFit="1"/>
      <protection/>
    </xf>
    <xf numFmtId="0" fontId="22" fillId="0" borderId="20" xfId="426" applyFont="1" applyFill="1" applyBorder="1" applyAlignment="1">
      <alignment horizontal="center" vertical="center" shrinkToFit="1"/>
      <protection/>
    </xf>
    <xf numFmtId="0" fontId="22" fillId="0" borderId="20" xfId="426" applyFont="1" applyFill="1" applyBorder="1" applyAlignment="1">
      <alignment horizontal="center" vertical="center" wrapText="1" shrinkToFit="1"/>
      <protection/>
    </xf>
    <xf numFmtId="0" fontId="22" fillId="0" borderId="23" xfId="426" applyFont="1" applyFill="1" applyBorder="1" applyAlignment="1">
      <alignment horizontal="center" vertical="center" shrinkToFit="1"/>
      <protection/>
    </xf>
    <xf numFmtId="0" fontId="22" fillId="0" borderId="17" xfId="426" applyFont="1" applyFill="1" applyBorder="1" applyAlignment="1" quotePrefix="1">
      <alignment horizontal="center" vertical="center" shrinkToFit="1"/>
      <protection/>
    </xf>
    <xf numFmtId="0" fontId="22" fillId="0" borderId="17" xfId="426" applyFont="1" applyFill="1" applyBorder="1" applyAlignment="1">
      <alignment horizontal="center" vertical="center" shrinkToFit="1"/>
      <protection/>
    </xf>
    <xf numFmtId="197" fontId="14" fillId="0" borderId="0" xfId="426" applyNumberFormat="1" applyFont="1" applyFill="1" applyBorder="1" applyAlignment="1">
      <alignment horizontal="center" vertical="center"/>
      <protection/>
    </xf>
    <xf numFmtId="197" fontId="14" fillId="0" borderId="24" xfId="426" applyNumberFormat="1" applyFont="1" applyFill="1" applyBorder="1" applyAlignment="1">
      <alignment horizontal="center" vertical="center"/>
      <protection/>
    </xf>
    <xf numFmtId="0" fontId="15" fillId="0" borderId="0" xfId="426" applyFont="1" applyFill="1" applyAlignment="1">
      <alignment horizontal="right"/>
      <protection/>
    </xf>
    <xf numFmtId="0" fontId="15" fillId="0" borderId="0" xfId="426" applyFont="1" applyFill="1" applyBorder="1" applyAlignment="1">
      <alignment horizontal="right"/>
      <protection/>
    </xf>
    <xf numFmtId="0" fontId="37" fillId="0" borderId="0" xfId="426" applyFont="1" applyFill="1" applyAlignment="1">
      <alignment horizontal="center"/>
      <protection/>
    </xf>
    <xf numFmtId="0" fontId="37" fillId="0" borderId="0" xfId="426" applyFont="1" applyFill="1">
      <alignment/>
      <protection/>
    </xf>
    <xf numFmtId="0" fontId="22" fillId="0" borderId="0" xfId="426" applyFont="1" applyFill="1" applyAlignment="1">
      <alignment horizontal="right" vertical="center"/>
      <protection/>
    </xf>
    <xf numFmtId="0" fontId="35" fillId="0" borderId="18" xfId="426" applyFont="1" applyFill="1" applyBorder="1" applyAlignment="1" quotePrefix="1">
      <alignment horizontal="center" vertical="center" shrinkToFit="1"/>
      <protection/>
    </xf>
    <xf numFmtId="0" fontId="35" fillId="0" borderId="25" xfId="426" applyFont="1" applyFill="1" applyBorder="1" applyAlignment="1">
      <alignment horizontal="center" vertical="center" shrinkToFit="1"/>
      <protection/>
    </xf>
    <xf numFmtId="0" fontId="22" fillId="0" borderId="19" xfId="426" applyFont="1" applyFill="1" applyBorder="1" applyAlignment="1">
      <alignment vertical="center" shrinkToFit="1"/>
      <protection/>
    </xf>
    <xf numFmtId="0" fontId="22" fillId="0" borderId="0" xfId="426" applyFont="1" applyFill="1" applyBorder="1" applyAlignment="1">
      <alignment vertical="center"/>
      <protection/>
    </xf>
    <xf numFmtId="0" fontId="22" fillId="0" borderId="22" xfId="426" applyFont="1" applyFill="1" applyBorder="1" applyAlignment="1" quotePrefix="1">
      <alignment horizontal="center" vertical="center" wrapText="1" shrinkToFit="1"/>
      <protection/>
    </xf>
    <xf numFmtId="0" fontId="22" fillId="0" borderId="20" xfId="426" applyFont="1" applyFill="1" applyBorder="1" applyAlignment="1" quotePrefix="1">
      <alignment horizontal="center" vertical="center" wrapText="1" shrinkToFit="1"/>
      <protection/>
    </xf>
    <xf numFmtId="0" fontId="22" fillId="0" borderId="21" xfId="426" applyFont="1" applyFill="1" applyBorder="1" applyAlignment="1">
      <alignment horizontal="center" vertical="center" wrapText="1" shrinkToFit="1"/>
      <protection/>
    </xf>
    <xf numFmtId="0" fontId="10" fillId="0" borderId="26" xfId="426" applyFont="1" applyFill="1" applyBorder="1" applyAlignment="1">
      <alignment horizontal="center" vertical="center" shrinkToFit="1"/>
      <protection/>
    </xf>
    <xf numFmtId="0" fontId="22" fillId="0" borderId="23" xfId="426" applyFont="1" applyFill="1" applyBorder="1" applyAlignment="1">
      <alignment horizontal="center" vertical="center" wrapText="1" shrinkToFit="1"/>
      <protection/>
    </xf>
    <xf numFmtId="0" fontId="22" fillId="0" borderId="26" xfId="426" applyFont="1" applyFill="1" applyBorder="1" applyAlignment="1" quotePrefix="1">
      <alignment horizontal="center" vertical="center" wrapText="1" shrinkToFit="1"/>
      <protection/>
    </xf>
    <xf numFmtId="197" fontId="14" fillId="0" borderId="25" xfId="426" applyNumberFormat="1" applyFont="1" applyFill="1" applyBorder="1" applyAlignment="1">
      <alignment horizontal="center" vertical="center"/>
      <protection/>
    </xf>
    <xf numFmtId="0" fontId="14" fillId="0" borderId="0" xfId="426" applyFont="1" applyFill="1" applyBorder="1" applyAlignment="1">
      <alignment horizontal="center" vertical="center"/>
      <protection/>
    </xf>
    <xf numFmtId="0" fontId="14" fillId="0" borderId="0" xfId="426" applyFont="1" applyFill="1" applyBorder="1" applyAlignment="1">
      <alignment vertical="center"/>
      <protection/>
    </xf>
    <xf numFmtId="197" fontId="14" fillId="0" borderId="0" xfId="426" applyNumberFormat="1" applyFont="1" applyFill="1" applyAlignment="1">
      <alignment horizontal="center" vertical="center"/>
      <protection/>
    </xf>
    <xf numFmtId="197" fontId="14" fillId="0" borderId="0" xfId="108" applyNumberFormat="1" applyFont="1" applyFill="1" applyAlignment="1">
      <alignment horizontal="center" vertical="center"/>
    </xf>
    <xf numFmtId="197" fontId="14" fillId="0" borderId="21" xfId="426" applyNumberFormat="1" applyFont="1" applyFill="1" applyBorder="1" applyAlignment="1">
      <alignment horizontal="center" vertical="center"/>
      <protection/>
    </xf>
    <xf numFmtId="0" fontId="23" fillId="0" borderId="21" xfId="426" applyFont="1" applyFill="1" applyBorder="1" applyAlignment="1">
      <alignment horizontal="center" vertical="center"/>
      <protection/>
    </xf>
    <xf numFmtId="197" fontId="23" fillId="0" borderId="0" xfId="426" applyNumberFormat="1" applyFont="1" applyFill="1" applyBorder="1" applyAlignment="1">
      <alignment horizontal="center" vertical="center"/>
      <protection/>
    </xf>
    <xf numFmtId="197" fontId="23" fillId="0" borderId="0" xfId="426" applyNumberFormat="1" applyFont="1" applyFill="1" applyAlignment="1">
      <alignment horizontal="center" vertical="center"/>
      <protection/>
    </xf>
    <xf numFmtId="197" fontId="23" fillId="0" borderId="21" xfId="426" applyNumberFormat="1" applyFont="1" applyFill="1" applyBorder="1" applyAlignment="1">
      <alignment horizontal="center" vertical="center"/>
      <protection/>
    </xf>
    <xf numFmtId="0" fontId="23" fillId="0" borderId="0" xfId="426" applyFont="1" applyFill="1" applyBorder="1" applyAlignment="1">
      <alignment horizontal="center" vertical="center"/>
      <protection/>
    </xf>
    <xf numFmtId="197" fontId="21" fillId="0" borderId="0" xfId="426" applyNumberFormat="1" applyFont="1" applyFill="1" applyBorder="1" applyAlignment="1">
      <alignment horizontal="center" vertical="center"/>
      <protection/>
    </xf>
    <xf numFmtId="197" fontId="21" fillId="0" borderId="0" xfId="426" applyNumberFormat="1" applyFont="1" applyFill="1" applyAlignment="1">
      <alignment horizontal="center" vertical="center"/>
      <protection/>
    </xf>
    <xf numFmtId="197" fontId="21" fillId="0" borderId="21" xfId="426" applyNumberFormat="1" applyFont="1" applyFill="1" applyBorder="1" applyAlignment="1">
      <alignment horizontal="center" vertical="center"/>
      <protection/>
    </xf>
    <xf numFmtId="0" fontId="21" fillId="0" borderId="0" xfId="426" applyFont="1" applyFill="1" applyBorder="1" applyAlignment="1">
      <alignment horizontal="center" vertical="center"/>
      <protection/>
    </xf>
    <xf numFmtId="0" fontId="18" fillId="0" borderId="0" xfId="426" applyFont="1" applyFill="1" applyBorder="1" applyAlignment="1">
      <alignment vertical="center"/>
      <protection/>
    </xf>
    <xf numFmtId="0" fontId="15" fillId="0" borderId="21" xfId="426" applyFont="1" applyFill="1" applyBorder="1" applyAlignment="1">
      <alignment horizontal="center" vertical="center"/>
      <protection/>
    </xf>
    <xf numFmtId="197" fontId="14" fillId="0" borderId="0" xfId="426" applyNumberFormat="1" applyFont="1" applyFill="1" applyBorder="1" applyAlignment="1" applyProtection="1">
      <alignment horizontal="center" vertical="center"/>
      <protection locked="0"/>
    </xf>
    <xf numFmtId="197" fontId="14" fillId="0" borderId="21" xfId="426" applyNumberFormat="1" applyFont="1" applyFill="1" applyBorder="1" applyAlignment="1" applyProtection="1">
      <alignment horizontal="center" vertical="center"/>
      <protection locked="0"/>
    </xf>
    <xf numFmtId="0" fontId="15" fillId="0" borderId="26" xfId="426" applyFont="1" applyFill="1" applyBorder="1" applyAlignment="1">
      <alignment horizontal="center" vertical="center"/>
      <protection/>
    </xf>
    <xf numFmtId="197" fontId="14" fillId="0" borderId="24" xfId="426" applyNumberFormat="1" applyFont="1" applyFill="1" applyBorder="1" applyAlignment="1" applyProtection="1">
      <alignment horizontal="center" vertical="center"/>
      <protection locked="0"/>
    </xf>
    <xf numFmtId="197" fontId="14" fillId="0" borderId="26" xfId="426" applyNumberFormat="1" applyFont="1" applyFill="1" applyBorder="1" applyAlignment="1" applyProtection="1">
      <alignment horizontal="center" vertical="center"/>
      <protection locked="0"/>
    </xf>
    <xf numFmtId="0" fontId="15" fillId="0" borderId="0" xfId="426" applyFont="1" applyFill="1">
      <alignment/>
      <protection/>
    </xf>
    <xf numFmtId="0" fontId="15" fillId="0" borderId="0" xfId="426" applyFont="1" applyFill="1" applyBorder="1">
      <alignment/>
      <protection/>
    </xf>
    <xf numFmtId="0" fontId="14" fillId="0" borderId="0" xfId="426" applyFont="1" applyFill="1">
      <alignment/>
      <protection/>
    </xf>
    <xf numFmtId="0" fontId="16" fillId="0" borderId="0" xfId="426" applyFont="1" applyFill="1">
      <alignment/>
      <protection/>
    </xf>
    <xf numFmtId="0" fontId="67" fillId="0" borderId="0" xfId="426" applyFont="1" applyFill="1" applyAlignment="1">
      <alignment horizontal="center"/>
      <protection/>
    </xf>
    <xf numFmtId="0" fontId="22" fillId="0" borderId="25" xfId="426" applyFont="1" applyFill="1" applyBorder="1" applyAlignment="1">
      <alignment vertical="center"/>
      <protection/>
    </xf>
    <xf numFmtId="0" fontId="22" fillId="0" borderId="19" xfId="426" applyFont="1" applyFill="1" applyBorder="1" applyAlignment="1">
      <alignment vertical="center"/>
      <protection/>
    </xf>
    <xf numFmtId="0" fontId="35" fillId="0" borderId="20" xfId="426" applyFont="1" applyFill="1" applyBorder="1" applyAlignment="1">
      <alignment horizontal="center" vertical="center"/>
      <protection/>
    </xf>
    <xf numFmtId="0" fontId="10" fillId="0" borderId="26" xfId="426" applyFont="1" applyFill="1" applyBorder="1" applyAlignment="1">
      <alignment horizontal="center" vertical="center"/>
      <protection/>
    </xf>
    <xf numFmtId="0" fontId="22" fillId="0" borderId="17" xfId="426" applyFont="1" applyFill="1" applyBorder="1" applyAlignment="1">
      <alignment horizontal="center" vertical="center"/>
      <protection/>
    </xf>
    <xf numFmtId="0" fontId="22" fillId="0" borderId="17" xfId="426" applyFont="1" applyFill="1" applyBorder="1" applyAlignment="1" quotePrefix="1">
      <alignment horizontal="center" vertical="center"/>
      <protection/>
    </xf>
    <xf numFmtId="0" fontId="22" fillId="0" borderId="23" xfId="426" applyFont="1" applyFill="1" applyBorder="1" applyAlignment="1">
      <alignment horizontal="center" vertical="center"/>
      <protection/>
    </xf>
    <xf numFmtId="0" fontId="14" fillId="0" borderId="19" xfId="426" applyFont="1" applyFill="1" applyBorder="1" applyAlignment="1">
      <alignment horizontal="center" vertical="center"/>
      <protection/>
    </xf>
    <xf numFmtId="0" fontId="14" fillId="0" borderId="22" xfId="426" applyFont="1" applyFill="1" applyBorder="1" applyAlignment="1">
      <alignment horizontal="center" vertical="center"/>
      <protection/>
    </xf>
    <xf numFmtId="0" fontId="23" fillId="0" borderId="22" xfId="426" applyFont="1" applyFill="1" applyBorder="1" applyAlignment="1">
      <alignment horizontal="center" vertical="center"/>
      <protection/>
    </xf>
    <xf numFmtId="0" fontId="21" fillId="0" borderId="22" xfId="426" applyFont="1" applyFill="1" applyBorder="1" applyAlignment="1">
      <alignment horizontal="center" vertical="center"/>
      <protection/>
    </xf>
    <xf numFmtId="189" fontId="14" fillId="0" borderId="0" xfId="426" applyNumberFormat="1" applyFont="1" applyFill="1" applyBorder="1" applyAlignment="1" applyProtection="1">
      <alignment horizontal="center" vertical="center"/>
      <protection locked="0"/>
    </xf>
    <xf numFmtId="189" fontId="14" fillId="0" borderId="21" xfId="426" applyNumberFormat="1" applyFont="1" applyFill="1" applyBorder="1" applyAlignment="1" applyProtection="1">
      <alignment horizontal="center" vertical="center"/>
      <protection locked="0"/>
    </xf>
    <xf numFmtId="0" fontId="14" fillId="0" borderId="0" xfId="426" applyFont="1" applyFill="1" applyBorder="1" applyAlignment="1">
      <alignment horizontal="center" vertical="center" shrinkToFit="1"/>
      <protection/>
    </xf>
    <xf numFmtId="192" fontId="14" fillId="0" borderId="23" xfId="426" applyNumberFormat="1" applyFont="1" applyFill="1" applyBorder="1" applyAlignment="1">
      <alignment horizontal="center" vertical="center"/>
      <protection/>
    </xf>
    <xf numFmtId="189" fontId="14" fillId="0" borderId="24" xfId="426" applyNumberFormat="1" applyFont="1" applyFill="1" applyBorder="1" applyAlignment="1" applyProtection="1">
      <alignment horizontal="center" vertical="center"/>
      <protection locked="0"/>
    </xf>
    <xf numFmtId="189" fontId="14" fillId="0" borderId="26" xfId="426" applyNumberFormat="1" applyFont="1" applyFill="1" applyBorder="1" applyAlignment="1" applyProtection="1">
      <alignment horizontal="center" vertical="center"/>
      <protection locked="0"/>
    </xf>
    <xf numFmtId="0" fontId="14" fillId="0" borderId="24" xfId="426" applyFont="1" applyFill="1" applyBorder="1" applyAlignment="1">
      <alignment horizontal="center" vertical="center" shrinkToFit="1"/>
      <protection/>
    </xf>
    <xf numFmtId="0" fontId="15" fillId="0" borderId="27" xfId="426" applyFont="1" applyFill="1" applyBorder="1" applyAlignment="1" quotePrefix="1">
      <alignment horizontal="left"/>
      <protection/>
    </xf>
    <xf numFmtId="0" fontId="14" fillId="0" borderId="0" xfId="426" applyFont="1" applyFill="1" applyBorder="1" applyAlignment="1">
      <alignment/>
      <protection/>
    </xf>
    <xf numFmtId="0" fontId="14" fillId="0" borderId="0" xfId="426" applyFont="1" applyFill="1" applyBorder="1" applyAlignment="1" quotePrefix="1">
      <alignment horizontal="right"/>
      <protection/>
    </xf>
    <xf numFmtId="0" fontId="22" fillId="0" borderId="0" xfId="426" applyFont="1" applyFill="1">
      <alignment/>
      <protection/>
    </xf>
    <xf numFmtId="0" fontId="10" fillId="0" borderId="25" xfId="426" applyFont="1" applyFill="1" applyBorder="1" applyAlignment="1">
      <alignment horizontal="center" vertical="center"/>
      <protection/>
    </xf>
    <xf numFmtId="0" fontId="35" fillId="0" borderId="17" xfId="426" applyFont="1" applyFill="1" applyBorder="1" applyAlignment="1">
      <alignment horizontal="center" vertical="center" wrapText="1"/>
      <protection/>
    </xf>
    <xf numFmtId="0" fontId="35" fillId="0" borderId="3" xfId="426" applyFont="1" applyFill="1" applyBorder="1" applyAlignment="1">
      <alignment horizontal="center" vertical="center" wrapText="1"/>
      <protection/>
    </xf>
    <xf numFmtId="0" fontId="22" fillId="0" borderId="23" xfId="426" applyFont="1" applyFill="1" applyBorder="1" applyAlignment="1" quotePrefix="1">
      <alignment horizontal="center" vertical="center"/>
      <protection/>
    </xf>
    <xf numFmtId="0" fontId="22" fillId="0" borderId="24" xfId="426" applyFont="1" applyFill="1" applyBorder="1" applyAlignment="1">
      <alignment horizontal="center" vertical="center"/>
      <protection/>
    </xf>
    <xf numFmtId="191" fontId="14" fillId="0" borderId="21" xfId="426" applyNumberFormat="1" applyFont="1" applyFill="1" applyBorder="1" applyAlignment="1">
      <alignment horizontal="center" vertical="center"/>
      <protection/>
    </xf>
    <xf numFmtId="0" fontId="20" fillId="0" borderId="0" xfId="426" applyFont="1" applyFill="1">
      <alignment/>
      <protection/>
    </xf>
    <xf numFmtId="0" fontId="14" fillId="0" borderId="21" xfId="426" applyFont="1" applyFill="1" applyBorder="1" applyAlignment="1">
      <alignment horizontal="center" vertical="center" shrinkToFit="1"/>
      <protection/>
    </xf>
    <xf numFmtId="192" fontId="14" fillId="0" borderId="22" xfId="426" applyNumberFormat="1" applyFont="1" applyFill="1" applyBorder="1" applyAlignment="1">
      <alignment horizontal="center" vertical="center" shrinkToFit="1"/>
      <protection/>
    </xf>
    <xf numFmtId="192" fontId="14" fillId="0" borderId="0" xfId="426" applyNumberFormat="1" applyFont="1" applyFill="1" applyAlignment="1">
      <alignment horizontal="center" vertical="center" shrinkToFit="1"/>
      <protection/>
    </xf>
    <xf numFmtId="192" fontId="14" fillId="0" borderId="0" xfId="426" applyNumberFormat="1" applyFont="1" applyFill="1" applyBorder="1" applyAlignment="1">
      <alignment horizontal="center" vertical="center" shrinkToFit="1"/>
      <protection/>
    </xf>
    <xf numFmtId="0" fontId="14" fillId="0" borderId="22" xfId="426" applyFont="1" applyFill="1" applyBorder="1" applyAlignment="1">
      <alignment horizontal="center" vertical="center" shrinkToFit="1"/>
      <protection/>
    </xf>
    <xf numFmtId="0" fontId="20" fillId="0" borderId="0" xfId="426" applyFont="1" applyFill="1" applyAlignment="1">
      <alignment vertical="center" shrinkToFit="1"/>
      <protection/>
    </xf>
    <xf numFmtId="192" fontId="21" fillId="0" borderId="0" xfId="426" applyNumberFormat="1" applyFont="1" applyFill="1" applyAlignment="1">
      <alignment horizontal="center" vertical="center" shrinkToFit="1"/>
      <protection/>
    </xf>
    <xf numFmtId="0" fontId="18" fillId="0" borderId="0" xfId="426" applyFont="1" applyFill="1" applyAlignment="1">
      <alignment vertical="center" shrinkToFit="1"/>
      <protection/>
    </xf>
    <xf numFmtId="0" fontId="14" fillId="0" borderId="0" xfId="426" applyFont="1" applyFill="1" applyAlignment="1">
      <alignment vertical="center" shrinkToFit="1"/>
      <protection/>
    </xf>
    <xf numFmtId="0" fontId="15" fillId="0" borderId="0" xfId="426" applyFont="1" applyFill="1" applyBorder="1" applyAlignment="1" quotePrefix="1">
      <alignment vertical="center"/>
      <protection/>
    </xf>
    <xf numFmtId="0" fontId="15" fillId="0" borderId="0" xfId="426" applyFont="1" applyFill="1" applyBorder="1" applyAlignment="1">
      <alignment vertical="center"/>
      <protection/>
    </xf>
    <xf numFmtId="191" fontId="14" fillId="0" borderId="0" xfId="426" applyNumberFormat="1" applyFont="1" applyFill="1" applyBorder="1" applyAlignment="1">
      <alignment horizontal="center" vertical="center"/>
      <protection/>
    </xf>
    <xf numFmtId="0" fontId="14" fillId="0" borderId="0" xfId="424" applyFont="1" applyFill="1" applyAlignment="1">
      <alignment vertical="center" shrinkToFit="1"/>
      <protection/>
    </xf>
    <xf numFmtId="0" fontId="7" fillId="0" borderId="0" xfId="424" applyFont="1" applyFill="1" applyAlignment="1">
      <alignment shrinkToFit="1"/>
      <protection/>
    </xf>
    <xf numFmtId="0" fontId="7" fillId="0" borderId="0" xfId="174" applyFont="1" applyFill="1" applyAlignment="1">
      <alignment horizontal="left" vertical="center"/>
      <protection/>
    </xf>
    <xf numFmtId="0" fontId="7" fillId="0" borderId="0" xfId="424" applyFont="1" applyFill="1" applyAlignment="1">
      <alignment/>
      <protection/>
    </xf>
    <xf numFmtId="0" fontId="7" fillId="0" borderId="0" xfId="424" applyFont="1" applyFill="1" applyBorder="1" applyAlignment="1">
      <alignment/>
      <protection/>
    </xf>
    <xf numFmtId="0" fontId="7" fillId="0" borderId="0" xfId="174" applyFont="1" applyFill="1">
      <alignment vertical="center"/>
      <protection/>
    </xf>
    <xf numFmtId="0" fontId="7" fillId="0" borderId="0" xfId="424" applyFont="1" applyFill="1" applyAlignment="1" quotePrefix="1">
      <alignment horizontal="left"/>
      <protection/>
    </xf>
    <xf numFmtId="0" fontId="7" fillId="0" borderId="0" xfId="426" applyFont="1" applyFill="1" applyAlignment="1">
      <alignment horizontal="left"/>
      <protection/>
    </xf>
    <xf numFmtId="0" fontId="7" fillId="0" borderId="0" xfId="426" applyFont="1" applyFill="1" applyAlignment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424" applyFill="1">
      <alignment/>
      <protection/>
    </xf>
    <xf numFmtId="0" fontId="15" fillId="0" borderId="0" xfId="424" applyFont="1" applyFill="1" applyAlignment="1">
      <alignment shrinkToFit="1"/>
      <protection/>
    </xf>
    <xf numFmtId="0" fontId="15" fillId="0" borderId="0" xfId="424" applyFont="1" applyFill="1" applyAlignment="1">
      <alignment/>
      <protection/>
    </xf>
    <xf numFmtId="0" fontId="15" fillId="0" borderId="0" xfId="174" applyFont="1" applyFill="1" applyAlignment="1">
      <alignment horizontal="left" vertical="center"/>
      <protection/>
    </xf>
    <xf numFmtId="0" fontId="15" fillId="0" borderId="0" xfId="424" applyFont="1" applyFill="1" applyBorder="1" applyAlignment="1" quotePrefix="1">
      <alignment/>
      <protection/>
    </xf>
    <xf numFmtId="0" fontId="15" fillId="0" borderId="27" xfId="424" applyFont="1" applyFill="1" applyBorder="1" applyAlignment="1">
      <alignment vertical="center"/>
      <protection/>
    </xf>
    <xf numFmtId="0" fontId="15" fillId="0" borderId="27" xfId="424" applyFont="1" applyFill="1" applyBorder="1" applyAlignment="1" quotePrefix="1">
      <alignment vertical="center"/>
      <protection/>
    </xf>
    <xf numFmtId="0" fontId="15" fillId="0" borderId="0" xfId="424" applyFont="1" applyFill="1" applyBorder="1" applyAlignment="1">
      <alignment vertical="center"/>
      <protection/>
    </xf>
    <xf numFmtId="0" fontId="15" fillId="0" borderId="0" xfId="424" applyFont="1" applyFill="1" applyBorder="1" applyAlignment="1" quotePrefix="1">
      <alignment vertical="center"/>
      <protection/>
    </xf>
    <xf numFmtId="0" fontId="0" fillId="0" borderId="0" xfId="424" applyFont="1" applyFill="1">
      <alignment/>
      <protection/>
    </xf>
    <xf numFmtId="0" fontId="3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6" fillId="0" borderId="0" xfId="174" applyFont="1" applyFill="1">
      <alignment vertical="center"/>
      <protection/>
    </xf>
    <xf numFmtId="0" fontId="24" fillId="0" borderId="0" xfId="174" applyFont="1" applyFill="1">
      <alignment vertical="center"/>
      <protection/>
    </xf>
    <xf numFmtId="0" fontId="22" fillId="0" borderId="0" xfId="174" applyFont="1" applyFill="1" applyAlignment="1">
      <alignment horizontal="right" vertical="center"/>
      <protection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21" fillId="0" borderId="18" xfId="174" applyFont="1" applyFill="1" applyBorder="1" applyAlignment="1">
      <alignment horizontal="distributed" vertical="center" wrapText="1" indent="1"/>
      <protection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174" applyFont="1" applyFill="1" applyBorder="1" applyAlignment="1">
      <alignment horizontal="distributed" vertical="center" wrapText="1" indent="1"/>
      <protection/>
    </xf>
    <xf numFmtId="0" fontId="14" fillId="0" borderId="17" xfId="174" applyFont="1" applyFill="1" applyBorder="1" applyAlignment="1">
      <alignment horizontal="distributed" vertical="center" wrapText="1" indent="1"/>
      <protection/>
    </xf>
    <xf numFmtId="0" fontId="91" fillId="0" borderId="0" xfId="174" applyFont="1" applyFill="1">
      <alignment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93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vertical="center"/>
    </xf>
    <xf numFmtId="0" fontId="14" fillId="0" borderId="19" xfId="0" applyFont="1" applyFill="1" applyBorder="1" applyAlignment="1" quotePrefix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4" fillId="0" borderId="20" xfId="0" applyFont="1" applyFill="1" applyBorder="1" applyAlignment="1" quotePrefix="1">
      <alignment horizontal="center" vertical="center" shrinkToFit="1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6" fontId="29" fillId="0" borderId="0" xfId="0" applyNumberFormat="1" applyFont="1" applyFill="1" applyAlignment="1">
      <alignment horizontal="center" vertical="center" shrinkToFit="1"/>
    </xf>
    <xf numFmtId="0" fontId="37" fillId="0" borderId="0" xfId="0" applyFont="1" applyFill="1" applyAlignment="1">
      <alignment/>
    </xf>
    <xf numFmtId="0" fontId="22" fillId="0" borderId="24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92" fontId="104" fillId="0" borderId="0" xfId="426" applyNumberFormat="1" applyFont="1" applyFill="1" applyAlignment="1">
      <alignment horizontal="center" vertical="center" shrinkToFit="1"/>
      <protection/>
    </xf>
    <xf numFmtId="0" fontId="104" fillId="0" borderId="0" xfId="426" applyFont="1" applyFill="1" applyAlignment="1">
      <alignment vertical="center" shrinkToFit="1"/>
      <protection/>
    </xf>
    <xf numFmtId="189" fontId="105" fillId="0" borderId="0" xfId="426" applyNumberFormat="1" applyFont="1" applyFill="1" applyBorder="1" applyAlignment="1">
      <alignment horizontal="center" vertical="center" shrinkToFit="1"/>
      <protection/>
    </xf>
    <xf numFmtId="0" fontId="105" fillId="0" borderId="0" xfId="426" applyFont="1" applyFill="1" applyAlignment="1">
      <alignment vertical="center" shrinkToFit="1"/>
      <protection/>
    </xf>
    <xf numFmtId="189" fontId="105" fillId="0" borderId="24" xfId="426" applyNumberFormat="1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vertical="center"/>
    </xf>
    <xf numFmtId="0" fontId="14" fillId="0" borderId="0" xfId="174" applyFont="1" applyFill="1" applyAlignment="1">
      <alignment horizontal="right" vertical="center"/>
      <protection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41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0" fontId="14" fillId="0" borderId="27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197" fontId="14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justify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2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right" vertical="center" wrapText="1" indent="1"/>
    </xf>
    <xf numFmtId="0" fontId="14" fillId="0" borderId="0" xfId="0" applyFont="1" applyFill="1" applyBorder="1" applyAlignment="1">
      <alignment horizontal="right" vertical="center" wrapText="1" indent="1"/>
    </xf>
    <xf numFmtId="197" fontId="14" fillId="0" borderId="0" xfId="0" applyNumberFormat="1" applyFont="1" applyFill="1" applyAlignment="1">
      <alignment horizontal="right" vertical="center" wrapText="1" indent="1"/>
    </xf>
    <xf numFmtId="0" fontId="22" fillId="0" borderId="42" xfId="0" applyFont="1" applyFill="1" applyBorder="1" applyAlignment="1">
      <alignment horizontal="right" vertical="center" wrapText="1" indent="1"/>
    </xf>
    <xf numFmtId="218" fontId="14" fillId="0" borderId="0" xfId="0" applyNumberFormat="1" applyFont="1" applyFill="1" applyBorder="1" applyAlignment="1">
      <alignment horizontal="right" vertical="center" wrapText="1" inden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right" vertical="center" wrapText="1" indent="1"/>
    </xf>
    <xf numFmtId="197" fontId="14" fillId="0" borderId="21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 horizontal="justify"/>
    </xf>
    <xf numFmtId="0" fontId="14" fillId="0" borderId="0" xfId="0" applyFont="1" applyFill="1" applyAlignment="1">
      <alignment horizontal="right"/>
    </xf>
    <xf numFmtId="0" fontId="14" fillId="0" borderId="43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vertical="center"/>
    </xf>
    <xf numFmtId="0" fontId="14" fillId="0" borderId="5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vertical="center"/>
    </xf>
    <xf numFmtId="41" fontId="14" fillId="0" borderId="38" xfId="0" applyNumberFormat="1" applyFont="1" applyFill="1" applyBorder="1" applyAlignment="1">
      <alignment horizontal="right" vertical="center" wrapText="1" indent="2"/>
    </xf>
    <xf numFmtId="41" fontId="14" fillId="0" borderId="0" xfId="0" applyNumberFormat="1" applyFont="1" applyFill="1" applyBorder="1" applyAlignment="1">
      <alignment horizontal="right" vertical="center" wrapText="1" indent="2"/>
    </xf>
    <xf numFmtId="41" fontId="14" fillId="0" borderId="42" xfId="0" applyNumberFormat="1" applyFont="1" applyFill="1" applyBorder="1" applyAlignment="1">
      <alignment horizontal="right" vertical="center" wrapText="1" indent="2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41" fontId="22" fillId="0" borderId="42" xfId="0" applyNumberFormat="1" applyFont="1" applyFill="1" applyBorder="1" applyAlignment="1">
      <alignment horizontal="right" vertical="center" wrapText="1" indent="2"/>
    </xf>
    <xf numFmtId="0" fontId="14" fillId="0" borderId="0" xfId="174" applyFont="1" applyFill="1" applyAlignment="1">
      <alignment vertical="center"/>
      <protection/>
    </xf>
    <xf numFmtId="0" fontId="29" fillId="0" borderId="0" xfId="174" applyFont="1" applyFill="1" applyAlignment="1">
      <alignment vertical="center"/>
      <protection/>
    </xf>
    <xf numFmtId="0" fontId="106" fillId="0" borderId="0" xfId="174" applyFont="1" applyFill="1">
      <alignment vertical="center"/>
      <protection/>
    </xf>
    <xf numFmtId="0" fontId="0" fillId="0" borderId="0" xfId="174" applyFont="1" applyFill="1">
      <alignment vertical="center"/>
      <protection/>
    </xf>
    <xf numFmtId="0" fontId="107" fillId="0" borderId="0" xfId="174" applyFont="1" applyFill="1">
      <alignment vertical="center"/>
      <protection/>
    </xf>
    <xf numFmtId="0" fontId="22" fillId="0" borderId="0" xfId="174" applyFont="1" applyFill="1" applyAlignment="1">
      <alignment vertical="center"/>
      <protection/>
    </xf>
    <xf numFmtId="0" fontId="105" fillId="0" borderId="0" xfId="174" applyFont="1" applyFill="1">
      <alignment vertical="center"/>
      <protection/>
    </xf>
    <xf numFmtId="0" fontId="5" fillId="0" borderId="0" xfId="174" applyFont="1" applyFill="1" applyAlignment="1">
      <alignment vertical="center"/>
      <protection/>
    </xf>
    <xf numFmtId="0" fontId="24" fillId="0" borderId="0" xfId="174" applyFont="1">
      <alignment vertical="center"/>
      <protection/>
    </xf>
    <xf numFmtId="0" fontId="0" fillId="0" borderId="0" xfId="174" applyFont="1">
      <alignment vertical="center"/>
      <protection/>
    </xf>
    <xf numFmtId="0" fontId="14" fillId="0" borderId="53" xfId="174" applyFont="1" applyFill="1" applyBorder="1" applyAlignment="1">
      <alignment horizontal="center" vertical="center" wrapText="1"/>
      <protection/>
    </xf>
    <xf numFmtId="49" fontId="46" fillId="0" borderId="54" xfId="141" applyNumberFormat="1" applyFont="1" applyFill="1" applyBorder="1" applyAlignment="1">
      <alignment horizontal="center" vertical="center" wrapText="1"/>
      <protection/>
    </xf>
    <xf numFmtId="49" fontId="21" fillId="0" borderId="54" xfId="141" applyNumberFormat="1" applyFont="1" applyFill="1" applyBorder="1" applyAlignment="1">
      <alignment horizontal="center" vertical="center" wrapText="1"/>
      <protection/>
    </xf>
    <xf numFmtId="0" fontId="21" fillId="0" borderId="55" xfId="174" applyFont="1" applyFill="1" applyBorder="1" applyAlignment="1">
      <alignment horizontal="center" vertical="center"/>
      <protection/>
    </xf>
    <xf numFmtId="49" fontId="21" fillId="0" borderId="56" xfId="141" applyNumberFormat="1" applyFont="1" applyFill="1" applyBorder="1" applyAlignment="1">
      <alignment horizontal="center" vertical="center" wrapText="1"/>
      <protection/>
    </xf>
    <xf numFmtId="194" fontId="14" fillId="0" borderId="55" xfId="141" applyNumberFormat="1" applyFont="1" applyFill="1" applyBorder="1" applyAlignment="1">
      <alignment horizontal="center" vertical="center" wrapText="1"/>
      <protection/>
    </xf>
    <xf numFmtId="194" fontId="14" fillId="0" borderId="0" xfId="141" applyNumberFormat="1" applyFont="1" applyFill="1" applyBorder="1" applyAlignment="1">
      <alignment horizontal="center" vertical="center" wrapText="1"/>
      <protection/>
    </xf>
    <xf numFmtId="0" fontId="99" fillId="0" borderId="0" xfId="174" applyFont="1" applyFill="1" applyAlignment="1">
      <alignment vertical="center"/>
      <protection/>
    </xf>
    <xf numFmtId="0" fontId="14" fillId="0" borderId="55" xfId="174" applyFont="1" applyFill="1" applyBorder="1" applyAlignment="1">
      <alignment horizontal="center" vertical="center"/>
      <protection/>
    </xf>
    <xf numFmtId="49" fontId="108" fillId="0" borderId="57" xfId="141" applyNumberFormat="1" applyFont="1" applyFill="1" applyBorder="1" applyAlignment="1">
      <alignment horizontal="left" vertical="center" wrapText="1"/>
      <protection/>
    </xf>
    <xf numFmtId="0" fontId="7" fillId="0" borderId="58" xfId="174" applyFont="1" applyFill="1" applyBorder="1" applyAlignment="1">
      <alignment horizontal="distributed" vertical="center" wrapText="1" indent="1"/>
      <protection/>
    </xf>
    <xf numFmtId="194" fontId="14" fillId="0" borderId="55" xfId="141" applyNumberFormat="1" applyFont="1" applyFill="1" applyBorder="1" applyAlignment="1">
      <alignment horizontal="right" vertical="center" wrapText="1" indent="2"/>
      <protection/>
    </xf>
    <xf numFmtId="194" fontId="109" fillId="0" borderId="0" xfId="141" applyNumberFormat="1" applyFont="1" applyFill="1" applyBorder="1" applyAlignment="1">
      <alignment horizontal="right" vertical="center" wrapText="1" indent="2"/>
      <protection/>
    </xf>
    <xf numFmtId="0" fontId="7" fillId="0" borderId="58" xfId="174" applyFont="1" applyFill="1" applyBorder="1" applyAlignment="1">
      <alignment horizontal="center" vertical="center"/>
      <protection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21" fillId="0" borderId="59" xfId="0" applyFont="1" applyFill="1" applyBorder="1" applyAlignment="1">
      <alignment horizontal="center"/>
    </xf>
    <xf numFmtId="192" fontId="21" fillId="0" borderId="4" xfId="0" applyNumberFormat="1" applyFont="1" applyFill="1" applyBorder="1" applyAlignment="1" applyProtection="1">
      <alignment horizontal="right" vertical="center"/>
      <protection locked="0"/>
    </xf>
    <xf numFmtId="41" fontId="21" fillId="0" borderId="4" xfId="108" applyFont="1" applyFill="1" applyBorder="1" applyAlignment="1">
      <alignment horizontal="right" vertical="center" shrinkToFit="1"/>
    </xf>
    <xf numFmtId="41" fontId="21" fillId="0" borderId="4" xfId="108" applyFont="1" applyFill="1" applyBorder="1" applyAlignment="1" applyProtection="1">
      <alignment horizontal="right" vertical="center"/>
      <protection locked="0"/>
    </xf>
    <xf numFmtId="178" fontId="14" fillId="0" borderId="4" xfId="0" applyNumberFormat="1" applyFont="1" applyFill="1" applyBorder="1" applyAlignment="1">
      <alignment horizontal="right" vertical="center" shrinkToFit="1"/>
    </xf>
    <xf numFmtId="43" fontId="21" fillId="0" borderId="4" xfId="108" applyNumberFormat="1" applyFont="1" applyFill="1" applyBorder="1" applyAlignment="1">
      <alignment horizontal="right" vertical="center" shrinkToFit="1"/>
    </xf>
    <xf numFmtId="185" fontId="21" fillId="0" borderId="4" xfId="108" applyNumberFormat="1" applyFont="1" applyFill="1" applyBorder="1" applyAlignment="1" applyProtection="1">
      <alignment horizontal="right" vertical="center"/>
      <protection locked="0"/>
    </xf>
    <xf numFmtId="0" fontId="21" fillId="0" borderId="60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194" fontId="7" fillId="16" borderId="0" xfId="422" applyNumberFormat="1" applyFont="1" applyFill="1" applyBorder="1" applyAlignment="1" applyProtection="1">
      <alignment vertical="center"/>
      <protection locked="0"/>
    </xf>
    <xf numFmtId="194" fontId="7" fillId="16" borderId="29" xfId="422" applyNumberFormat="1" applyFont="1" applyFill="1" applyBorder="1" applyAlignment="1" applyProtection="1" quotePrefix="1">
      <alignment horizontal="center" vertical="center" shrinkToFit="1"/>
      <protection locked="0"/>
    </xf>
    <xf numFmtId="194" fontId="7" fillId="16" borderId="20" xfId="422" applyNumberFormat="1" applyFont="1" applyFill="1" applyBorder="1" applyAlignment="1" applyProtection="1">
      <alignment horizontal="center" vertical="center" shrinkToFit="1"/>
      <protection locked="0"/>
    </xf>
    <xf numFmtId="194" fontId="12" fillId="16" borderId="17" xfId="422" applyNumberFormat="1" applyFont="1" applyFill="1" applyBorder="1" applyAlignment="1" applyProtection="1">
      <alignment vertical="center" shrinkToFit="1"/>
      <protection locked="0"/>
    </xf>
    <xf numFmtId="194" fontId="14" fillId="0" borderId="27" xfId="0" applyNumberFormat="1" applyFont="1" applyBorder="1" applyAlignment="1">
      <alignment horizontal="right" vertical="center" shrinkToFit="1"/>
    </xf>
    <xf numFmtId="194" fontId="14" fillId="0" borderId="0" xfId="0" applyNumberFormat="1" applyFont="1" applyBorder="1" applyAlignment="1">
      <alignment horizontal="right" vertical="center" shrinkToFit="1"/>
    </xf>
    <xf numFmtId="194" fontId="22" fillId="0" borderId="0" xfId="0" applyNumberFormat="1" applyFont="1" applyBorder="1" applyAlignment="1">
      <alignment horizontal="right" vertical="center" shrinkToFit="1"/>
    </xf>
    <xf numFmtId="194" fontId="16" fillId="0" borderId="0" xfId="108" applyNumberFormat="1" applyFont="1" applyFill="1" applyBorder="1" applyAlignment="1">
      <alignment horizontal="right" vertical="center" shrinkToFit="1"/>
    </xf>
    <xf numFmtId="194" fontId="21" fillId="0" borderId="4" xfId="108" applyNumberFormat="1" applyFont="1" applyFill="1" applyBorder="1" applyAlignment="1">
      <alignment horizontal="right" vertical="center" shrinkToFit="1"/>
    </xf>
    <xf numFmtId="194" fontId="46" fillId="0" borderId="0" xfId="0" applyNumberFormat="1" applyFont="1" applyAlignment="1">
      <alignment vertical="center"/>
    </xf>
    <xf numFmtId="194" fontId="15" fillId="0" borderId="0" xfId="0" applyNumberFormat="1" applyFont="1" applyAlignment="1">
      <alignment vertical="center"/>
    </xf>
    <xf numFmtId="194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21" fillId="0" borderId="19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95" fillId="0" borderId="24" xfId="0" applyFont="1" applyFill="1" applyBorder="1" applyAlignment="1">
      <alignment vertical="center"/>
    </xf>
    <xf numFmtId="0" fontId="94" fillId="0" borderId="24" xfId="0" applyFont="1" applyFill="1" applyBorder="1" applyAlignment="1">
      <alignment vertical="center"/>
    </xf>
    <xf numFmtId="0" fontId="95" fillId="0" borderId="24" xfId="0" applyFont="1" applyFill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41" fontId="21" fillId="0" borderId="27" xfId="108" applyFont="1" applyFill="1" applyBorder="1" applyAlignment="1">
      <alignment horizontal="center" vertical="center"/>
    </xf>
    <xf numFmtId="41" fontId="14" fillId="0" borderId="0" xfId="108" applyFont="1" applyFill="1" applyBorder="1" applyAlignment="1">
      <alignment horizontal="center" vertical="center"/>
    </xf>
    <xf numFmtId="41" fontId="14" fillId="0" borderId="24" xfId="108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 locked="0"/>
    </xf>
    <xf numFmtId="178" fontId="14" fillId="0" borderId="0" xfId="0" applyNumberFormat="1" applyFont="1" applyFill="1" applyAlignment="1" applyProtection="1">
      <alignment horizontal="right" vertical="center"/>
      <protection locked="0"/>
    </xf>
    <xf numFmtId="41" fontId="21" fillId="0" borderId="61" xfId="109" applyNumberFormat="1" applyFont="1" applyFill="1" applyBorder="1" applyAlignment="1" applyProtection="1">
      <alignment horizontal="right" vertical="center" wrapText="1" indent="1"/>
      <protection/>
    </xf>
    <xf numFmtId="41" fontId="21" fillId="0" borderId="62" xfId="109" applyNumberFormat="1" applyFont="1" applyFill="1" applyBorder="1" applyAlignment="1" applyProtection="1">
      <alignment horizontal="right" vertical="center" wrapText="1" indent="1"/>
      <protection/>
    </xf>
    <xf numFmtId="191" fontId="21" fillId="0" borderId="63" xfId="174" applyNumberFormat="1" applyFont="1" applyFill="1" applyBorder="1" applyAlignment="1">
      <alignment horizontal="right" vertical="center" wrapText="1" indent="1"/>
      <protection/>
    </xf>
    <xf numFmtId="0" fontId="21" fillId="0" borderId="0" xfId="0" applyFont="1" applyFill="1" applyBorder="1" applyAlignment="1" quotePrefix="1">
      <alignment horizontal="left" vertical="center" shrinkToFit="1"/>
    </xf>
    <xf numFmtId="0" fontId="21" fillId="0" borderId="0" xfId="0" applyFont="1" applyFill="1" applyAlignment="1">
      <alignment/>
    </xf>
    <xf numFmtId="41" fontId="14" fillId="0" borderId="64" xfId="109" applyNumberFormat="1" applyFont="1" applyFill="1" applyBorder="1" applyAlignment="1" applyProtection="1">
      <alignment horizontal="right" vertical="center" wrapText="1" indent="1"/>
      <protection/>
    </xf>
    <xf numFmtId="41" fontId="14" fillId="0" borderId="0" xfId="109" applyNumberFormat="1" applyFont="1" applyFill="1" applyBorder="1" applyAlignment="1" applyProtection="1">
      <alignment horizontal="right" vertical="center" wrapText="1" indent="1"/>
      <protection/>
    </xf>
    <xf numFmtId="191" fontId="14" fillId="0" borderId="65" xfId="174" applyNumberFormat="1" applyFont="1" applyFill="1" applyBorder="1" applyAlignment="1">
      <alignment horizontal="right" vertical="center" wrapText="1" indent="1"/>
      <protection/>
    </xf>
    <xf numFmtId="0" fontId="14" fillId="0" borderId="0" xfId="0" applyFont="1" applyFill="1" applyBorder="1" applyAlignment="1">
      <alignment horizontal="left" vertical="center" shrinkToFit="1"/>
    </xf>
    <xf numFmtId="41" fontId="14" fillId="0" borderId="64" xfId="0" applyNumberFormat="1" applyFont="1" applyFill="1" applyBorder="1" applyAlignment="1" applyProtection="1">
      <alignment horizontal="right" vertical="center" wrapText="1" indent="1"/>
      <protection/>
    </xf>
    <xf numFmtId="41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41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64" xfId="109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0" xfId="109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66" xfId="109" applyNumberFormat="1" applyFont="1" applyFill="1" applyBorder="1" applyAlignment="1" applyProtection="1">
      <alignment horizontal="right" vertical="center" wrapText="1" indent="1"/>
      <protection/>
    </xf>
    <xf numFmtId="41" fontId="14" fillId="0" borderId="67" xfId="109" applyNumberFormat="1" applyFont="1" applyFill="1" applyBorder="1" applyAlignment="1" applyProtection="1">
      <alignment horizontal="right" vertical="center" wrapText="1" indent="1"/>
      <protection/>
    </xf>
    <xf numFmtId="191" fontId="14" fillId="0" borderId="68" xfId="174" applyNumberFormat="1" applyFont="1" applyFill="1" applyBorder="1" applyAlignment="1">
      <alignment horizontal="right" vertical="center" wrapText="1" indent="1"/>
      <protection/>
    </xf>
    <xf numFmtId="0" fontId="14" fillId="0" borderId="24" xfId="0" applyFont="1" applyFill="1" applyBorder="1" applyAlignment="1">
      <alignment horizontal="left" vertical="center" shrinkToFit="1"/>
    </xf>
    <xf numFmtId="0" fontId="15" fillId="0" borderId="0" xfId="0" applyFont="1" applyFill="1" applyAlignment="1" applyProtection="1">
      <alignment horizontal="right" vertical="center"/>
      <protection locked="0"/>
    </xf>
    <xf numFmtId="178" fontId="15" fillId="0" borderId="0" xfId="0" applyNumberFormat="1" applyFont="1" applyFill="1" applyAlignment="1" applyProtection="1">
      <alignment horizontal="right" vertical="center"/>
      <protection locked="0"/>
    </xf>
    <xf numFmtId="0" fontId="5" fillId="16" borderId="0" xfId="422" applyFont="1" applyFill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7" fillId="16" borderId="33" xfId="422" applyFont="1" applyFill="1" applyBorder="1" applyAlignment="1" applyProtection="1">
      <alignment horizontal="center" vertical="center" shrinkToFit="1"/>
      <protection locked="0"/>
    </xf>
    <xf numFmtId="0" fontId="7" fillId="16" borderId="21" xfId="422" applyFont="1" applyFill="1" applyBorder="1" applyAlignment="1" applyProtection="1">
      <alignment horizontal="center" vertical="center" shrinkToFit="1"/>
      <protection locked="0"/>
    </xf>
    <xf numFmtId="0" fontId="7" fillId="16" borderId="26" xfId="422" applyFont="1" applyFill="1" applyBorder="1" applyAlignment="1" applyProtection="1">
      <alignment horizontal="center" vertical="center" shrinkToFit="1"/>
      <protection locked="0"/>
    </xf>
    <xf numFmtId="180" fontId="7" fillId="16" borderId="30" xfId="422" applyNumberFormat="1" applyFont="1" applyFill="1" applyBorder="1" applyAlignment="1" applyProtection="1">
      <alignment horizontal="center" vertical="center" shrinkToFit="1"/>
      <protection locked="0"/>
    </xf>
    <xf numFmtId="180" fontId="7" fillId="16" borderId="33" xfId="422" applyNumberFormat="1" applyFont="1" applyFill="1" applyBorder="1" applyAlignment="1" applyProtection="1">
      <alignment horizontal="center" vertical="center" shrinkToFit="1"/>
      <protection locked="0"/>
    </xf>
    <xf numFmtId="179" fontId="14" fillId="16" borderId="29" xfId="422" applyNumberFormat="1" applyFont="1" applyFill="1" applyBorder="1" applyAlignment="1" applyProtection="1">
      <alignment horizontal="center" vertical="center" wrapText="1"/>
      <protection locked="0"/>
    </xf>
    <xf numFmtId="179" fontId="14" fillId="16" borderId="20" xfId="42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4" fillId="0" borderId="2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/>
    </xf>
    <xf numFmtId="0" fontId="22" fillId="0" borderId="2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 quotePrefix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6" fontId="29" fillId="0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 shrinkToFit="1"/>
    </xf>
    <xf numFmtId="0" fontId="25" fillId="0" borderId="21" xfId="0" applyFont="1" applyFill="1" applyBorder="1" applyAlignment="1">
      <alignment horizontal="center" vertical="center" wrapText="1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29" fillId="0" borderId="0" xfId="426" applyFont="1" applyFill="1" applyAlignment="1">
      <alignment horizontal="center" vertical="center"/>
      <protection/>
    </xf>
    <xf numFmtId="0" fontId="35" fillId="0" borderId="19" xfId="426" applyFont="1" applyFill="1" applyBorder="1" applyAlignment="1">
      <alignment horizontal="center" vertical="center"/>
      <protection/>
    </xf>
    <xf numFmtId="0" fontId="22" fillId="0" borderId="27" xfId="426" applyFont="1" applyFill="1" applyBorder="1" applyAlignment="1">
      <alignment horizontal="center" vertical="center"/>
      <protection/>
    </xf>
    <xf numFmtId="0" fontId="22" fillId="0" borderId="25" xfId="426" applyFont="1" applyFill="1" applyBorder="1" applyAlignment="1">
      <alignment horizontal="center" vertical="center"/>
      <protection/>
    </xf>
    <xf numFmtId="0" fontId="35" fillId="0" borderId="19" xfId="426" applyFont="1" applyFill="1" applyBorder="1" applyAlignment="1" quotePrefix="1">
      <alignment horizontal="center" vertical="center"/>
      <protection/>
    </xf>
    <xf numFmtId="0" fontId="15" fillId="0" borderId="0" xfId="426" applyFont="1" applyFill="1" applyBorder="1" applyAlignment="1" quotePrefix="1">
      <alignment horizontal="left"/>
      <protection/>
    </xf>
    <xf numFmtId="0" fontId="15" fillId="0" borderId="0" xfId="426" applyFont="1" applyFill="1" applyBorder="1" applyAlignment="1">
      <alignment/>
      <protection/>
    </xf>
    <xf numFmtId="0" fontId="29" fillId="0" borderId="0" xfId="0" applyFont="1" applyFill="1" applyAlignment="1" quotePrefix="1">
      <alignment horizontal="center" vertical="center"/>
    </xf>
    <xf numFmtId="0" fontId="14" fillId="0" borderId="19" xfId="0" applyFont="1" applyFill="1" applyBorder="1" applyAlignment="1" quotePrefix="1">
      <alignment horizontal="center" vertical="center" shrinkToFit="1"/>
    </xf>
    <xf numFmtId="0" fontId="14" fillId="0" borderId="27" xfId="0" applyFont="1" applyFill="1" applyBorder="1" applyAlignment="1" quotePrefix="1">
      <alignment horizontal="center" vertical="center" shrinkToFit="1"/>
    </xf>
    <xf numFmtId="0" fontId="29" fillId="0" borderId="0" xfId="426" applyFont="1" applyFill="1" applyAlignment="1" quotePrefix="1">
      <alignment horizontal="center" vertical="center"/>
      <protection/>
    </xf>
    <xf numFmtId="0" fontId="15" fillId="0" borderId="0" xfId="426" applyFont="1" applyFill="1" applyBorder="1" applyAlignment="1">
      <alignment horizontal="left"/>
      <protection/>
    </xf>
    <xf numFmtId="0" fontId="22" fillId="0" borderId="24" xfId="426" applyFont="1" applyFill="1" applyBorder="1" applyAlignment="1">
      <alignment horizontal="right" vertical="center" shrinkToFit="1"/>
      <protection/>
    </xf>
    <xf numFmtId="0" fontId="35" fillId="0" borderId="34" xfId="426" applyFont="1" applyFill="1" applyBorder="1" applyAlignment="1">
      <alignment horizontal="center" vertical="center"/>
      <protection/>
    </xf>
    <xf numFmtId="0" fontId="22" fillId="0" borderId="2" xfId="426" applyFont="1" applyFill="1" applyBorder="1" applyAlignment="1">
      <alignment horizontal="center" vertical="center"/>
      <protection/>
    </xf>
    <xf numFmtId="0" fontId="22" fillId="0" borderId="28" xfId="426" applyFont="1" applyFill="1" applyBorder="1" applyAlignment="1">
      <alignment horizontal="center" vertical="center"/>
      <protection/>
    </xf>
    <xf numFmtId="0" fontId="15" fillId="0" borderId="0" xfId="426" applyFont="1" applyFill="1" applyAlignment="1">
      <alignment vertical="center"/>
      <protection/>
    </xf>
    <xf numFmtId="0" fontId="15" fillId="0" borderId="0" xfId="426" applyFont="1" applyFill="1" applyBorder="1" applyAlignment="1">
      <alignment vertical="center"/>
      <protection/>
    </xf>
    <xf numFmtId="0" fontId="22" fillId="0" borderId="19" xfId="426" applyFont="1" applyFill="1" applyBorder="1" applyAlignment="1">
      <alignment horizontal="center" vertical="center"/>
      <protection/>
    </xf>
    <xf numFmtId="0" fontId="22" fillId="0" borderId="23" xfId="426" applyFont="1" applyFill="1" applyBorder="1" applyAlignment="1">
      <alignment horizontal="center" vertical="center"/>
      <protection/>
    </xf>
    <xf numFmtId="0" fontId="10" fillId="0" borderId="25" xfId="426" applyFont="1" applyFill="1" applyBorder="1" applyAlignment="1">
      <alignment horizontal="center" vertical="center"/>
      <protection/>
    </xf>
    <xf numFmtId="0" fontId="10" fillId="0" borderId="26" xfId="426" applyFont="1" applyFill="1" applyBorder="1" applyAlignment="1">
      <alignment horizontal="center" vertical="center"/>
      <protection/>
    </xf>
    <xf numFmtId="182" fontId="14" fillId="0" borderId="19" xfId="127" applyNumberFormat="1" applyFont="1" applyFill="1" applyBorder="1" applyAlignment="1">
      <alignment horizontal="center" vertical="center"/>
    </xf>
    <xf numFmtId="182" fontId="14" fillId="0" borderId="2" xfId="127" applyNumberFormat="1" applyFont="1" applyFill="1" applyBorder="1" applyAlignment="1">
      <alignment horizontal="center" vertical="center"/>
    </xf>
    <xf numFmtId="182" fontId="14" fillId="0" borderId="28" xfId="127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 shrinkToFit="1"/>
    </xf>
    <xf numFmtId="0" fontId="7" fillId="0" borderId="27" xfId="424" applyFont="1" applyFill="1" applyBorder="1" applyAlignment="1" quotePrefix="1">
      <alignment horizontal="left" shrinkToFit="1"/>
      <protection/>
    </xf>
    <xf numFmtId="0" fontId="7" fillId="0" borderId="0" xfId="424" applyFont="1" applyFill="1" applyBorder="1" applyAlignment="1" quotePrefix="1">
      <alignment horizontal="left" shrinkToFit="1"/>
      <protection/>
    </xf>
    <xf numFmtId="0" fontId="7" fillId="0" borderId="0" xfId="426" applyFont="1" applyFill="1" applyAlignment="1">
      <alignment horizontal="left"/>
      <protection/>
    </xf>
    <xf numFmtId="198" fontId="14" fillId="0" borderId="19" xfId="127" applyNumberFormat="1" applyFont="1" applyFill="1" applyBorder="1" applyAlignment="1">
      <alignment horizontal="center" vertical="center"/>
    </xf>
    <xf numFmtId="198" fontId="14" fillId="0" borderId="27" xfId="127" applyNumberFormat="1" applyFont="1" applyFill="1" applyBorder="1" applyAlignment="1">
      <alignment horizontal="center" vertical="center"/>
    </xf>
    <xf numFmtId="198" fontId="14" fillId="0" borderId="25" xfId="127" applyNumberFormat="1" applyFont="1" applyFill="1" applyBorder="1" applyAlignment="1">
      <alignment horizontal="center" vertical="center"/>
    </xf>
    <xf numFmtId="182" fontId="14" fillId="0" borderId="19" xfId="127" applyNumberFormat="1" applyFont="1" applyFill="1" applyBorder="1" applyAlignment="1">
      <alignment horizontal="center" vertical="center" wrapText="1"/>
    </xf>
    <xf numFmtId="182" fontId="14" fillId="0" borderId="27" xfId="127" applyNumberFormat="1" applyFont="1" applyFill="1" applyBorder="1" applyAlignment="1">
      <alignment horizontal="center" vertical="center" wrapText="1"/>
    </xf>
    <xf numFmtId="182" fontId="14" fillId="0" borderId="25" xfId="127" applyNumberFormat="1" applyFont="1" applyFill="1" applyBorder="1" applyAlignment="1">
      <alignment horizontal="center" vertical="center" wrapText="1"/>
    </xf>
    <xf numFmtId="182" fontId="14" fillId="0" borderId="22" xfId="127" applyNumberFormat="1" applyFont="1" applyFill="1" applyBorder="1" applyAlignment="1">
      <alignment horizontal="center" vertical="center" wrapText="1"/>
    </xf>
    <xf numFmtId="182" fontId="14" fillId="0" borderId="0" xfId="127" applyNumberFormat="1" applyFont="1" applyFill="1" applyBorder="1" applyAlignment="1">
      <alignment horizontal="center" vertical="center" wrapText="1"/>
    </xf>
    <xf numFmtId="182" fontId="14" fillId="0" borderId="21" xfId="127" applyNumberFormat="1" applyFont="1" applyFill="1" applyBorder="1" applyAlignment="1">
      <alignment horizontal="center" vertical="center" wrapText="1"/>
    </xf>
    <xf numFmtId="198" fontId="14" fillId="0" borderId="34" xfId="127" applyNumberFormat="1" applyFont="1" applyFill="1" applyBorder="1" applyAlignment="1">
      <alignment horizontal="center" vertical="center" wrapText="1"/>
    </xf>
    <xf numFmtId="198" fontId="14" fillId="0" borderId="2" xfId="127" applyNumberFormat="1" applyFont="1" applyFill="1" applyBorder="1" applyAlignment="1">
      <alignment horizontal="center" vertical="center" wrapText="1"/>
    </xf>
    <xf numFmtId="198" fontId="14" fillId="0" borderId="28" xfId="127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98" fontId="14" fillId="0" borderId="22" xfId="127" applyNumberFormat="1" applyFont="1" applyFill="1" applyBorder="1" applyAlignment="1">
      <alignment horizontal="center" vertical="center"/>
    </xf>
    <xf numFmtId="198" fontId="14" fillId="0" borderId="0" xfId="127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left" vertical="center" shrinkToFit="1"/>
    </xf>
    <xf numFmtId="0" fontId="7" fillId="0" borderId="0" xfId="0" applyFont="1" applyFill="1" applyBorder="1" applyAlignment="1" quotePrefix="1">
      <alignment horizontal="left" vertical="center" shrinkToFit="1"/>
    </xf>
    <xf numFmtId="0" fontId="14" fillId="0" borderId="24" xfId="0" applyFont="1" applyFill="1" applyBorder="1" applyAlignment="1">
      <alignment horizontal="right" vertical="center"/>
    </xf>
    <xf numFmtId="183" fontId="14" fillId="0" borderId="18" xfId="127" applyFont="1" applyFill="1" applyBorder="1" applyAlignment="1">
      <alignment horizontal="center" vertical="center" wrapText="1"/>
    </xf>
    <xf numFmtId="183" fontId="14" fillId="0" borderId="20" xfId="127" applyFont="1" applyFill="1" applyBorder="1" applyAlignment="1">
      <alignment horizontal="center" vertical="center" wrapText="1"/>
    </xf>
    <xf numFmtId="198" fontId="14" fillId="0" borderId="3" xfId="127" applyNumberFormat="1" applyFont="1" applyFill="1" applyBorder="1" applyAlignment="1">
      <alignment horizontal="center" vertical="center"/>
    </xf>
    <xf numFmtId="182" fontId="14" fillId="0" borderId="3" xfId="127" applyNumberFormat="1" applyFont="1" applyFill="1" applyBorder="1" applyAlignment="1">
      <alignment horizontal="center" vertical="center" wrapText="1"/>
    </xf>
    <xf numFmtId="182" fontId="14" fillId="0" borderId="18" xfId="127" applyNumberFormat="1" applyFont="1" applyFill="1" applyBorder="1" applyAlignment="1">
      <alignment horizontal="center" vertical="center" wrapText="1"/>
    </xf>
    <xf numFmtId="198" fontId="14" fillId="0" borderId="3" xfId="127" applyNumberFormat="1" applyFont="1" applyFill="1" applyBorder="1" applyAlignment="1">
      <alignment horizontal="center" vertical="center" wrapText="1"/>
    </xf>
    <xf numFmtId="198" fontId="14" fillId="0" borderId="18" xfId="127" applyNumberFormat="1" applyFont="1" applyFill="1" applyBorder="1" applyAlignment="1">
      <alignment horizontal="center" vertical="center" wrapText="1"/>
    </xf>
    <xf numFmtId="198" fontId="14" fillId="0" borderId="18" xfId="127" applyNumberFormat="1" applyFont="1" applyFill="1" applyBorder="1" applyAlignment="1">
      <alignment horizontal="center" vertical="center"/>
    </xf>
    <xf numFmtId="182" fontId="14" fillId="0" borderId="18" xfId="127" applyNumberFormat="1" applyFont="1" applyFill="1" applyBorder="1" applyAlignment="1">
      <alignment horizontal="center" vertical="center"/>
    </xf>
    <xf numFmtId="182" fontId="14" fillId="0" borderId="3" xfId="127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426" applyFont="1" applyFill="1" applyAlignment="1">
      <alignment/>
      <protection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5" fillId="0" borderId="0" xfId="424" applyFont="1" applyFill="1" applyBorder="1" applyAlignment="1" quotePrefix="1">
      <alignment horizontal="left" shrinkToFit="1"/>
      <protection/>
    </xf>
    <xf numFmtId="0" fontId="15" fillId="0" borderId="0" xfId="424" applyFont="1" applyFill="1" applyBorder="1" applyAlignment="1">
      <alignment shrinkToFit="1"/>
      <protection/>
    </xf>
    <xf numFmtId="0" fontId="15" fillId="0" borderId="19" xfId="0" applyFont="1" applyFill="1" applyBorder="1" applyAlignment="1" quotePrefix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16" borderId="19" xfId="0" applyFont="1" applyFill="1" applyBorder="1" applyAlignment="1" quotePrefix="1">
      <alignment horizontal="center" vertical="center" shrinkToFit="1"/>
    </xf>
    <xf numFmtId="0" fontId="14" fillId="16" borderId="2" xfId="0" applyFont="1" applyFill="1" applyBorder="1" applyAlignment="1">
      <alignment horizontal="center" vertical="center" shrinkToFit="1"/>
    </xf>
    <xf numFmtId="0" fontId="14" fillId="16" borderId="28" xfId="0" applyFont="1" applyFill="1" applyBorder="1" applyAlignment="1">
      <alignment horizontal="center" vertical="center" shrinkToFit="1"/>
    </xf>
    <xf numFmtId="0" fontId="7" fillId="16" borderId="19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5" fillId="0" borderId="18" xfId="0" applyFont="1" applyFill="1" applyBorder="1" applyAlignment="1" quotePrefix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 quotePrefix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left" vertical="center" wrapText="1"/>
    </xf>
    <xf numFmtId="0" fontId="22" fillId="0" borderId="7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0" fontId="14" fillId="0" borderId="3" xfId="174" applyFont="1" applyFill="1" applyBorder="1" applyAlignment="1">
      <alignment horizontal="center" vertical="center" wrapText="1"/>
      <protection/>
    </xf>
    <xf numFmtId="0" fontId="14" fillId="0" borderId="3" xfId="174" applyFont="1" applyFill="1" applyBorder="1" applyAlignment="1">
      <alignment horizontal="center" vertical="center"/>
      <protection/>
    </xf>
    <xf numFmtId="0" fontId="14" fillId="0" borderId="19" xfId="174" applyFont="1" applyFill="1" applyBorder="1" applyAlignment="1">
      <alignment horizontal="center" vertical="center" wrapText="1"/>
      <protection/>
    </xf>
    <xf numFmtId="0" fontId="14" fillId="0" borderId="2" xfId="174" applyFont="1" applyFill="1" applyBorder="1" applyAlignment="1">
      <alignment horizontal="center" vertical="center" wrapText="1"/>
      <protection/>
    </xf>
    <xf numFmtId="0" fontId="14" fillId="0" borderId="28" xfId="174" applyFont="1" applyFill="1" applyBorder="1" applyAlignment="1">
      <alignment horizontal="center" vertical="center" wrapText="1"/>
      <protection/>
    </xf>
    <xf numFmtId="0" fontId="14" fillId="0" borderId="19" xfId="174" applyNumberFormat="1" applyFont="1" applyFill="1" applyBorder="1" applyAlignment="1">
      <alignment horizontal="center" vertical="center" wrapText="1"/>
      <protection/>
    </xf>
    <xf numFmtId="0" fontId="14" fillId="0" borderId="2" xfId="174" applyNumberFormat="1" applyFont="1" applyFill="1" applyBorder="1" applyAlignment="1">
      <alignment horizontal="center" vertical="center" wrapText="1"/>
      <protection/>
    </xf>
    <xf numFmtId="0" fontId="14" fillId="0" borderId="28" xfId="174" applyNumberFormat="1" applyFont="1" applyFill="1" applyBorder="1" applyAlignment="1">
      <alignment horizontal="center" vertical="center" wrapText="1"/>
      <protection/>
    </xf>
    <xf numFmtId="0" fontId="22" fillId="0" borderId="72" xfId="174" applyFont="1" applyBorder="1" applyAlignment="1">
      <alignment horizontal="left" vertical="center"/>
      <protection/>
    </xf>
    <xf numFmtId="0" fontId="22" fillId="0" borderId="72" xfId="174" applyFont="1" applyBorder="1" applyAlignment="1">
      <alignment horizontal="right" vertical="center"/>
      <protection/>
    </xf>
    <xf numFmtId="0" fontId="15" fillId="0" borderId="27" xfId="174" applyFont="1" applyFill="1" applyBorder="1" applyAlignment="1">
      <alignment horizontal="right" vertical="center"/>
      <protection/>
    </xf>
    <xf numFmtId="0" fontId="35" fillId="0" borderId="0" xfId="174" applyFont="1" applyFill="1" applyAlignment="1">
      <alignment horizontal="left" vertical="center"/>
      <protection/>
    </xf>
    <xf numFmtId="0" fontId="29" fillId="0" borderId="0" xfId="174" applyFont="1" applyFill="1" applyAlignment="1">
      <alignment horizontal="center" vertical="center"/>
      <protection/>
    </xf>
    <xf numFmtId="0" fontId="14" fillId="0" borderId="34" xfId="174" applyFont="1" applyFill="1" applyBorder="1" applyAlignment="1">
      <alignment horizontal="center" vertical="center" wrapText="1"/>
      <protection/>
    </xf>
    <xf numFmtId="182" fontId="21" fillId="0" borderId="27" xfId="174" applyNumberFormat="1" applyFont="1" applyFill="1" applyBorder="1" applyAlignment="1">
      <alignment horizontal="right" vertical="center" wrapText="1" indent="5"/>
      <protection/>
    </xf>
    <xf numFmtId="202" fontId="21" fillId="0" borderId="27" xfId="174" applyNumberFormat="1" applyFont="1" applyFill="1" applyBorder="1" applyAlignment="1">
      <alignment horizontal="right" vertical="center" wrapText="1" indent="5"/>
      <protection/>
    </xf>
    <xf numFmtId="202" fontId="21" fillId="0" borderId="25" xfId="174" applyNumberFormat="1" applyFont="1" applyFill="1" applyBorder="1" applyAlignment="1">
      <alignment horizontal="right" vertical="center" wrapText="1" indent="5"/>
      <protection/>
    </xf>
    <xf numFmtId="182" fontId="14" fillId="0" borderId="0" xfId="174" applyNumberFormat="1" applyFont="1" applyFill="1" applyBorder="1" applyAlignment="1">
      <alignment horizontal="right" vertical="center" wrapText="1" indent="5"/>
      <protection/>
    </xf>
    <xf numFmtId="202" fontId="14" fillId="0" borderId="0" xfId="174" applyNumberFormat="1" applyFont="1" applyFill="1" applyBorder="1" applyAlignment="1">
      <alignment horizontal="right" vertical="center" wrapText="1" indent="5"/>
      <protection/>
    </xf>
    <xf numFmtId="202" fontId="14" fillId="0" borderId="21" xfId="174" applyNumberFormat="1" applyFont="1" applyFill="1" applyBorder="1" applyAlignment="1">
      <alignment horizontal="right" vertical="center" wrapText="1" indent="5"/>
      <protection/>
    </xf>
    <xf numFmtId="182" fontId="14" fillId="0" borderId="24" xfId="174" applyNumberFormat="1" applyFont="1" applyFill="1" applyBorder="1" applyAlignment="1">
      <alignment horizontal="right" vertical="center" wrapText="1" indent="5"/>
      <protection/>
    </xf>
    <xf numFmtId="202" fontId="14" fillId="0" borderId="24" xfId="174" applyNumberFormat="1" applyFont="1" applyFill="1" applyBorder="1" applyAlignment="1">
      <alignment horizontal="right" vertical="center" wrapText="1" indent="5"/>
      <protection/>
    </xf>
    <xf numFmtId="202" fontId="14" fillId="0" borderId="26" xfId="174" applyNumberFormat="1" applyFont="1" applyFill="1" applyBorder="1" applyAlignment="1">
      <alignment horizontal="right" vertical="center" wrapText="1" indent="5"/>
      <protection/>
    </xf>
    <xf numFmtId="41" fontId="7" fillId="0" borderId="20" xfId="108" applyFont="1" applyFill="1" applyBorder="1" applyAlignment="1">
      <alignment horizontal="center" vertical="center" shrinkToFit="1"/>
    </xf>
    <xf numFmtId="41" fontId="14" fillId="0" borderId="17" xfId="108" applyFont="1" applyFill="1" applyBorder="1" applyAlignment="1">
      <alignment horizontal="center" vertical="center" shrinkToFit="1"/>
    </xf>
    <xf numFmtId="41" fontId="15" fillId="0" borderId="0" xfId="108" applyFont="1" applyFill="1" applyAlignment="1">
      <alignment horizontal="center" vertical="center"/>
    </xf>
    <xf numFmtId="41" fontId="16" fillId="0" borderId="0" xfId="108" applyFont="1" applyFill="1" applyAlignment="1">
      <alignment horizontal="center" vertical="center"/>
    </xf>
    <xf numFmtId="41" fontId="0" fillId="0" borderId="0" xfId="108" applyFont="1" applyAlignment="1">
      <alignment horizontal="center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103" fillId="0" borderId="20" xfId="0" applyFont="1" applyFill="1" applyBorder="1" applyAlignment="1">
      <alignment horizontal="center" vertical="center" shrinkToFit="1"/>
    </xf>
    <xf numFmtId="0" fontId="103" fillId="0" borderId="18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189" fontId="14" fillId="0" borderId="0" xfId="0" applyNumberFormat="1" applyFont="1" applyFill="1" applyAlignment="1">
      <alignment horizontal="center" vertical="center"/>
    </xf>
    <xf numFmtId="194" fontId="14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0" fillId="0" borderId="0" xfId="108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34" xfId="0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center" vertical="center" shrinkToFit="1"/>
    </xf>
    <xf numFmtId="41" fontId="41" fillId="0" borderId="20" xfId="108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center" vertical="center" shrinkToFit="1"/>
    </xf>
    <xf numFmtId="41" fontId="40" fillId="0" borderId="17" xfId="108" applyFont="1" applyFill="1" applyBorder="1" applyAlignment="1">
      <alignment horizontal="center" vertical="center" shrinkToFit="1"/>
    </xf>
    <xf numFmtId="0" fontId="40" fillId="0" borderId="23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41" fontId="21" fillId="0" borderId="0" xfId="108" applyFont="1" applyFill="1" applyAlignment="1">
      <alignment vertical="center"/>
    </xf>
    <xf numFmtId="202" fontId="21" fillId="0" borderId="0" xfId="0" applyNumberFormat="1" applyFont="1" applyFill="1" applyAlignment="1">
      <alignment vertical="center"/>
    </xf>
    <xf numFmtId="0" fontId="40" fillId="0" borderId="22" xfId="0" applyFont="1" applyFill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202" fontId="14" fillId="0" borderId="0" xfId="0" applyNumberFormat="1" applyFont="1" applyFill="1" applyAlignment="1">
      <alignment vertical="center"/>
    </xf>
    <xf numFmtId="194" fontId="14" fillId="0" borderId="26" xfId="108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181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/>
    </xf>
    <xf numFmtId="189" fontId="14" fillId="0" borderId="0" xfId="0" applyNumberFormat="1" applyFont="1" applyAlignment="1">
      <alignment vertical="center"/>
    </xf>
    <xf numFmtId="182" fontId="14" fillId="0" borderId="0" xfId="0" applyNumberFormat="1" applyFont="1" applyFill="1" applyAlignment="1">
      <alignment vertical="center"/>
    </xf>
    <xf numFmtId="189" fontId="14" fillId="0" borderId="0" xfId="0" applyNumberFormat="1" applyFont="1" applyFill="1" applyAlignment="1">
      <alignment vertical="center"/>
    </xf>
    <xf numFmtId="194" fontId="21" fillId="0" borderId="0" xfId="108" applyNumberFormat="1" applyFont="1" applyAlignment="1">
      <alignment vertical="center"/>
    </xf>
    <xf numFmtId="0" fontId="14" fillId="0" borderId="21" xfId="0" applyFont="1" applyBorder="1" applyAlignment="1">
      <alignment horizontal="center" vertical="center" shrinkToFit="1"/>
    </xf>
    <xf numFmtId="189" fontId="21" fillId="0" borderId="0" xfId="0" applyNumberFormat="1" applyFont="1" applyFill="1" applyBorder="1" applyAlignment="1">
      <alignment horizontal="center" vertical="center"/>
    </xf>
    <xf numFmtId="194" fontId="21" fillId="0" borderId="25" xfId="108" applyNumberFormat="1" applyFont="1" applyBorder="1" applyAlignment="1">
      <alignment horizontal="center" vertical="center"/>
    </xf>
    <xf numFmtId="194" fontId="14" fillId="0" borderId="21" xfId="108" applyNumberFormat="1" applyFont="1" applyBorder="1" applyAlignment="1">
      <alignment horizontal="center" vertical="center"/>
    </xf>
    <xf numFmtId="194" fontId="21" fillId="0" borderId="21" xfId="108" applyNumberFormat="1" applyFont="1" applyBorder="1" applyAlignment="1">
      <alignment horizontal="center" vertical="center"/>
    </xf>
    <xf numFmtId="194" fontId="14" fillId="0" borderId="21" xfId="0" applyNumberFormat="1" applyFont="1" applyFill="1" applyBorder="1" applyAlignment="1">
      <alignment horizontal="center" vertical="center"/>
    </xf>
    <xf numFmtId="194" fontId="14" fillId="0" borderId="26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192" fontId="14" fillId="0" borderId="0" xfId="0" applyNumberFormat="1" applyFont="1" applyFill="1" applyAlignment="1">
      <alignment horizontal="center" vertical="center" wrapText="1"/>
    </xf>
    <xf numFmtId="192" fontId="21" fillId="0" borderId="0" xfId="0" applyNumberFormat="1" applyFont="1" applyFill="1" applyAlignment="1">
      <alignment horizontal="center" vertical="top" wrapText="1"/>
    </xf>
    <xf numFmtId="189" fontId="14" fillId="0" borderId="0" xfId="0" applyNumberFormat="1" applyFont="1" applyFill="1" applyAlignment="1">
      <alignment horizontal="center" vertical="center" wrapText="1"/>
    </xf>
    <xf numFmtId="192" fontId="21" fillId="0" borderId="0" xfId="0" applyNumberFormat="1" applyFont="1" applyFill="1" applyAlignment="1">
      <alignment horizontal="center" vertical="center" wrapText="1"/>
    </xf>
    <xf numFmtId="197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97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197" fontId="14" fillId="0" borderId="0" xfId="0" applyNumberFormat="1" applyFont="1" applyFill="1" applyAlignment="1">
      <alignment horizontal="center" vertical="center" wrapText="1"/>
    </xf>
    <xf numFmtId="197" fontId="14" fillId="0" borderId="0" xfId="0" applyNumberFormat="1" applyFont="1" applyFill="1" applyBorder="1" applyAlignment="1">
      <alignment horizontal="center" vertical="center" wrapText="1"/>
    </xf>
    <xf numFmtId="197" fontId="14" fillId="0" borderId="24" xfId="0" applyNumberFormat="1" applyFont="1" applyFill="1" applyBorder="1" applyAlignment="1">
      <alignment horizontal="center" vertical="center" wrapText="1"/>
    </xf>
    <xf numFmtId="192" fontId="14" fillId="0" borderId="24" xfId="0" applyNumberFormat="1" applyFont="1" applyFill="1" applyBorder="1" applyAlignment="1">
      <alignment horizontal="center" vertical="center" wrapText="1"/>
    </xf>
    <xf numFmtId="0" fontId="21" fillId="0" borderId="21" xfId="426" applyFont="1" applyFill="1" applyBorder="1" applyAlignment="1">
      <alignment horizontal="center" vertical="center" shrinkToFit="1"/>
      <protection/>
    </xf>
    <xf numFmtId="192" fontId="21" fillId="0" borderId="22" xfId="426" applyNumberFormat="1" applyFont="1" applyFill="1" applyBorder="1" applyAlignment="1">
      <alignment horizontal="center" vertical="center" shrinkToFit="1"/>
      <protection/>
    </xf>
    <xf numFmtId="192" fontId="21" fillId="0" borderId="0" xfId="426" applyNumberFormat="1" applyFont="1" applyFill="1" applyBorder="1" applyAlignment="1">
      <alignment horizontal="center" vertical="center" shrinkToFit="1"/>
      <protection/>
    </xf>
    <xf numFmtId="0" fontId="21" fillId="0" borderId="22" xfId="426" applyFont="1" applyFill="1" applyBorder="1" applyAlignment="1">
      <alignment horizontal="center" vertical="center" shrinkToFit="1"/>
      <protection/>
    </xf>
    <xf numFmtId="189" fontId="16" fillId="0" borderId="0" xfId="0" applyNumberFormat="1" applyFont="1" applyFill="1" applyBorder="1" applyAlignment="1">
      <alignment horizontal="right" vertical="center" wrapText="1" indent="2" shrinkToFit="1"/>
    </xf>
    <xf numFmtId="192" fontId="16" fillId="0" borderId="0" xfId="0" applyNumberFormat="1" applyFont="1" applyFill="1" applyBorder="1" applyAlignment="1">
      <alignment horizontal="right" vertical="center" wrapText="1" indent="2" shrinkToFit="1"/>
    </xf>
    <xf numFmtId="189" fontId="16" fillId="0" borderId="0" xfId="416" applyNumberFormat="1" applyFont="1" applyFill="1" applyBorder="1" applyAlignment="1">
      <alignment horizontal="right" vertical="center" wrapText="1" indent="2"/>
      <protection/>
    </xf>
    <xf numFmtId="189" fontId="16" fillId="0" borderId="42" xfId="416" applyNumberFormat="1" applyFont="1" applyFill="1" applyBorder="1" applyAlignment="1">
      <alignment horizontal="right" vertical="center" wrapText="1" indent="2"/>
      <protection/>
    </xf>
    <xf numFmtId="0" fontId="14" fillId="0" borderId="26" xfId="426" applyFont="1" applyFill="1" applyBorder="1" applyAlignment="1">
      <alignment horizontal="center" vertical="center" shrinkToFit="1"/>
      <protection/>
    </xf>
    <xf numFmtId="192" fontId="14" fillId="0" borderId="23" xfId="426" applyNumberFormat="1" applyFont="1" applyFill="1" applyBorder="1" applyAlignment="1">
      <alignment horizontal="center" vertical="center" shrinkToFit="1"/>
      <protection/>
    </xf>
    <xf numFmtId="189" fontId="16" fillId="0" borderId="24" xfId="0" applyNumberFormat="1" applyFont="1" applyFill="1" applyBorder="1" applyAlignment="1">
      <alignment horizontal="right" vertical="center" wrapText="1" indent="2" shrinkToFit="1"/>
    </xf>
    <xf numFmtId="192" fontId="16" fillId="0" borderId="24" xfId="0" applyNumberFormat="1" applyFont="1" applyFill="1" applyBorder="1" applyAlignment="1">
      <alignment horizontal="right" vertical="center" wrapText="1" indent="2" shrinkToFit="1"/>
    </xf>
    <xf numFmtId="192" fontId="14" fillId="0" borderId="24" xfId="426" applyNumberFormat="1" applyFont="1" applyFill="1" applyBorder="1" applyAlignment="1">
      <alignment horizontal="center" vertical="center" shrinkToFit="1"/>
      <protection/>
    </xf>
    <xf numFmtId="189" fontId="16" fillId="0" borderId="24" xfId="416" applyNumberFormat="1" applyFont="1" applyFill="1" applyBorder="1" applyAlignment="1">
      <alignment horizontal="right" vertical="center" wrapText="1" indent="2"/>
      <protection/>
    </xf>
    <xf numFmtId="189" fontId="16" fillId="0" borderId="73" xfId="416" applyNumberFormat="1" applyFont="1" applyFill="1" applyBorder="1" applyAlignment="1">
      <alignment horizontal="right" vertical="center" wrapText="1" indent="2"/>
      <protection/>
    </xf>
    <xf numFmtId="0" fontId="21" fillId="0" borderId="26" xfId="426" applyFont="1" applyFill="1" applyBorder="1" applyAlignment="1">
      <alignment horizontal="center" vertical="center"/>
      <protection/>
    </xf>
    <xf numFmtId="191" fontId="21" fillId="0" borderId="24" xfId="426" applyNumberFormat="1" applyFont="1" applyFill="1" applyBorder="1" applyAlignment="1">
      <alignment horizontal="center" vertical="center"/>
      <protection/>
    </xf>
    <xf numFmtId="191" fontId="21" fillId="0" borderId="26" xfId="426" applyNumberFormat="1" applyFont="1" applyFill="1" applyBorder="1" applyAlignment="1">
      <alignment horizontal="center" vertical="center"/>
      <protection/>
    </xf>
    <xf numFmtId="0" fontId="21" fillId="0" borderId="23" xfId="426" applyFont="1" applyFill="1" applyBorder="1" applyAlignment="1">
      <alignment horizontal="center" vertical="center"/>
      <protection/>
    </xf>
    <xf numFmtId="0" fontId="21" fillId="0" borderId="0" xfId="426" applyFont="1" applyFill="1">
      <alignment/>
      <protection/>
    </xf>
    <xf numFmtId="0" fontId="21" fillId="0" borderId="19" xfId="0" applyFont="1" applyFill="1" applyBorder="1" applyAlignment="1">
      <alignment horizontal="center" vertical="center" shrinkToFit="1"/>
    </xf>
    <xf numFmtId="182" fontId="21" fillId="0" borderId="56" xfId="419" applyNumberFormat="1" applyFont="1" applyFill="1" applyBorder="1" applyAlignment="1">
      <alignment horizontal="right" vertical="center" wrapText="1"/>
      <protection/>
    </xf>
    <xf numFmtId="182" fontId="21" fillId="0" borderId="57" xfId="419" applyNumberFormat="1" applyFont="1" applyFill="1" applyBorder="1" applyAlignment="1">
      <alignment horizontal="right" vertical="center" wrapText="1"/>
      <protection/>
    </xf>
    <xf numFmtId="182" fontId="21" fillId="0" borderId="74" xfId="419" applyNumberFormat="1" applyFont="1" applyFill="1" applyBorder="1" applyAlignment="1">
      <alignment horizontal="right" vertical="center" wrapText="1"/>
      <protection/>
    </xf>
    <xf numFmtId="0" fontId="21" fillId="0" borderId="27" xfId="0" applyFont="1" applyFill="1" applyBorder="1" applyAlignment="1">
      <alignment horizontal="center" vertical="center" shrinkToFit="1"/>
    </xf>
    <xf numFmtId="194" fontId="14" fillId="0" borderId="55" xfId="419" applyNumberFormat="1" applyFont="1" applyBorder="1" applyAlignment="1">
      <alignment horizontal="right" vertical="center" wrapText="1"/>
      <protection/>
    </xf>
    <xf numFmtId="194" fontId="14" fillId="0" borderId="0" xfId="419" applyNumberFormat="1" applyFont="1" applyBorder="1" applyAlignment="1">
      <alignment horizontal="right" vertical="center" wrapText="1"/>
      <protection/>
    </xf>
    <xf numFmtId="194" fontId="14" fillId="0" borderId="75" xfId="419" applyNumberFormat="1" applyFont="1" applyBorder="1" applyAlignment="1">
      <alignment horizontal="right" vertical="center" wrapText="1"/>
      <protection/>
    </xf>
    <xf numFmtId="189" fontId="14" fillId="0" borderId="55" xfId="419" applyNumberFormat="1" applyFont="1" applyFill="1" applyBorder="1" applyAlignment="1">
      <alignment horizontal="right" vertical="center" wrapText="1"/>
      <protection/>
    </xf>
    <xf numFmtId="189" fontId="14" fillId="0" borderId="0" xfId="419" applyNumberFormat="1" applyFont="1" applyFill="1" applyBorder="1" applyAlignment="1">
      <alignment horizontal="right" vertical="center" wrapText="1"/>
      <protection/>
    </xf>
    <xf numFmtId="189" fontId="14" fillId="0" borderId="75" xfId="419" applyNumberFormat="1" applyFont="1" applyFill="1" applyBorder="1" applyAlignment="1">
      <alignment horizontal="right" vertical="center" wrapText="1"/>
      <protection/>
    </xf>
    <xf numFmtId="189" fontId="14" fillId="0" borderId="76" xfId="419" applyNumberFormat="1" applyFont="1" applyFill="1" applyBorder="1" applyAlignment="1">
      <alignment horizontal="right" vertical="center" wrapText="1"/>
      <protection/>
    </xf>
    <xf numFmtId="189" fontId="14" fillId="0" borderId="72" xfId="419" applyNumberFormat="1" applyFont="1" applyFill="1" applyBorder="1" applyAlignment="1">
      <alignment horizontal="right" vertical="center" wrapText="1"/>
      <protection/>
    </xf>
    <xf numFmtId="189" fontId="14" fillId="0" borderId="77" xfId="419" applyNumberFormat="1" applyFont="1" applyFill="1" applyBorder="1" applyAlignment="1">
      <alignment horizontal="right" vertical="center" wrapText="1"/>
      <protection/>
    </xf>
    <xf numFmtId="183" fontId="21" fillId="0" borderId="27" xfId="127" applyFont="1" applyFill="1" applyBorder="1" applyAlignment="1">
      <alignment horizontal="center" vertical="center" wrapText="1"/>
    </xf>
    <xf numFmtId="182" fontId="14" fillId="0" borderId="19" xfId="127" applyNumberFormat="1" applyFont="1" applyFill="1" applyBorder="1" applyAlignment="1">
      <alignment horizontal="right" vertical="center" wrapText="1"/>
    </xf>
    <xf numFmtId="198" fontId="14" fillId="0" borderId="27" xfId="127" applyNumberFormat="1" applyFont="1" applyFill="1" applyBorder="1" applyAlignment="1">
      <alignment horizontal="right" vertical="center" wrapText="1"/>
    </xf>
    <xf numFmtId="198" fontId="14" fillId="0" borderId="25" xfId="127" applyNumberFormat="1" applyFont="1" applyFill="1" applyBorder="1" applyAlignment="1">
      <alignment horizontal="right" vertical="center" wrapText="1"/>
    </xf>
    <xf numFmtId="198" fontId="14" fillId="0" borderId="19" xfId="127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shrinkToFit="1"/>
    </xf>
    <xf numFmtId="189" fontId="14" fillId="0" borderId="22" xfId="420" applyNumberFormat="1" applyFont="1" applyFill="1" applyBorder="1" applyAlignment="1">
      <alignment horizontal="right" vertical="center" wrapText="1"/>
      <protection/>
    </xf>
    <xf numFmtId="189" fontId="14" fillId="0" borderId="0" xfId="420" applyNumberFormat="1" applyFont="1" applyFill="1" applyBorder="1" applyAlignment="1">
      <alignment horizontal="right" vertical="center" wrapText="1"/>
      <protection/>
    </xf>
    <xf numFmtId="189" fontId="14" fillId="0" borderId="21" xfId="420" applyNumberFormat="1" applyFont="1" applyFill="1" applyBorder="1" applyAlignment="1">
      <alignment horizontal="right" vertical="center" wrapText="1"/>
      <protection/>
    </xf>
    <xf numFmtId="194" fontId="14" fillId="0" borderId="23" xfId="420" applyNumberFormat="1" applyFont="1" applyFill="1" applyBorder="1" applyAlignment="1">
      <alignment horizontal="right" vertical="center" wrapText="1"/>
      <protection/>
    </xf>
    <xf numFmtId="194" fontId="14" fillId="0" borderId="24" xfId="420" applyNumberFormat="1" applyFont="1" applyFill="1" applyBorder="1" applyAlignment="1">
      <alignment horizontal="right" vertical="center" wrapText="1"/>
      <protection/>
    </xf>
    <xf numFmtId="194" fontId="14" fillId="0" borderId="26" xfId="420" applyNumberFormat="1" applyFont="1" applyFill="1" applyBorder="1" applyAlignment="1">
      <alignment horizontal="right" vertical="center" wrapText="1"/>
      <protection/>
    </xf>
    <xf numFmtId="189" fontId="21" fillId="0" borderId="22" xfId="420" applyNumberFormat="1" applyFont="1" applyFill="1" applyBorder="1" applyAlignment="1">
      <alignment horizontal="right" vertical="center" wrapText="1"/>
      <protection/>
    </xf>
    <xf numFmtId="189" fontId="21" fillId="0" borderId="0" xfId="420" applyNumberFormat="1" applyFont="1" applyFill="1" applyBorder="1" applyAlignment="1">
      <alignment horizontal="right" vertical="center" wrapText="1"/>
      <protection/>
    </xf>
    <xf numFmtId="189" fontId="21" fillId="0" borderId="21" xfId="420" applyNumberFormat="1" applyFont="1" applyFill="1" applyBorder="1" applyAlignment="1">
      <alignment horizontal="right" vertical="center" wrapText="1"/>
      <protection/>
    </xf>
    <xf numFmtId="0" fontId="21" fillId="0" borderId="19" xfId="0" applyFont="1" applyFill="1" applyBorder="1" applyAlignment="1">
      <alignment horizontal="center" vertical="center" wrapText="1" shrinkToFit="1"/>
    </xf>
    <xf numFmtId="41" fontId="21" fillId="0" borderId="22" xfId="109" applyFont="1" applyFill="1" applyBorder="1" applyAlignment="1">
      <alignment horizontal="center" vertical="center" wrapText="1"/>
    </xf>
    <xf numFmtId="41" fontId="21" fillId="0" borderId="0" xfId="109" applyFont="1" applyFill="1" applyBorder="1" applyAlignment="1">
      <alignment horizontal="center" vertical="center" wrapText="1"/>
    </xf>
    <xf numFmtId="41" fontId="21" fillId="0" borderId="0" xfId="420" applyNumberFormat="1" applyFont="1" applyFill="1" applyBorder="1" applyAlignment="1">
      <alignment horizontal="center" vertical="center" wrapText="1"/>
      <protection/>
    </xf>
    <xf numFmtId="41" fontId="21" fillId="0" borderId="21" xfId="420" applyNumberFormat="1" applyFont="1" applyFill="1" applyBorder="1" applyAlignment="1">
      <alignment horizontal="center" vertical="center" wrapText="1"/>
      <protection/>
    </xf>
    <xf numFmtId="0" fontId="14" fillId="0" borderId="22" xfId="0" applyFont="1" applyFill="1" applyBorder="1" applyAlignment="1">
      <alignment horizontal="center" vertical="center" wrapText="1" shrinkToFit="1"/>
    </xf>
    <xf numFmtId="41" fontId="14" fillId="0" borderId="22" xfId="109" applyFont="1" applyFill="1" applyBorder="1" applyAlignment="1">
      <alignment horizontal="center" vertical="center" wrapText="1"/>
    </xf>
    <xf numFmtId="41" fontId="14" fillId="0" borderId="0" xfId="109" applyFont="1" applyFill="1" applyBorder="1" applyAlignment="1">
      <alignment horizontal="center" vertical="center" wrapText="1"/>
    </xf>
    <xf numFmtId="41" fontId="14" fillId="0" borderId="0" xfId="420" applyNumberFormat="1" applyFont="1" applyFill="1" applyBorder="1" applyAlignment="1">
      <alignment horizontal="center" vertical="center" wrapText="1"/>
      <protection/>
    </xf>
    <xf numFmtId="41" fontId="14" fillId="0" borderId="21" xfId="420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horizontal="center" vertical="center" wrapText="1" shrinkToFit="1"/>
    </xf>
    <xf numFmtId="41" fontId="14" fillId="0" borderId="23" xfId="109" applyFont="1" applyFill="1" applyBorder="1" applyAlignment="1">
      <alignment horizontal="center" vertical="center" wrapText="1"/>
    </xf>
    <xf numFmtId="41" fontId="14" fillId="0" borderId="24" xfId="109" applyFont="1" applyFill="1" applyBorder="1" applyAlignment="1">
      <alignment horizontal="center" vertical="center" wrapText="1"/>
    </xf>
    <xf numFmtId="41" fontId="14" fillId="0" borderId="24" xfId="420" applyNumberFormat="1" applyFont="1" applyFill="1" applyBorder="1" applyAlignment="1">
      <alignment horizontal="center" vertical="center" wrapText="1"/>
      <protection/>
    </xf>
    <xf numFmtId="41" fontId="14" fillId="0" borderId="26" xfId="42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197" fontId="21" fillId="0" borderId="24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97" fontId="21" fillId="0" borderId="23" xfId="0" applyNumberFormat="1" applyFont="1" applyFill="1" applyBorder="1" applyAlignment="1">
      <alignment horizontal="center" vertical="center"/>
    </xf>
    <xf numFmtId="186" fontId="21" fillId="0" borderId="24" xfId="0" applyNumberFormat="1" applyFont="1" applyFill="1" applyBorder="1" applyAlignment="1">
      <alignment horizontal="center" vertical="center"/>
    </xf>
    <xf numFmtId="197" fontId="21" fillId="0" borderId="0" xfId="0" applyNumberFormat="1" applyFont="1" applyFill="1" applyAlignment="1">
      <alignment horizontal="center" vertical="center"/>
    </xf>
    <xf numFmtId="197" fontId="21" fillId="0" borderId="0" xfId="0" applyNumberFormat="1" applyFont="1" applyFill="1" applyBorder="1" applyAlignment="1">
      <alignment horizontal="center" vertical="center"/>
    </xf>
    <xf numFmtId="197" fontId="21" fillId="0" borderId="21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181" fontId="21" fillId="0" borderId="78" xfId="0" applyNumberFormat="1" applyFont="1" applyFill="1" applyBorder="1" applyAlignment="1">
      <alignment horizontal="right" vertical="center" wrapText="1" indent="1"/>
    </xf>
    <xf numFmtId="181" fontId="21" fillId="0" borderId="40" xfId="0" applyNumberFormat="1" applyFont="1" applyFill="1" applyBorder="1" applyAlignment="1">
      <alignment horizontal="right" vertical="center" wrapText="1" indent="1"/>
    </xf>
    <xf numFmtId="181" fontId="21" fillId="0" borderId="24" xfId="0" applyNumberFormat="1" applyFont="1" applyFill="1" applyBorder="1" applyAlignment="1">
      <alignment horizontal="right" vertical="center" wrapText="1" indent="1"/>
    </xf>
    <xf numFmtId="181" fontId="21" fillId="0" borderId="73" xfId="0" applyNumberFormat="1" applyFont="1" applyFill="1" applyBorder="1" applyAlignment="1">
      <alignment horizontal="right" vertical="center" wrapText="1" indent="1"/>
    </xf>
    <xf numFmtId="0" fontId="21" fillId="0" borderId="38" xfId="0" applyFont="1" applyFill="1" applyBorder="1" applyAlignment="1">
      <alignment horizontal="right" vertical="center" wrapText="1" indent="1"/>
    </xf>
    <xf numFmtId="0" fontId="21" fillId="0" borderId="24" xfId="0" applyFont="1" applyFill="1" applyBorder="1" applyAlignment="1">
      <alignment horizontal="right" vertical="center" wrapText="1" indent="1"/>
    </xf>
    <xf numFmtId="197" fontId="21" fillId="0" borderId="24" xfId="0" applyNumberFormat="1" applyFont="1" applyFill="1" applyBorder="1" applyAlignment="1">
      <alignment horizontal="right" vertical="center" wrapText="1" indent="1"/>
    </xf>
    <xf numFmtId="197" fontId="21" fillId="0" borderId="26" xfId="0" applyNumberFormat="1" applyFont="1" applyFill="1" applyBorder="1" applyAlignment="1">
      <alignment horizontal="right" vertical="center" wrapText="1" inden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0" xfId="424" applyFont="1" applyFill="1">
      <alignment/>
      <protection/>
    </xf>
    <xf numFmtId="41" fontId="21" fillId="0" borderId="38" xfId="425" applyNumberFormat="1" applyFont="1" applyFill="1" applyBorder="1" applyAlignment="1" applyProtection="1">
      <alignment horizontal="right" vertical="center" wrapText="1" indent="2"/>
      <protection locked="0"/>
    </xf>
    <xf numFmtId="41" fontId="21" fillId="0" borderId="0" xfId="425" applyNumberFormat="1" applyFont="1" applyFill="1" applyBorder="1" applyAlignment="1" applyProtection="1">
      <alignment horizontal="right" vertical="center" wrapText="1" indent="2"/>
      <protection locked="0"/>
    </xf>
    <xf numFmtId="0" fontId="21" fillId="0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1" fontId="14" fillId="0" borderId="38" xfId="425" applyNumberFormat="1" applyFont="1" applyFill="1" applyBorder="1" applyAlignment="1" applyProtection="1">
      <alignment horizontal="right" vertical="center" wrapText="1" indent="2"/>
      <protection locked="0"/>
    </xf>
    <xf numFmtId="41" fontId="14" fillId="0" borderId="0" xfId="425" applyNumberFormat="1" applyFont="1" applyFill="1" applyBorder="1" applyAlignment="1" applyProtection="1">
      <alignment horizontal="right" vertical="center" wrapText="1" indent="2"/>
      <protection locked="0"/>
    </xf>
    <xf numFmtId="41" fontId="14" fillId="0" borderId="42" xfId="425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24" xfId="0" applyFont="1" applyFill="1" applyBorder="1" applyAlignment="1">
      <alignment horizontal="center" vertical="center" wrapText="1"/>
    </xf>
    <xf numFmtId="41" fontId="14" fillId="0" borderId="52" xfId="425" applyNumberFormat="1" applyFont="1" applyFill="1" applyBorder="1" applyAlignment="1" applyProtection="1">
      <alignment horizontal="right" vertical="center" wrapText="1" indent="2"/>
      <protection locked="0"/>
    </xf>
    <xf numFmtId="41" fontId="14" fillId="0" borderId="40" xfId="425" applyNumberFormat="1" applyFont="1" applyFill="1" applyBorder="1" applyAlignment="1" applyProtection="1">
      <alignment horizontal="right" vertical="center" wrapText="1" indent="2"/>
      <protection locked="0"/>
    </xf>
    <xf numFmtId="41" fontId="14" fillId="0" borderId="46" xfId="425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52" xfId="0" applyFont="1" applyFill="1" applyBorder="1" applyAlignment="1">
      <alignment horizontal="center" vertical="center"/>
    </xf>
    <xf numFmtId="41" fontId="21" fillId="0" borderId="42" xfId="425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1" fontId="14" fillId="0" borderId="52" xfId="0" applyNumberFormat="1" applyFont="1" applyFill="1" applyBorder="1" applyAlignment="1">
      <alignment horizontal="right" vertical="center" wrapText="1" indent="2"/>
    </xf>
    <xf numFmtId="41" fontId="14" fillId="0" borderId="40" xfId="0" applyNumberFormat="1" applyFont="1" applyFill="1" applyBorder="1" applyAlignment="1">
      <alignment horizontal="right" vertical="center" wrapText="1" indent="2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189" fontId="21" fillId="0" borderId="24" xfId="108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19" xfId="174" applyFont="1" applyFill="1" applyBorder="1" applyAlignment="1">
      <alignment horizontal="distributed" vertical="center" wrapText="1" indent="1"/>
      <protection/>
    </xf>
    <xf numFmtId="239" fontId="21" fillId="0" borderId="27" xfId="327" applyNumberFormat="1" applyFont="1" applyFill="1" applyBorder="1" applyAlignment="1">
      <alignment horizontal="right" vertical="center" wrapText="1" indent="1"/>
      <protection/>
    </xf>
    <xf numFmtId="49" fontId="14" fillId="0" borderId="22" xfId="141" applyNumberFormat="1" applyFont="1" applyFill="1" applyBorder="1" applyAlignment="1">
      <alignment horizontal="center" vertical="center" wrapText="1"/>
      <protection/>
    </xf>
    <xf numFmtId="239" fontId="14" fillId="0" borderId="0" xfId="327" applyNumberFormat="1" applyFont="1" applyFill="1" applyBorder="1" applyAlignment="1">
      <alignment horizontal="right" vertical="center" wrapText="1" indent="1"/>
      <protection/>
    </xf>
    <xf numFmtId="49" fontId="14" fillId="0" borderId="23" xfId="141" applyNumberFormat="1" applyFont="1" applyFill="1" applyBorder="1" applyAlignment="1">
      <alignment horizontal="center" vertical="center" wrapText="1"/>
      <protection/>
    </xf>
    <xf numFmtId="239" fontId="14" fillId="0" borderId="24" xfId="327" applyNumberFormat="1" applyFont="1" applyFill="1" applyBorder="1" applyAlignment="1">
      <alignment horizontal="right" vertical="center" wrapText="1" indent="1"/>
      <protection/>
    </xf>
    <xf numFmtId="239" fontId="21" fillId="0" borderId="27" xfId="334" applyNumberFormat="1" applyFont="1" applyFill="1" applyBorder="1" applyAlignment="1">
      <alignment horizontal="right" vertical="center" wrapText="1" indent="1"/>
      <protection/>
    </xf>
    <xf numFmtId="239" fontId="14" fillId="0" borderId="0" xfId="334" applyNumberFormat="1" applyFont="1" applyFill="1" applyBorder="1" applyAlignment="1">
      <alignment horizontal="right" vertical="center" wrapText="1" indent="1"/>
      <protection/>
    </xf>
    <xf numFmtId="239" fontId="14" fillId="0" borderId="24" xfId="334" applyNumberFormat="1" applyFont="1" applyFill="1" applyBorder="1" applyAlignment="1">
      <alignment horizontal="right" vertical="center" wrapText="1" indent="1"/>
      <protection/>
    </xf>
    <xf numFmtId="0" fontId="24" fillId="0" borderId="0" xfId="174" applyFont="1" applyFill="1" applyAlignment="1">
      <alignment horizontal="right" vertical="center"/>
      <protection/>
    </xf>
    <xf numFmtId="0" fontId="15" fillId="0" borderId="0" xfId="174" applyFont="1" applyFill="1" applyAlignment="1">
      <alignment horizontal="right" vertical="center"/>
      <protection/>
    </xf>
    <xf numFmtId="0" fontId="14" fillId="0" borderId="34" xfId="174" applyFont="1" applyFill="1" applyBorder="1" applyAlignment="1">
      <alignment horizontal="center" vertical="center"/>
      <protection/>
    </xf>
    <xf numFmtId="0" fontId="0" fillId="0" borderId="0" xfId="174" applyFont="1" applyFill="1" applyBorder="1">
      <alignment vertical="center"/>
      <protection/>
    </xf>
    <xf numFmtId="0" fontId="68" fillId="0" borderId="0" xfId="174" applyFont="1" applyFill="1" applyBorder="1">
      <alignment vertical="center"/>
      <protection/>
    </xf>
    <xf numFmtId="49" fontId="21" fillId="0" borderId="79" xfId="141" applyNumberFormat="1" applyFont="1" applyFill="1" applyBorder="1" applyAlignment="1">
      <alignment horizontal="center" vertical="center" wrapText="1"/>
      <protection/>
    </xf>
    <xf numFmtId="0" fontId="14" fillId="0" borderId="0" xfId="174" applyFont="1" applyBorder="1">
      <alignment vertical="center"/>
      <protection/>
    </xf>
    <xf numFmtId="0" fontId="21" fillId="0" borderId="0" xfId="174" applyFont="1" applyBorder="1">
      <alignment vertical="center"/>
      <protection/>
    </xf>
    <xf numFmtId="49" fontId="21" fillId="0" borderId="55" xfId="141" applyNumberFormat="1" applyFont="1" applyFill="1" applyBorder="1" applyAlignment="1">
      <alignment horizontal="center" vertical="center" wrapText="1"/>
      <protection/>
    </xf>
    <xf numFmtId="49" fontId="21" fillId="0" borderId="0" xfId="141" applyNumberFormat="1" applyFont="1" applyFill="1" applyBorder="1" applyAlignment="1">
      <alignment horizontal="center" vertical="center" wrapText="1"/>
      <protection/>
    </xf>
    <xf numFmtId="0" fontId="46" fillId="0" borderId="58" xfId="174" applyFont="1" applyFill="1" applyBorder="1" applyAlignment="1">
      <alignment horizontal="distributed" vertical="center" wrapText="1" indent="1"/>
      <protection/>
    </xf>
    <xf numFmtId="194" fontId="21" fillId="0" borderId="55" xfId="141" applyNumberFormat="1" applyFont="1" applyFill="1" applyBorder="1" applyAlignment="1">
      <alignment horizontal="center" vertical="center" wrapText="1"/>
      <protection/>
    </xf>
    <xf numFmtId="194" fontId="21" fillId="0" borderId="0" xfId="341" applyNumberFormat="1" applyFont="1" applyFill="1" applyBorder="1" applyAlignment="1">
      <alignment horizontal="center" vertical="center" wrapText="1"/>
      <protection/>
    </xf>
    <xf numFmtId="0" fontId="46" fillId="0" borderId="80" xfId="174" applyFont="1" applyFill="1" applyBorder="1" applyAlignment="1">
      <alignment horizontal="center" vertical="center"/>
      <protection/>
    </xf>
    <xf numFmtId="194" fontId="21" fillId="0" borderId="76" xfId="141" applyNumberFormat="1" applyFont="1" applyFill="1" applyBorder="1" applyAlignment="1">
      <alignment horizontal="center" vertical="center" wrapText="1"/>
      <protection/>
    </xf>
    <xf numFmtId="194" fontId="21" fillId="0" borderId="72" xfId="341" applyNumberFormat="1" applyFont="1" applyFill="1" applyBorder="1" applyAlignment="1">
      <alignment horizontal="center" vertical="center" wrapText="1"/>
      <protection/>
    </xf>
    <xf numFmtId="49" fontId="14" fillId="0" borderId="56" xfId="141" applyNumberFormat="1" applyFont="1" applyFill="1" applyBorder="1" applyAlignment="1">
      <alignment horizontal="center" vertical="center" wrapText="1"/>
      <protection/>
    </xf>
    <xf numFmtId="49" fontId="14" fillId="0" borderId="57" xfId="141" applyNumberFormat="1" applyFont="1" applyFill="1" applyBorder="1" applyAlignment="1">
      <alignment horizontal="center" vertical="center" wrapText="1"/>
      <protection/>
    </xf>
    <xf numFmtId="49" fontId="21" fillId="0" borderId="55" xfId="141" applyNumberFormat="1" applyFont="1" applyFill="1" applyBorder="1" applyAlignment="1">
      <alignment horizontal="right" vertical="center" wrapText="1" indent="2"/>
      <protection/>
    </xf>
    <xf numFmtId="49" fontId="21" fillId="0" borderId="0" xfId="141" applyNumberFormat="1" applyFont="1" applyFill="1" applyBorder="1" applyAlignment="1">
      <alignment horizontal="right" vertical="center" wrapText="1" indent="2"/>
      <protection/>
    </xf>
    <xf numFmtId="0" fontId="103" fillId="0" borderId="58" xfId="174" applyFont="1" applyFill="1" applyBorder="1" applyAlignment="1">
      <alignment horizontal="distributed" vertical="center" wrapText="1" indent="1"/>
      <protection/>
    </xf>
    <xf numFmtId="194" fontId="21" fillId="0" borderId="55" xfId="141" applyNumberFormat="1" applyFont="1" applyFill="1" applyBorder="1" applyAlignment="1">
      <alignment horizontal="right" vertical="center" wrapText="1" indent="2"/>
      <protection/>
    </xf>
    <xf numFmtId="194" fontId="21" fillId="0" borderId="0" xfId="347" applyNumberFormat="1" applyFont="1" applyFill="1" applyBorder="1" applyAlignment="1">
      <alignment horizontal="right" vertical="center" wrapText="1" indent="2"/>
      <protection/>
    </xf>
    <xf numFmtId="194" fontId="21" fillId="0" borderId="76" xfId="141" applyNumberFormat="1" applyFont="1" applyFill="1" applyBorder="1" applyAlignment="1">
      <alignment horizontal="right" vertical="center" wrapText="1" indent="2"/>
      <protection/>
    </xf>
    <xf numFmtId="194" fontId="21" fillId="0" borderId="72" xfId="347" applyNumberFormat="1" applyFont="1" applyFill="1" applyBorder="1" applyAlignment="1">
      <alignment horizontal="right" vertical="center" wrapText="1" indent="2"/>
      <protection/>
    </xf>
    <xf numFmtId="49" fontId="108" fillId="0" borderId="57" xfId="141" applyNumberFormat="1" applyFont="1" applyFill="1" applyBorder="1" applyAlignment="1">
      <alignment horizontal="center" vertical="center" wrapText="1"/>
      <protection/>
    </xf>
  </cellXfs>
  <cellStyles count="41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요약" xfId="113"/>
    <cellStyle name="입력" xfId="114"/>
    <cellStyle name="자리수" xfId="115"/>
    <cellStyle name="자리수0" xfId="116"/>
    <cellStyle name="작은제목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콤마 [0]" xfId="125"/>
    <cellStyle name="콤마 [0]_1.인구추이" xfId="126"/>
    <cellStyle name="콤마 [0]_7. 인구이동" xfId="127"/>
    <cellStyle name="콤마_ 견적기준 FLOW " xfId="128"/>
    <cellStyle name="큰제목" xfId="129"/>
    <cellStyle name="Currency" xfId="130"/>
    <cellStyle name="Currency [0]" xfId="131"/>
    <cellStyle name="통화 [0] 2" xfId="132"/>
    <cellStyle name="통화 [0] 2 2" xfId="133"/>
    <cellStyle name="통화 [0] 2 3" xfId="134"/>
    <cellStyle name="통화 [0] 2 4" xfId="135"/>
    <cellStyle name="통화 [0] 2 5" xfId="136"/>
    <cellStyle name="통화 [0] 2 6" xfId="137"/>
    <cellStyle name="퍼센트" xfId="138"/>
    <cellStyle name="표준 10" xfId="139"/>
    <cellStyle name="표준 11" xfId="140"/>
    <cellStyle name="표준 12" xfId="141"/>
    <cellStyle name="표준 13" xfId="142"/>
    <cellStyle name="표준 14" xfId="143"/>
    <cellStyle name="표준 15" xfId="144"/>
    <cellStyle name="표준 15 2" xfId="145"/>
    <cellStyle name="표준 15 3" xfId="146"/>
    <cellStyle name="표준 15 4" xfId="147"/>
    <cellStyle name="표준 15 5" xfId="148"/>
    <cellStyle name="표준 15 6" xfId="149"/>
    <cellStyle name="표준 16" xfId="150"/>
    <cellStyle name="표준 16 2" xfId="151"/>
    <cellStyle name="표준 16 3" xfId="152"/>
    <cellStyle name="표준 16 4" xfId="153"/>
    <cellStyle name="표준 16 5" xfId="154"/>
    <cellStyle name="표준 16 6" xfId="155"/>
    <cellStyle name="표준 17" xfId="156"/>
    <cellStyle name="표준 17 2" xfId="157"/>
    <cellStyle name="표준 17 3" xfId="158"/>
    <cellStyle name="표준 17 4" xfId="159"/>
    <cellStyle name="표준 17 5" xfId="160"/>
    <cellStyle name="표준 17 6" xfId="161"/>
    <cellStyle name="표준 18" xfId="162"/>
    <cellStyle name="표준 18 2" xfId="163"/>
    <cellStyle name="표준 18 3" xfId="164"/>
    <cellStyle name="표준 18 4" xfId="165"/>
    <cellStyle name="표준 18 5" xfId="166"/>
    <cellStyle name="표준 18 6" xfId="167"/>
    <cellStyle name="표준 19" xfId="168"/>
    <cellStyle name="표준 19 2" xfId="169"/>
    <cellStyle name="표준 19 3" xfId="170"/>
    <cellStyle name="표준 19 4" xfId="171"/>
    <cellStyle name="표준 19 5" xfId="172"/>
    <cellStyle name="표준 19 6" xfId="173"/>
    <cellStyle name="표준 2" xfId="174"/>
    <cellStyle name="표준 2 2" xfId="175"/>
    <cellStyle name="표준 20" xfId="176"/>
    <cellStyle name="표준 20 2" xfId="177"/>
    <cellStyle name="표준 20 3" xfId="178"/>
    <cellStyle name="표준 20 4" xfId="179"/>
    <cellStyle name="표준 20 5" xfId="180"/>
    <cellStyle name="표준 20 6" xfId="181"/>
    <cellStyle name="표준 21" xfId="182"/>
    <cellStyle name="표준 21 2" xfId="183"/>
    <cellStyle name="표준 21 3" xfId="184"/>
    <cellStyle name="표준 21 4" xfId="185"/>
    <cellStyle name="표준 21 5" xfId="186"/>
    <cellStyle name="표준 21 6" xfId="187"/>
    <cellStyle name="표준 22" xfId="188"/>
    <cellStyle name="표준 22 2" xfId="189"/>
    <cellStyle name="표준 22 3" xfId="190"/>
    <cellStyle name="표준 22 4" xfId="191"/>
    <cellStyle name="표준 22 5" xfId="192"/>
    <cellStyle name="표준 22 6" xfId="193"/>
    <cellStyle name="표준 23" xfId="194"/>
    <cellStyle name="표준 24" xfId="195"/>
    <cellStyle name="표준 25" xfId="196"/>
    <cellStyle name="표준 25 2" xfId="197"/>
    <cellStyle name="표준 25 3" xfId="198"/>
    <cellStyle name="표준 25 4" xfId="199"/>
    <cellStyle name="표준 25 5" xfId="200"/>
    <cellStyle name="표준 25 6" xfId="201"/>
    <cellStyle name="표준 26" xfId="202"/>
    <cellStyle name="표준 26 2" xfId="203"/>
    <cellStyle name="표준 26 3" xfId="204"/>
    <cellStyle name="표준 26 4" xfId="205"/>
    <cellStyle name="표준 26 5" xfId="206"/>
    <cellStyle name="표준 26 6" xfId="207"/>
    <cellStyle name="표준 27" xfId="208"/>
    <cellStyle name="표준 27 2" xfId="209"/>
    <cellStyle name="표준 27 3" xfId="210"/>
    <cellStyle name="표준 27 4" xfId="211"/>
    <cellStyle name="표준 27 5" xfId="212"/>
    <cellStyle name="표준 27 6" xfId="213"/>
    <cellStyle name="표준 28" xfId="214"/>
    <cellStyle name="표준 29" xfId="215"/>
    <cellStyle name="표준 29 2" xfId="216"/>
    <cellStyle name="표준 29 3" xfId="217"/>
    <cellStyle name="표준 29 4" xfId="218"/>
    <cellStyle name="표준 29 5" xfId="219"/>
    <cellStyle name="표준 29 6" xfId="220"/>
    <cellStyle name="표준 3" xfId="221"/>
    <cellStyle name="표준 30" xfId="222"/>
    <cellStyle name="표준 30 2" xfId="223"/>
    <cellStyle name="표준 30 3" xfId="224"/>
    <cellStyle name="표준 30 4" xfId="225"/>
    <cellStyle name="표준 30 5" xfId="226"/>
    <cellStyle name="표준 30 6" xfId="227"/>
    <cellStyle name="표준 31" xfId="228"/>
    <cellStyle name="표준 32" xfId="229"/>
    <cellStyle name="표준 32 2" xfId="230"/>
    <cellStyle name="표준 32 3" xfId="231"/>
    <cellStyle name="표준 32 4" xfId="232"/>
    <cellStyle name="표준 32 5" xfId="233"/>
    <cellStyle name="표준 32 6" xfId="234"/>
    <cellStyle name="표준 33" xfId="235"/>
    <cellStyle name="표준 33 2" xfId="236"/>
    <cellStyle name="표준 33 3" xfId="237"/>
    <cellStyle name="표준 33 4" xfId="238"/>
    <cellStyle name="표준 33 5" xfId="239"/>
    <cellStyle name="표준 33 6" xfId="240"/>
    <cellStyle name="표준 34" xfId="241"/>
    <cellStyle name="표준 34 2" xfId="242"/>
    <cellStyle name="표준 34 3" xfId="243"/>
    <cellStyle name="표준 34 4" xfId="244"/>
    <cellStyle name="표준 34 5" xfId="245"/>
    <cellStyle name="표준 34 6" xfId="246"/>
    <cellStyle name="표준 35" xfId="247"/>
    <cellStyle name="표준 35 2" xfId="248"/>
    <cellStyle name="표준 35 3" xfId="249"/>
    <cellStyle name="표준 35 4" xfId="250"/>
    <cellStyle name="표준 35 5" xfId="251"/>
    <cellStyle name="표준 35 6" xfId="252"/>
    <cellStyle name="표준 36" xfId="253"/>
    <cellStyle name="표준 36 2" xfId="254"/>
    <cellStyle name="표준 36 3" xfId="255"/>
    <cellStyle name="표준 36 4" xfId="256"/>
    <cellStyle name="표준 36 5" xfId="257"/>
    <cellStyle name="표준 36 6" xfId="258"/>
    <cellStyle name="표준 37" xfId="259"/>
    <cellStyle name="표준 37 2" xfId="260"/>
    <cellStyle name="표준 37 3" xfId="261"/>
    <cellStyle name="표준 37 4" xfId="262"/>
    <cellStyle name="표준 37 5" xfId="263"/>
    <cellStyle name="표준 37 6" xfId="264"/>
    <cellStyle name="표준 38" xfId="265"/>
    <cellStyle name="표준 38 2" xfId="266"/>
    <cellStyle name="표준 38 3" xfId="267"/>
    <cellStyle name="표준 38 4" xfId="268"/>
    <cellStyle name="표준 38 5" xfId="269"/>
    <cellStyle name="표준 38 6" xfId="270"/>
    <cellStyle name="표준 39" xfId="271"/>
    <cellStyle name="표준 39 2" xfId="272"/>
    <cellStyle name="표준 39 3" xfId="273"/>
    <cellStyle name="표준 39 4" xfId="274"/>
    <cellStyle name="표준 39 5" xfId="275"/>
    <cellStyle name="표준 39 6" xfId="276"/>
    <cellStyle name="표준 4" xfId="277"/>
    <cellStyle name="표준 40" xfId="278"/>
    <cellStyle name="표준 40 2" xfId="279"/>
    <cellStyle name="표준 40 3" xfId="280"/>
    <cellStyle name="표준 40 4" xfId="281"/>
    <cellStyle name="표준 40 5" xfId="282"/>
    <cellStyle name="표준 40 6" xfId="283"/>
    <cellStyle name="표준 41" xfId="284"/>
    <cellStyle name="표준 41 2" xfId="285"/>
    <cellStyle name="표준 41 3" xfId="286"/>
    <cellStyle name="표준 41 4" xfId="287"/>
    <cellStyle name="표준 41 5" xfId="288"/>
    <cellStyle name="표준 41 6" xfId="289"/>
    <cellStyle name="표준 42" xfId="290"/>
    <cellStyle name="표준 42 2" xfId="291"/>
    <cellStyle name="표준 42 3" xfId="292"/>
    <cellStyle name="표준 42 4" xfId="293"/>
    <cellStyle name="표준 42 5" xfId="294"/>
    <cellStyle name="표준 42 6" xfId="295"/>
    <cellStyle name="표준 43" xfId="296"/>
    <cellStyle name="표준 43 2" xfId="297"/>
    <cellStyle name="표준 43 3" xfId="298"/>
    <cellStyle name="표준 43 4" xfId="299"/>
    <cellStyle name="표준 43 5" xfId="300"/>
    <cellStyle name="표준 43 6" xfId="301"/>
    <cellStyle name="표준 44" xfId="302"/>
    <cellStyle name="표준 44 2" xfId="303"/>
    <cellStyle name="표준 44 3" xfId="304"/>
    <cellStyle name="표준 44 4" xfId="305"/>
    <cellStyle name="표준 44 5" xfId="306"/>
    <cellStyle name="표준 44 6" xfId="307"/>
    <cellStyle name="표준 45" xfId="308"/>
    <cellStyle name="표준 45 2" xfId="309"/>
    <cellStyle name="표준 45 3" xfId="310"/>
    <cellStyle name="표준 45 4" xfId="311"/>
    <cellStyle name="표준 45 5" xfId="312"/>
    <cellStyle name="표준 45 6" xfId="313"/>
    <cellStyle name="표준 46" xfId="314"/>
    <cellStyle name="표준 47" xfId="315"/>
    <cellStyle name="표준 47 2" xfId="316"/>
    <cellStyle name="표준 47 3" xfId="317"/>
    <cellStyle name="표준 47 4" xfId="318"/>
    <cellStyle name="표준 47 5" xfId="319"/>
    <cellStyle name="표준 47 6" xfId="320"/>
    <cellStyle name="표준 48" xfId="321"/>
    <cellStyle name="표준 48 2" xfId="322"/>
    <cellStyle name="표준 48 3" xfId="323"/>
    <cellStyle name="표준 48 4" xfId="324"/>
    <cellStyle name="표준 48 5" xfId="325"/>
    <cellStyle name="표준 48 6" xfId="326"/>
    <cellStyle name="표준 49" xfId="327"/>
    <cellStyle name="표준 49 2" xfId="328"/>
    <cellStyle name="표준 49 3" xfId="329"/>
    <cellStyle name="표준 49 4" xfId="330"/>
    <cellStyle name="표준 49 5" xfId="331"/>
    <cellStyle name="표준 49 6" xfId="332"/>
    <cellStyle name="표준 5" xfId="333"/>
    <cellStyle name="표준 50" xfId="334"/>
    <cellStyle name="표준 50 2" xfId="335"/>
    <cellStyle name="표준 50 3" xfId="336"/>
    <cellStyle name="표준 50 4" xfId="337"/>
    <cellStyle name="표준 50 5" xfId="338"/>
    <cellStyle name="표준 50 6" xfId="339"/>
    <cellStyle name="표준 51" xfId="340"/>
    <cellStyle name="표준 52" xfId="341"/>
    <cellStyle name="표준 52 2" xfId="342"/>
    <cellStyle name="표준 52 3" xfId="343"/>
    <cellStyle name="표준 52 4" xfId="344"/>
    <cellStyle name="표준 52 5" xfId="345"/>
    <cellStyle name="표준 52 6" xfId="346"/>
    <cellStyle name="표준 53" xfId="347"/>
    <cellStyle name="표준 53 2" xfId="348"/>
    <cellStyle name="표준 53 3" xfId="349"/>
    <cellStyle name="표준 53 4" xfId="350"/>
    <cellStyle name="표준 53 5" xfId="351"/>
    <cellStyle name="표준 53 6" xfId="352"/>
    <cellStyle name="표준 54" xfId="353"/>
    <cellStyle name="표준 54 2" xfId="354"/>
    <cellStyle name="표준 54 3" xfId="355"/>
    <cellStyle name="표준 54 4" xfId="356"/>
    <cellStyle name="표준 54 5" xfId="357"/>
    <cellStyle name="표준 54 6" xfId="358"/>
    <cellStyle name="표준 55" xfId="359"/>
    <cellStyle name="표준 55 2" xfId="360"/>
    <cellStyle name="표준 55 3" xfId="361"/>
    <cellStyle name="표준 55 4" xfId="362"/>
    <cellStyle name="표준 55 5" xfId="363"/>
    <cellStyle name="표준 55 6" xfId="364"/>
    <cellStyle name="표준 56" xfId="365"/>
    <cellStyle name="표준 56 2" xfId="366"/>
    <cellStyle name="표준 56 3" xfId="367"/>
    <cellStyle name="표준 56 4" xfId="368"/>
    <cellStyle name="표준 56 5" xfId="369"/>
    <cellStyle name="표준 56 6" xfId="370"/>
    <cellStyle name="표준 57" xfId="371"/>
    <cellStyle name="표준 57 2" xfId="372"/>
    <cellStyle name="표준 57 3" xfId="373"/>
    <cellStyle name="표준 57 4" xfId="374"/>
    <cellStyle name="표준 57 5" xfId="375"/>
    <cellStyle name="표준 57 6" xfId="376"/>
    <cellStyle name="표준 58" xfId="377"/>
    <cellStyle name="표준 59" xfId="378"/>
    <cellStyle name="표준 59 2" xfId="379"/>
    <cellStyle name="표준 59 3" xfId="380"/>
    <cellStyle name="표준 59 4" xfId="381"/>
    <cellStyle name="표준 59 5" xfId="382"/>
    <cellStyle name="표준 59 6" xfId="383"/>
    <cellStyle name="표준 6" xfId="384"/>
    <cellStyle name="표준 60" xfId="385"/>
    <cellStyle name="표준 60 2" xfId="386"/>
    <cellStyle name="표준 60 3" xfId="387"/>
    <cellStyle name="표준 60 4" xfId="388"/>
    <cellStyle name="표준 60 5" xfId="389"/>
    <cellStyle name="표준 60 6" xfId="390"/>
    <cellStyle name="표준 61" xfId="391"/>
    <cellStyle name="표준 61 2" xfId="392"/>
    <cellStyle name="표준 61 3" xfId="393"/>
    <cellStyle name="표준 61 4" xfId="394"/>
    <cellStyle name="표준 61 5" xfId="395"/>
    <cellStyle name="표준 61 6" xfId="396"/>
    <cellStyle name="표준 62" xfId="397"/>
    <cellStyle name="표준 63" xfId="398"/>
    <cellStyle name="표준 64" xfId="399"/>
    <cellStyle name="표준 65" xfId="400"/>
    <cellStyle name="표준 66" xfId="401"/>
    <cellStyle name="표준 67" xfId="402"/>
    <cellStyle name="표준 68" xfId="403"/>
    <cellStyle name="표준 69" xfId="404"/>
    <cellStyle name="표준 7" xfId="405"/>
    <cellStyle name="표준 70" xfId="406"/>
    <cellStyle name="표준 71" xfId="407"/>
    <cellStyle name="표준 72" xfId="408"/>
    <cellStyle name="표준 73" xfId="409"/>
    <cellStyle name="표준 74" xfId="410"/>
    <cellStyle name="표준 75" xfId="411"/>
    <cellStyle name="표준 76" xfId="412"/>
    <cellStyle name="표준 77" xfId="413"/>
    <cellStyle name="표준 78" xfId="414"/>
    <cellStyle name="표준 79" xfId="415"/>
    <cellStyle name="표준 8" xfId="416"/>
    <cellStyle name="표준 80" xfId="417"/>
    <cellStyle name="표준 81" xfId="418"/>
    <cellStyle name="표준 82" xfId="419"/>
    <cellStyle name="표준 83" xfId="420"/>
    <cellStyle name="표준 9" xfId="421"/>
    <cellStyle name="표준_1. 인구추이" xfId="422"/>
    <cellStyle name="표준_3.인구" xfId="423"/>
    <cellStyle name="표준_3.인구_1" xfId="424"/>
    <cellStyle name="표준_Sheet1" xfId="425"/>
    <cellStyle name="표준_인구" xfId="426"/>
    <cellStyle name="표준_주민등록관련" xfId="427"/>
    <cellStyle name="합산" xfId="428"/>
    <cellStyle name="화폐기호" xfId="429"/>
    <cellStyle name="화폐기호0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52"/>
  <sheetViews>
    <sheetView zoomScaleSheetLayoutView="100" zoomScalePageLayoutView="0" workbookViewId="0" topLeftCell="A4">
      <selection activeCell="C47" sqref="C47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4" width="7.5546875" style="0" customWidth="1"/>
    <col min="5" max="5" width="7.664062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2" width="7.88671875" style="0" customWidth="1"/>
    <col min="13" max="13" width="10.21484375" style="640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20" ht="32.25" customHeight="1">
      <c r="A1" s="679" t="s">
        <v>540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2"/>
      <c r="S1" s="3"/>
      <c r="T1" s="3"/>
    </row>
    <row r="2" spans="1:20" s="478" customFormat="1" ht="28.5" customHeight="1">
      <c r="A2" s="690" t="s">
        <v>539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476"/>
      <c r="S2" s="477"/>
      <c r="T2" s="477"/>
    </row>
    <row r="3" spans="1:20" s="7" customFormat="1" ht="18" customHeight="1" thickBo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149"/>
      <c r="M3" s="629"/>
      <c r="N3" s="150"/>
      <c r="O3" s="151"/>
      <c r="P3" s="4"/>
      <c r="Q3" s="152" t="s">
        <v>287</v>
      </c>
      <c r="R3" s="5"/>
      <c r="S3" s="5"/>
      <c r="T3" s="6"/>
    </row>
    <row r="4" spans="1:20" s="7" customFormat="1" ht="22.5" customHeight="1">
      <c r="A4" s="683" t="s">
        <v>372</v>
      </c>
      <c r="B4" s="153" t="s">
        <v>651</v>
      </c>
      <c r="C4" s="154"/>
      <c r="D4" s="155"/>
      <c r="E4" s="155" t="s">
        <v>291</v>
      </c>
      <c r="F4" s="155"/>
      <c r="G4" s="155"/>
      <c r="H4" s="156"/>
      <c r="I4" s="157"/>
      <c r="J4" s="155"/>
      <c r="K4" s="158"/>
      <c r="L4" s="159" t="s">
        <v>292</v>
      </c>
      <c r="M4" s="630" t="s">
        <v>652</v>
      </c>
      <c r="N4" s="688" t="s">
        <v>366</v>
      </c>
      <c r="O4" s="686" t="s">
        <v>373</v>
      </c>
      <c r="P4" s="687"/>
      <c r="Q4" s="680" t="s">
        <v>302</v>
      </c>
      <c r="R4" s="8"/>
      <c r="S4" s="8"/>
      <c r="T4" s="8"/>
    </row>
    <row r="5" spans="1:20" s="7" customFormat="1" ht="14.25">
      <c r="A5" s="684"/>
      <c r="B5" s="73"/>
      <c r="C5" s="69"/>
      <c r="D5" s="70"/>
      <c r="E5" s="74"/>
      <c r="F5" s="70"/>
      <c r="G5" s="70"/>
      <c r="H5" s="70"/>
      <c r="I5" s="69"/>
      <c r="J5" s="70"/>
      <c r="K5" s="71"/>
      <c r="L5" s="75" t="s">
        <v>293</v>
      </c>
      <c r="M5" s="631"/>
      <c r="N5" s="689"/>
      <c r="O5" s="66"/>
      <c r="P5" s="76"/>
      <c r="Q5" s="681"/>
      <c r="R5" s="8"/>
      <c r="S5" s="8"/>
      <c r="T5" s="8"/>
    </row>
    <row r="6" spans="1:20" s="7" customFormat="1" ht="14.25">
      <c r="A6" s="684"/>
      <c r="B6" s="76" t="s">
        <v>290</v>
      </c>
      <c r="C6" s="73" t="s">
        <v>294</v>
      </c>
      <c r="D6" s="72" t="s">
        <v>295</v>
      </c>
      <c r="E6" s="72" t="s">
        <v>296</v>
      </c>
      <c r="F6" s="65" t="s">
        <v>297</v>
      </c>
      <c r="G6" s="72" t="s">
        <v>295</v>
      </c>
      <c r="H6" s="72" t="s">
        <v>296</v>
      </c>
      <c r="I6" s="73" t="s">
        <v>298</v>
      </c>
      <c r="J6" s="72" t="s">
        <v>295</v>
      </c>
      <c r="K6" s="72" t="s">
        <v>296</v>
      </c>
      <c r="L6" s="64" t="s">
        <v>299</v>
      </c>
      <c r="M6" s="631" t="s">
        <v>300</v>
      </c>
      <c r="N6" s="99" t="s">
        <v>426</v>
      </c>
      <c r="O6" s="66" t="s">
        <v>299</v>
      </c>
      <c r="P6" s="72" t="s">
        <v>301</v>
      </c>
      <c r="Q6" s="681"/>
      <c r="R6" s="8"/>
      <c r="S6" s="8"/>
      <c r="T6" s="8"/>
    </row>
    <row r="7" spans="1:20" s="7" customFormat="1" ht="12" customHeight="1">
      <c r="A7" s="684"/>
      <c r="B7" s="73"/>
      <c r="C7" s="73"/>
      <c r="D7" s="65"/>
      <c r="E7" s="65"/>
      <c r="F7" s="65"/>
      <c r="G7" s="65"/>
      <c r="H7" s="65"/>
      <c r="I7" s="73"/>
      <c r="J7" s="65"/>
      <c r="K7" s="65"/>
      <c r="L7" s="64" t="s">
        <v>303</v>
      </c>
      <c r="M7" s="631" t="s">
        <v>304</v>
      </c>
      <c r="N7" s="97" t="s">
        <v>424</v>
      </c>
      <c r="O7" s="66" t="s">
        <v>305</v>
      </c>
      <c r="P7" s="77" t="s">
        <v>406</v>
      </c>
      <c r="Q7" s="681"/>
      <c r="R7" s="8"/>
      <c r="S7" s="8"/>
      <c r="T7" s="8"/>
    </row>
    <row r="8" spans="1:20" s="7" customFormat="1" ht="14.25">
      <c r="A8" s="685"/>
      <c r="B8" s="78" t="s">
        <v>288</v>
      </c>
      <c r="C8" s="79" t="s">
        <v>306</v>
      </c>
      <c r="D8" s="80" t="s">
        <v>307</v>
      </c>
      <c r="E8" s="80" t="s">
        <v>308</v>
      </c>
      <c r="F8" s="13" t="s">
        <v>422</v>
      </c>
      <c r="G8" s="13" t="s">
        <v>423</v>
      </c>
      <c r="H8" s="13" t="s">
        <v>369</v>
      </c>
      <c r="I8" s="79" t="s">
        <v>309</v>
      </c>
      <c r="J8" s="80" t="s">
        <v>307</v>
      </c>
      <c r="K8" s="80" t="s">
        <v>308</v>
      </c>
      <c r="L8" s="67" t="s">
        <v>310</v>
      </c>
      <c r="M8" s="632"/>
      <c r="N8" s="98" t="s">
        <v>425</v>
      </c>
      <c r="O8" s="68"/>
      <c r="P8" s="79" t="s">
        <v>311</v>
      </c>
      <c r="Q8" s="682"/>
      <c r="R8" s="5"/>
      <c r="S8" s="5"/>
      <c r="T8" s="5"/>
    </row>
    <row r="9" spans="1:17" s="7" customFormat="1" ht="12" customHeight="1">
      <c r="A9" s="127" t="s">
        <v>448</v>
      </c>
      <c r="B9" s="101">
        <v>61437</v>
      </c>
      <c r="C9" s="101">
        <f>D9+E9</f>
        <v>232687</v>
      </c>
      <c r="D9" s="101">
        <v>114718</v>
      </c>
      <c r="E9" s="101">
        <v>117969</v>
      </c>
      <c r="F9" s="102">
        <v>232687</v>
      </c>
      <c r="G9" s="102">
        <v>114718</v>
      </c>
      <c r="H9" s="102">
        <v>117969</v>
      </c>
      <c r="I9" s="103" t="s">
        <v>370</v>
      </c>
      <c r="J9" s="103" t="s">
        <v>370</v>
      </c>
      <c r="K9" s="103" t="s">
        <v>370</v>
      </c>
      <c r="L9" s="104" t="e">
        <f>(C9-#REF!)/#REF!*100</f>
        <v>#REF!</v>
      </c>
      <c r="M9" s="633">
        <f>C9/B9</f>
        <v>3.787408239334603</v>
      </c>
      <c r="N9" s="101">
        <v>9313</v>
      </c>
      <c r="O9" s="105">
        <f>C9/P9</f>
        <v>915.4418128885042</v>
      </c>
      <c r="P9" s="105">
        <v>254.18</v>
      </c>
      <c r="Q9" s="135" t="s">
        <v>450</v>
      </c>
    </row>
    <row r="10" spans="1:17" s="7" customFormat="1" ht="12" customHeight="1">
      <c r="A10" s="128" t="s">
        <v>449</v>
      </c>
      <c r="B10" s="106">
        <v>26784</v>
      </c>
      <c r="C10" s="106">
        <v>108805</v>
      </c>
      <c r="D10" s="106" t="s">
        <v>374</v>
      </c>
      <c r="E10" s="106" t="s">
        <v>375</v>
      </c>
      <c r="F10" s="107">
        <v>108805</v>
      </c>
      <c r="G10" s="107" t="s">
        <v>313</v>
      </c>
      <c r="H10" s="107" t="s">
        <v>314</v>
      </c>
      <c r="I10" s="83" t="s">
        <v>370</v>
      </c>
      <c r="J10" s="83" t="s">
        <v>370</v>
      </c>
      <c r="K10" s="83" t="s">
        <v>370</v>
      </c>
      <c r="L10" s="108" t="e">
        <f>(C10-#REF!)/#REF!*100</f>
        <v>#REF!</v>
      </c>
      <c r="M10" s="634">
        <f>C10/B10</f>
        <v>4.062313321385902</v>
      </c>
      <c r="N10" s="83" t="s">
        <v>370</v>
      </c>
      <c r="O10" s="14">
        <f>C10/P10</f>
        <v>154.22176864962935</v>
      </c>
      <c r="P10" s="109">
        <v>705.51</v>
      </c>
      <c r="Q10" s="126" t="s">
        <v>450</v>
      </c>
    </row>
    <row r="11" spans="1:17" s="7" customFormat="1" ht="12" customHeight="1">
      <c r="A11" s="129" t="s">
        <v>378</v>
      </c>
      <c r="B11" s="82">
        <v>67868</v>
      </c>
      <c r="C11" s="82">
        <f>D11+E11</f>
        <v>228665</v>
      </c>
      <c r="D11" s="82">
        <v>112802</v>
      </c>
      <c r="E11" s="82">
        <v>115863</v>
      </c>
      <c r="F11" s="107">
        <f>C11-I11</f>
        <v>228459</v>
      </c>
      <c r="G11" s="107">
        <f>D11-J11</f>
        <v>112686</v>
      </c>
      <c r="H11" s="107">
        <f>E11-K11</f>
        <v>115773</v>
      </c>
      <c r="I11" s="82">
        <f>J11+K11</f>
        <v>206</v>
      </c>
      <c r="J11" s="82">
        <v>116</v>
      </c>
      <c r="K11" s="82">
        <v>90</v>
      </c>
      <c r="L11" s="108">
        <f>(C11-C9)/C9*100</f>
        <v>-1.7285022369105278</v>
      </c>
      <c r="M11" s="634">
        <f aca="true" t="shared" si="0" ref="M11:M39">C11/B11</f>
        <v>3.3692609182530795</v>
      </c>
      <c r="N11" s="82">
        <v>9969</v>
      </c>
      <c r="O11" s="14">
        <f aca="true" t="shared" si="1" ref="O11:O39">C11/P11</f>
        <v>899.6537750324586</v>
      </c>
      <c r="P11" s="14">
        <v>254.17</v>
      </c>
      <c r="Q11" s="125" t="s">
        <v>407</v>
      </c>
    </row>
    <row r="12" spans="1:17" s="7" customFormat="1" ht="12" customHeight="1">
      <c r="A12" s="129" t="s">
        <v>379</v>
      </c>
      <c r="B12" s="87">
        <v>28186</v>
      </c>
      <c r="C12" s="87">
        <f>SUM(D12:E12)</f>
        <v>100364</v>
      </c>
      <c r="D12" s="87">
        <v>48976</v>
      </c>
      <c r="E12" s="87">
        <v>51388</v>
      </c>
      <c r="F12" s="110">
        <f>SUM(G12:H12)</f>
        <v>100364</v>
      </c>
      <c r="G12" s="110">
        <v>48976</v>
      </c>
      <c r="H12" s="110">
        <v>51388</v>
      </c>
      <c r="I12" s="83" t="s">
        <v>370</v>
      </c>
      <c r="J12" s="83" t="s">
        <v>370</v>
      </c>
      <c r="K12" s="83" t="s">
        <v>370</v>
      </c>
      <c r="L12" s="108">
        <f aca="true" t="shared" si="2" ref="L12:L38">(C12-C10)/C10*100</f>
        <v>-7.757915536969809</v>
      </c>
      <c r="M12" s="634">
        <f t="shared" si="0"/>
        <v>3.5607748527637835</v>
      </c>
      <c r="N12" s="83" t="s">
        <v>370</v>
      </c>
      <c r="O12" s="14">
        <f t="shared" si="1"/>
        <v>142.2251193900832</v>
      </c>
      <c r="P12" s="111">
        <v>705.67</v>
      </c>
      <c r="Q12" s="125" t="s">
        <v>407</v>
      </c>
    </row>
    <row r="13" spans="1:17" s="7" customFormat="1" ht="12" customHeight="1">
      <c r="A13" s="129" t="s">
        <v>380</v>
      </c>
      <c r="B13" s="82">
        <v>71287</v>
      </c>
      <c r="C13" s="82">
        <f>D13+E13</f>
        <v>237774</v>
      </c>
      <c r="D13" s="82">
        <v>117397</v>
      </c>
      <c r="E13" s="82">
        <v>120377</v>
      </c>
      <c r="F13" s="107">
        <f>C13-I13</f>
        <v>237481</v>
      </c>
      <c r="G13" s="107">
        <f>D13-J13</f>
        <v>117236</v>
      </c>
      <c r="H13" s="107">
        <f>E13-K13</f>
        <v>120245</v>
      </c>
      <c r="I13" s="82">
        <f aca="true" t="shared" si="3" ref="I13:I25">J13+K13</f>
        <v>293</v>
      </c>
      <c r="J13" s="82">
        <v>161</v>
      </c>
      <c r="K13" s="82">
        <v>132</v>
      </c>
      <c r="L13" s="108">
        <f t="shared" si="2"/>
        <v>3.9835567314630573</v>
      </c>
      <c r="M13" s="634">
        <f t="shared" si="0"/>
        <v>3.335446855667934</v>
      </c>
      <c r="N13" s="82">
        <v>10372</v>
      </c>
      <c r="O13" s="14">
        <f t="shared" si="1"/>
        <v>934.903471867259</v>
      </c>
      <c r="P13" s="14">
        <v>254.33</v>
      </c>
      <c r="Q13" s="125" t="s">
        <v>408</v>
      </c>
    </row>
    <row r="14" spans="1:17" s="7" customFormat="1" ht="12" customHeight="1">
      <c r="A14" s="129" t="s">
        <v>381</v>
      </c>
      <c r="B14" s="87">
        <v>28859</v>
      </c>
      <c r="C14" s="87">
        <f>SUM(D14:E14)</f>
        <v>100500</v>
      </c>
      <c r="D14" s="87">
        <v>49120</v>
      </c>
      <c r="E14" s="87">
        <v>51380</v>
      </c>
      <c r="F14" s="107">
        <f aca="true" t="shared" si="4" ref="F14:H39">C14-I14</f>
        <v>100447</v>
      </c>
      <c r="G14" s="107">
        <f t="shared" si="4"/>
        <v>49097</v>
      </c>
      <c r="H14" s="107">
        <f t="shared" si="4"/>
        <v>51350</v>
      </c>
      <c r="I14" s="84">
        <f>SUM(J14:K14)</f>
        <v>53</v>
      </c>
      <c r="J14" s="84">
        <v>23</v>
      </c>
      <c r="K14" s="84">
        <v>30</v>
      </c>
      <c r="L14" s="108">
        <f t="shared" si="2"/>
        <v>0.1355067554103065</v>
      </c>
      <c r="M14" s="634">
        <f t="shared" si="0"/>
        <v>3.482449149312173</v>
      </c>
      <c r="N14" s="84">
        <v>9696</v>
      </c>
      <c r="O14" s="14">
        <f t="shared" si="1"/>
        <v>142.41784403474713</v>
      </c>
      <c r="P14" s="111">
        <v>705.67</v>
      </c>
      <c r="Q14" s="125" t="s">
        <v>408</v>
      </c>
    </row>
    <row r="15" spans="1:17" s="7" customFormat="1" ht="12" customHeight="1">
      <c r="A15" s="129" t="s">
        <v>382</v>
      </c>
      <c r="B15" s="82">
        <v>73700</v>
      </c>
      <c r="C15" s="82">
        <f>D15+E15</f>
        <v>243301</v>
      </c>
      <c r="D15" s="82">
        <v>120050</v>
      </c>
      <c r="E15" s="82">
        <v>123251</v>
      </c>
      <c r="F15" s="107">
        <f t="shared" si="4"/>
        <v>243014</v>
      </c>
      <c r="G15" s="107">
        <f t="shared" si="4"/>
        <v>119893</v>
      </c>
      <c r="H15" s="107">
        <f t="shared" si="4"/>
        <v>123121</v>
      </c>
      <c r="I15" s="82">
        <f t="shared" si="3"/>
        <v>287</v>
      </c>
      <c r="J15" s="82">
        <v>157</v>
      </c>
      <c r="K15" s="82">
        <v>130</v>
      </c>
      <c r="L15" s="108">
        <f>(C15-C13)/C13*100</f>
        <v>2.324476183266463</v>
      </c>
      <c r="M15" s="634">
        <f t="shared" si="0"/>
        <v>3.30123473541384</v>
      </c>
      <c r="N15" s="82">
        <v>10665</v>
      </c>
      <c r="O15" s="14">
        <f t="shared" si="1"/>
        <v>956.5974679562789</v>
      </c>
      <c r="P15" s="14">
        <v>254.34</v>
      </c>
      <c r="Q15" s="125" t="s">
        <v>409</v>
      </c>
    </row>
    <row r="16" spans="1:17" s="7" customFormat="1" ht="12" customHeight="1">
      <c r="A16" s="129" t="s">
        <v>383</v>
      </c>
      <c r="B16" s="87">
        <v>29411</v>
      </c>
      <c r="C16" s="87">
        <f>SUM(D16:E16)</f>
        <v>100046</v>
      </c>
      <c r="D16" s="87">
        <v>49191</v>
      </c>
      <c r="E16" s="87">
        <v>50855</v>
      </c>
      <c r="F16" s="107">
        <f t="shared" si="4"/>
        <v>99991</v>
      </c>
      <c r="G16" s="107">
        <f t="shared" si="4"/>
        <v>49167</v>
      </c>
      <c r="H16" s="107">
        <f t="shared" si="4"/>
        <v>50824</v>
      </c>
      <c r="I16" s="84">
        <f>SUM(J16:K16)</f>
        <v>55</v>
      </c>
      <c r="J16" s="84">
        <v>24</v>
      </c>
      <c r="K16" s="84">
        <v>31</v>
      </c>
      <c r="L16" s="108">
        <f t="shared" si="2"/>
        <v>-0.45174129353233833</v>
      </c>
      <c r="M16" s="634">
        <f t="shared" si="0"/>
        <v>3.401652442963517</v>
      </c>
      <c r="N16" s="84">
        <v>9830</v>
      </c>
      <c r="O16" s="14">
        <f t="shared" si="1"/>
        <v>141.73832967344336</v>
      </c>
      <c r="P16" s="111">
        <v>705.85</v>
      </c>
      <c r="Q16" s="125" t="s">
        <v>409</v>
      </c>
    </row>
    <row r="17" spans="1:17" s="7" customFormat="1" ht="12" customHeight="1">
      <c r="A17" s="129" t="s">
        <v>384</v>
      </c>
      <c r="B17" s="82">
        <v>75892</v>
      </c>
      <c r="C17" s="82">
        <f>D17+E17</f>
        <v>248872</v>
      </c>
      <c r="D17" s="82">
        <v>122740</v>
      </c>
      <c r="E17" s="82">
        <v>126132</v>
      </c>
      <c r="F17" s="107">
        <f t="shared" si="4"/>
        <v>248537</v>
      </c>
      <c r="G17" s="107">
        <f t="shared" si="4"/>
        <v>122555</v>
      </c>
      <c r="H17" s="107">
        <f t="shared" si="4"/>
        <v>125982</v>
      </c>
      <c r="I17" s="82">
        <f t="shared" si="3"/>
        <v>335</v>
      </c>
      <c r="J17" s="82">
        <v>185</v>
      </c>
      <c r="K17" s="82">
        <v>150</v>
      </c>
      <c r="L17" s="108">
        <f t="shared" si="2"/>
        <v>2.2897563100850387</v>
      </c>
      <c r="M17" s="634">
        <f t="shared" si="0"/>
        <v>3.279291624940705</v>
      </c>
      <c r="N17" s="82">
        <v>11121</v>
      </c>
      <c r="O17" s="14">
        <f t="shared" si="1"/>
        <v>978.4627481816395</v>
      </c>
      <c r="P17" s="14">
        <v>254.35</v>
      </c>
      <c r="Q17" s="125" t="s">
        <v>410</v>
      </c>
    </row>
    <row r="18" spans="1:17" s="7" customFormat="1" ht="12" customHeight="1">
      <c r="A18" s="129" t="s">
        <v>385</v>
      </c>
      <c r="B18" s="87">
        <v>29729</v>
      </c>
      <c r="C18" s="87">
        <f>SUM(D18:E18)</f>
        <v>99417</v>
      </c>
      <c r="D18" s="87">
        <v>48991</v>
      </c>
      <c r="E18" s="87">
        <v>50426</v>
      </c>
      <c r="F18" s="107">
        <f t="shared" si="4"/>
        <v>99320</v>
      </c>
      <c r="G18" s="107">
        <f t="shared" si="4"/>
        <v>48927</v>
      </c>
      <c r="H18" s="107">
        <f t="shared" si="4"/>
        <v>50393</v>
      </c>
      <c r="I18" s="84">
        <f>SUM(J18:K18)</f>
        <v>97</v>
      </c>
      <c r="J18" s="84">
        <v>64</v>
      </c>
      <c r="K18" s="84">
        <v>33</v>
      </c>
      <c r="L18" s="108">
        <f t="shared" si="2"/>
        <v>-0.6287107930352037</v>
      </c>
      <c r="M18" s="634">
        <f t="shared" si="0"/>
        <v>3.344108446298227</v>
      </c>
      <c r="N18" s="84">
        <v>10149</v>
      </c>
      <c r="O18" s="14">
        <f t="shared" si="1"/>
        <v>140.84321475625822</v>
      </c>
      <c r="P18" s="111">
        <v>705.87</v>
      </c>
      <c r="Q18" s="125" t="s">
        <v>410</v>
      </c>
    </row>
    <row r="19" spans="1:17" s="7" customFormat="1" ht="12" customHeight="1">
      <c r="A19" s="129" t="s">
        <v>386</v>
      </c>
      <c r="B19" s="82">
        <v>78489</v>
      </c>
      <c r="C19" s="82">
        <f>D19+E19</f>
        <v>255602</v>
      </c>
      <c r="D19" s="82">
        <v>126026</v>
      </c>
      <c r="E19" s="82">
        <v>129576</v>
      </c>
      <c r="F19" s="107">
        <f t="shared" si="4"/>
        <v>255247</v>
      </c>
      <c r="G19" s="107">
        <f t="shared" si="4"/>
        <v>125828</v>
      </c>
      <c r="H19" s="107">
        <f t="shared" si="4"/>
        <v>129419</v>
      </c>
      <c r="I19" s="82">
        <f t="shared" si="3"/>
        <v>355</v>
      </c>
      <c r="J19" s="82">
        <v>198</v>
      </c>
      <c r="K19" s="82">
        <v>157</v>
      </c>
      <c r="L19" s="108">
        <f t="shared" si="2"/>
        <v>2.7042013565206213</v>
      </c>
      <c r="M19" s="634">
        <f t="shared" si="0"/>
        <v>3.2565327625527143</v>
      </c>
      <c r="N19" s="82">
        <v>11574</v>
      </c>
      <c r="O19" s="14">
        <f t="shared" si="1"/>
        <v>1002.0857019641667</v>
      </c>
      <c r="P19" s="14">
        <v>255.07</v>
      </c>
      <c r="Q19" s="125" t="s">
        <v>411</v>
      </c>
    </row>
    <row r="20" spans="1:17" s="7" customFormat="1" ht="12" customHeight="1">
      <c r="A20" s="129" t="s">
        <v>387</v>
      </c>
      <c r="B20" s="106">
        <v>30091</v>
      </c>
      <c r="C20" s="106">
        <v>98409</v>
      </c>
      <c r="D20" s="106" t="s">
        <v>376</v>
      </c>
      <c r="E20" s="106" t="s">
        <v>377</v>
      </c>
      <c r="F20" s="107">
        <f t="shared" si="4"/>
        <v>98328</v>
      </c>
      <c r="G20" s="107">
        <v>48532</v>
      </c>
      <c r="H20" s="107">
        <v>49796</v>
      </c>
      <c r="I20" s="112">
        <v>81</v>
      </c>
      <c r="J20" s="112">
        <v>42</v>
      </c>
      <c r="K20" s="112">
        <v>39</v>
      </c>
      <c r="L20" s="108">
        <f t="shared" si="2"/>
        <v>-1.0139111017230453</v>
      </c>
      <c r="M20" s="634">
        <f t="shared" si="0"/>
        <v>3.270379847795022</v>
      </c>
      <c r="N20" s="112">
        <v>10451</v>
      </c>
      <c r="O20" s="14">
        <f t="shared" si="1"/>
        <v>136.52557539434804</v>
      </c>
      <c r="P20" s="109">
        <v>720.81</v>
      </c>
      <c r="Q20" s="125" t="s">
        <v>411</v>
      </c>
    </row>
    <row r="21" spans="1:17" s="7" customFormat="1" ht="12" customHeight="1">
      <c r="A21" s="129" t="s">
        <v>388</v>
      </c>
      <c r="B21" s="82">
        <v>80950</v>
      </c>
      <c r="C21" s="82">
        <f>D21+E21</f>
        <v>261100</v>
      </c>
      <c r="D21" s="82">
        <v>128797</v>
      </c>
      <c r="E21" s="82">
        <v>132303</v>
      </c>
      <c r="F21" s="107">
        <f t="shared" si="4"/>
        <v>260640</v>
      </c>
      <c r="G21" s="107">
        <f t="shared" si="4"/>
        <v>128550</v>
      </c>
      <c r="H21" s="107">
        <f t="shared" si="4"/>
        <v>132090</v>
      </c>
      <c r="I21" s="82">
        <f t="shared" si="3"/>
        <v>460</v>
      </c>
      <c r="J21" s="82">
        <v>247</v>
      </c>
      <c r="K21" s="82">
        <v>213</v>
      </c>
      <c r="L21" s="108">
        <f t="shared" si="2"/>
        <v>2.1510003834085802</v>
      </c>
      <c r="M21" s="634">
        <f t="shared" si="0"/>
        <v>3.22544780728845</v>
      </c>
      <c r="N21" s="82">
        <v>12065</v>
      </c>
      <c r="O21" s="14">
        <f t="shared" si="1"/>
        <v>1023.4399498275321</v>
      </c>
      <c r="P21" s="14">
        <v>255.12</v>
      </c>
      <c r="Q21" s="125" t="s">
        <v>412</v>
      </c>
    </row>
    <row r="22" spans="1:17" s="7" customFormat="1" ht="12" customHeight="1">
      <c r="A22" s="129" t="s">
        <v>389</v>
      </c>
      <c r="B22" s="87">
        <v>30820</v>
      </c>
      <c r="C22" s="87">
        <f>SUM(D22:E22)</f>
        <v>98325</v>
      </c>
      <c r="D22" s="87">
        <v>48581</v>
      </c>
      <c r="E22" s="87">
        <v>49744</v>
      </c>
      <c r="F22" s="107">
        <f t="shared" si="4"/>
        <v>98229</v>
      </c>
      <c r="G22" s="107">
        <f t="shared" si="4"/>
        <v>48533</v>
      </c>
      <c r="H22" s="107">
        <f t="shared" si="4"/>
        <v>49696</v>
      </c>
      <c r="I22" s="84">
        <f>SUM(J22:K22)</f>
        <v>96</v>
      </c>
      <c r="J22" s="84">
        <v>48</v>
      </c>
      <c r="K22" s="84">
        <v>48</v>
      </c>
      <c r="L22" s="108">
        <f t="shared" si="2"/>
        <v>-0.08535804652013534</v>
      </c>
      <c r="M22" s="634">
        <f t="shared" si="0"/>
        <v>3.1902985074626864</v>
      </c>
      <c r="N22" s="84">
        <v>10673</v>
      </c>
      <c r="O22" s="14">
        <f t="shared" si="1"/>
        <v>136.38822615546803</v>
      </c>
      <c r="P22" s="111">
        <v>720.92</v>
      </c>
      <c r="Q22" s="125" t="s">
        <v>412</v>
      </c>
    </row>
    <row r="23" spans="1:17" s="7" customFormat="1" ht="12" customHeight="1">
      <c r="A23" s="129" t="s">
        <v>390</v>
      </c>
      <c r="B23" s="82">
        <v>83535</v>
      </c>
      <c r="C23" s="82">
        <f>D23+E23</f>
        <v>266316</v>
      </c>
      <c r="D23" s="82">
        <v>131365</v>
      </c>
      <c r="E23" s="82">
        <v>134951</v>
      </c>
      <c r="F23" s="107">
        <f t="shared" si="4"/>
        <v>265856</v>
      </c>
      <c r="G23" s="107">
        <f t="shared" si="4"/>
        <v>131114</v>
      </c>
      <c r="H23" s="107">
        <f t="shared" si="4"/>
        <v>134742</v>
      </c>
      <c r="I23" s="82">
        <f t="shared" si="3"/>
        <v>460</v>
      </c>
      <c r="J23" s="82">
        <v>251</v>
      </c>
      <c r="K23" s="82">
        <v>209</v>
      </c>
      <c r="L23" s="108">
        <f t="shared" si="2"/>
        <v>1.9977020298736117</v>
      </c>
      <c r="M23" s="634">
        <f t="shared" si="0"/>
        <v>3.1880768540132878</v>
      </c>
      <c r="N23" s="82">
        <v>12665</v>
      </c>
      <c r="O23" s="14">
        <f t="shared" si="1"/>
        <v>1043.6806834659246</v>
      </c>
      <c r="P23" s="14">
        <v>255.17</v>
      </c>
      <c r="Q23" s="125" t="s">
        <v>413</v>
      </c>
    </row>
    <row r="24" spans="1:17" s="7" customFormat="1" ht="12" customHeight="1">
      <c r="A24" s="129" t="s">
        <v>391</v>
      </c>
      <c r="B24" s="87">
        <v>31619</v>
      </c>
      <c r="C24" s="87">
        <f>SUM(D24:E24)</f>
        <v>98417</v>
      </c>
      <c r="D24" s="87">
        <v>48770</v>
      </c>
      <c r="E24" s="87">
        <v>49647</v>
      </c>
      <c r="F24" s="107">
        <f t="shared" si="4"/>
        <v>98300</v>
      </c>
      <c r="G24" s="107">
        <f t="shared" si="4"/>
        <v>48710</v>
      </c>
      <c r="H24" s="107">
        <f t="shared" si="4"/>
        <v>49590</v>
      </c>
      <c r="I24" s="84">
        <f>SUM(J24:K24)</f>
        <v>117</v>
      </c>
      <c r="J24" s="84">
        <v>60</v>
      </c>
      <c r="K24" s="84">
        <v>57</v>
      </c>
      <c r="L24" s="108">
        <f t="shared" si="2"/>
        <v>0.09356725146198831</v>
      </c>
      <c r="M24" s="634">
        <f t="shared" si="0"/>
        <v>3.112590531009836</v>
      </c>
      <c r="N24" s="84">
        <v>11100</v>
      </c>
      <c r="O24" s="14">
        <f t="shared" si="1"/>
        <v>136.50826675543718</v>
      </c>
      <c r="P24" s="111">
        <v>720.96</v>
      </c>
      <c r="Q24" s="125" t="s">
        <v>413</v>
      </c>
    </row>
    <row r="25" spans="1:17" s="7" customFormat="1" ht="12" customHeight="1">
      <c r="A25" s="129" t="s">
        <v>392</v>
      </c>
      <c r="B25" s="82">
        <v>86052</v>
      </c>
      <c r="C25" s="82">
        <f>D25+E25</f>
        <v>270842</v>
      </c>
      <c r="D25" s="82">
        <v>133687</v>
      </c>
      <c r="E25" s="82">
        <v>137155</v>
      </c>
      <c r="F25" s="107">
        <f t="shared" si="4"/>
        <v>270424</v>
      </c>
      <c r="G25" s="107">
        <f t="shared" si="4"/>
        <v>133467</v>
      </c>
      <c r="H25" s="107">
        <f t="shared" si="4"/>
        <v>136957</v>
      </c>
      <c r="I25" s="82">
        <f t="shared" si="3"/>
        <v>418</v>
      </c>
      <c r="J25" s="82">
        <v>220</v>
      </c>
      <c r="K25" s="82">
        <v>198</v>
      </c>
      <c r="L25" s="108">
        <f t="shared" si="2"/>
        <v>1.6994848225416421</v>
      </c>
      <c r="M25" s="634">
        <f t="shared" si="0"/>
        <v>3.147422488727746</v>
      </c>
      <c r="N25" s="82">
        <v>13438</v>
      </c>
      <c r="O25" s="14">
        <f t="shared" si="1"/>
        <v>1060.7527513414013</v>
      </c>
      <c r="P25" s="85">
        <v>255.33</v>
      </c>
      <c r="Q25" s="131" t="s">
        <v>414</v>
      </c>
    </row>
    <row r="26" spans="1:17" s="7" customFormat="1" ht="12" customHeight="1">
      <c r="A26" s="129" t="s">
        <v>393</v>
      </c>
      <c r="B26" s="87">
        <v>33079</v>
      </c>
      <c r="C26" s="87">
        <f>SUM(D26:E26)</f>
        <v>100540</v>
      </c>
      <c r="D26" s="87">
        <v>50082</v>
      </c>
      <c r="E26" s="87">
        <v>50458</v>
      </c>
      <c r="F26" s="107">
        <f t="shared" si="4"/>
        <v>100422</v>
      </c>
      <c r="G26" s="107">
        <f t="shared" si="4"/>
        <v>50020</v>
      </c>
      <c r="H26" s="107">
        <f t="shared" si="4"/>
        <v>50402</v>
      </c>
      <c r="I26" s="84">
        <f>SUM(J26:K26)</f>
        <v>118</v>
      </c>
      <c r="J26" s="84">
        <v>62</v>
      </c>
      <c r="K26" s="84">
        <v>56</v>
      </c>
      <c r="L26" s="108">
        <f t="shared" si="2"/>
        <v>2.1571476472560636</v>
      </c>
      <c r="M26" s="634">
        <f t="shared" si="0"/>
        <v>3.039390549895704</v>
      </c>
      <c r="N26" s="84">
        <v>11750</v>
      </c>
      <c r="O26" s="14">
        <f t="shared" si="1"/>
        <v>139.44134698066628</v>
      </c>
      <c r="P26" s="86">
        <v>721.02</v>
      </c>
      <c r="Q26" s="131" t="s">
        <v>414</v>
      </c>
    </row>
    <row r="27" spans="1:17" s="7" customFormat="1" ht="12" customHeight="1">
      <c r="A27" s="129" t="s">
        <v>394</v>
      </c>
      <c r="B27" s="82">
        <v>87991</v>
      </c>
      <c r="C27" s="82">
        <v>274371</v>
      </c>
      <c r="D27" s="82">
        <v>135402</v>
      </c>
      <c r="E27" s="82">
        <v>138969</v>
      </c>
      <c r="F27" s="107">
        <f t="shared" si="4"/>
        <v>273930</v>
      </c>
      <c r="G27" s="107">
        <f t="shared" si="4"/>
        <v>135175</v>
      </c>
      <c r="H27" s="107">
        <f t="shared" si="4"/>
        <v>138755</v>
      </c>
      <c r="I27" s="82">
        <v>441</v>
      </c>
      <c r="J27" s="82">
        <v>227</v>
      </c>
      <c r="K27" s="82">
        <v>214</v>
      </c>
      <c r="L27" s="108">
        <f t="shared" si="2"/>
        <v>1.3029736894573218</v>
      </c>
      <c r="M27" s="634">
        <f t="shared" si="0"/>
        <v>3.1181711765976066</v>
      </c>
      <c r="N27" s="82">
        <v>14418</v>
      </c>
      <c r="O27" s="14">
        <f t="shared" si="1"/>
        <v>1074.5740806015745</v>
      </c>
      <c r="P27" s="85">
        <v>255.33</v>
      </c>
      <c r="Q27" s="131" t="s">
        <v>415</v>
      </c>
    </row>
    <row r="28" spans="1:17" s="7" customFormat="1" ht="12" customHeight="1">
      <c r="A28" s="129" t="s">
        <v>395</v>
      </c>
      <c r="B28" s="87">
        <v>33479</v>
      </c>
      <c r="C28" s="87">
        <f>SUM(D28:E28)</f>
        <v>100939</v>
      </c>
      <c r="D28" s="87">
        <v>50534</v>
      </c>
      <c r="E28" s="87">
        <v>50405</v>
      </c>
      <c r="F28" s="107">
        <f t="shared" si="4"/>
        <v>100818</v>
      </c>
      <c r="G28" s="107">
        <f t="shared" si="4"/>
        <v>50469</v>
      </c>
      <c r="H28" s="107">
        <f t="shared" si="4"/>
        <v>50349</v>
      </c>
      <c r="I28" s="84">
        <f>SUM(J28:K28)</f>
        <v>121</v>
      </c>
      <c r="J28" s="84">
        <v>65</v>
      </c>
      <c r="K28" s="84">
        <v>56</v>
      </c>
      <c r="L28" s="108">
        <f t="shared" si="2"/>
        <v>0.39685697234931366</v>
      </c>
      <c r="M28" s="634">
        <f t="shared" si="0"/>
        <v>3.0149944741479735</v>
      </c>
      <c r="N28" s="84">
        <v>11091</v>
      </c>
      <c r="O28" s="14">
        <f t="shared" si="1"/>
        <v>139.98696363686796</v>
      </c>
      <c r="P28" s="86">
        <v>721.06</v>
      </c>
      <c r="Q28" s="131" t="s">
        <v>415</v>
      </c>
    </row>
    <row r="29" spans="1:17" s="7" customFormat="1" ht="12" customHeight="1">
      <c r="A29" s="129" t="s">
        <v>396</v>
      </c>
      <c r="B29" s="82">
        <v>90562</v>
      </c>
      <c r="C29" s="82">
        <v>279087</v>
      </c>
      <c r="D29" s="82">
        <v>137590</v>
      </c>
      <c r="E29" s="82">
        <v>141497</v>
      </c>
      <c r="F29" s="107">
        <f t="shared" si="4"/>
        <v>278535</v>
      </c>
      <c r="G29" s="107">
        <f t="shared" si="4"/>
        <v>137306</v>
      </c>
      <c r="H29" s="107">
        <f t="shared" si="4"/>
        <v>141229</v>
      </c>
      <c r="I29" s="88">
        <v>552</v>
      </c>
      <c r="J29" s="82">
        <v>284</v>
      </c>
      <c r="K29" s="82">
        <v>268</v>
      </c>
      <c r="L29" s="108">
        <f t="shared" si="2"/>
        <v>1.7188405480171012</v>
      </c>
      <c r="M29" s="634">
        <f t="shared" si="0"/>
        <v>3.081723018484574</v>
      </c>
      <c r="N29" s="82">
        <v>15328</v>
      </c>
      <c r="O29" s="14">
        <f t="shared" si="1"/>
        <v>1092.9158834586465</v>
      </c>
      <c r="P29" s="85">
        <v>255.36</v>
      </c>
      <c r="Q29" s="131" t="s">
        <v>416</v>
      </c>
    </row>
    <row r="30" spans="1:17" s="7" customFormat="1" ht="12" customHeight="1">
      <c r="A30" s="129" t="s">
        <v>397</v>
      </c>
      <c r="B30" s="87">
        <v>33898</v>
      </c>
      <c r="C30" s="87">
        <f>SUM(D30:E30)</f>
        <v>100395</v>
      </c>
      <c r="D30" s="87">
        <v>50333</v>
      </c>
      <c r="E30" s="87">
        <v>50062</v>
      </c>
      <c r="F30" s="107">
        <f t="shared" si="4"/>
        <v>100227</v>
      </c>
      <c r="G30" s="107">
        <f t="shared" si="4"/>
        <v>50242</v>
      </c>
      <c r="H30" s="107">
        <f t="shared" si="4"/>
        <v>49985</v>
      </c>
      <c r="I30" s="84">
        <v>168</v>
      </c>
      <c r="J30" s="84">
        <v>91</v>
      </c>
      <c r="K30" s="84">
        <v>77</v>
      </c>
      <c r="L30" s="108">
        <f t="shared" si="2"/>
        <v>-0.5389393594150923</v>
      </c>
      <c r="M30" s="634">
        <f t="shared" si="0"/>
        <v>2.961679155112396</v>
      </c>
      <c r="N30" s="84">
        <v>12637</v>
      </c>
      <c r="O30" s="14">
        <f t="shared" si="1"/>
        <v>139.19198081162395</v>
      </c>
      <c r="P30" s="86">
        <v>721.27</v>
      </c>
      <c r="Q30" s="131" t="s">
        <v>416</v>
      </c>
    </row>
    <row r="31" spans="1:17" s="7" customFormat="1" ht="12" customHeight="1">
      <c r="A31" s="129" t="s">
        <v>398</v>
      </c>
      <c r="B31" s="82">
        <v>94368</v>
      </c>
      <c r="C31" s="82">
        <v>285097</v>
      </c>
      <c r="D31" s="82">
        <v>140662</v>
      </c>
      <c r="E31" s="82">
        <v>144435</v>
      </c>
      <c r="F31" s="107">
        <f t="shared" si="4"/>
        <v>284498</v>
      </c>
      <c r="G31" s="107">
        <f t="shared" si="4"/>
        <v>140378</v>
      </c>
      <c r="H31" s="107">
        <f t="shared" si="4"/>
        <v>144120</v>
      </c>
      <c r="I31" s="82">
        <v>599</v>
      </c>
      <c r="J31" s="82">
        <v>284</v>
      </c>
      <c r="K31" s="82">
        <v>315</v>
      </c>
      <c r="L31" s="108">
        <f t="shared" si="2"/>
        <v>2.1534503577737407</v>
      </c>
      <c r="M31" s="634">
        <f t="shared" si="0"/>
        <v>3.021119447270261</v>
      </c>
      <c r="N31" s="82">
        <v>16323</v>
      </c>
      <c r="O31" s="14">
        <f t="shared" si="1"/>
        <v>1115.9268827305464</v>
      </c>
      <c r="P31" s="85">
        <v>255.48</v>
      </c>
      <c r="Q31" s="131" t="s">
        <v>417</v>
      </c>
    </row>
    <row r="32" spans="1:17" s="7" customFormat="1" ht="12" customHeight="1">
      <c r="A32" s="129" t="s">
        <v>399</v>
      </c>
      <c r="B32" s="87">
        <v>34775</v>
      </c>
      <c r="C32" s="87">
        <v>100208</v>
      </c>
      <c r="D32" s="87">
        <v>50133</v>
      </c>
      <c r="E32" s="87">
        <v>50075</v>
      </c>
      <c r="F32" s="107">
        <f t="shared" si="4"/>
        <v>100017</v>
      </c>
      <c r="G32" s="107">
        <f t="shared" si="4"/>
        <v>50040</v>
      </c>
      <c r="H32" s="107">
        <f t="shared" si="4"/>
        <v>49977</v>
      </c>
      <c r="I32" s="84">
        <v>191</v>
      </c>
      <c r="J32" s="84">
        <v>93</v>
      </c>
      <c r="K32" s="84">
        <v>98</v>
      </c>
      <c r="L32" s="108">
        <f t="shared" si="2"/>
        <v>-0.18626425618805717</v>
      </c>
      <c r="M32" s="634">
        <f t="shared" si="0"/>
        <v>2.8816103522645578</v>
      </c>
      <c r="N32" s="84">
        <v>13135</v>
      </c>
      <c r="O32" s="14">
        <f t="shared" si="1"/>
        <v>138.83070102521475</v>
      </c>
      <c r="P32" s="86">
        <v>721.8</v>
      </c>
      <c r="Q32" s="131" t="s">
        <v>417</v>
      </c>
    </row>
    <row r="33" spans="1:17" s="7" customFormat="1" ht="12" customHeight="1">
      <c r="A33" s="129" t="s">
        <v>400</v>
      </c>
      <c r="B33" s="82">
        <v>98081</v>
      </c>
      <c r="C33" s="82">
        <f>D33+E33</f>
        <v>290664</v>
      </c>
      <c r="D33" s="82">
        <v>143616</v>
      </c>
      <c r="E33" s="82">
        <v>147048</v>
      </c>
      <c r="F33" s="107">
        <f t="shared" si="4"/>
        <v>289874</v>
      </c>
      <c r="G33" s="107">
        <f t="shared" si="4"/>
        <v>143260</v>
      </c>
      <c r="H33" s="107">
        <f t="shared" si="4"/>
        <v>146614</v>
      </c>
      <c r="I33" s="84">
        <f>J33+K33</f>
        <v>790</v>
      </c>
      <c r="J33" s="82">
        <v>356</v>
      </c>
      <c r="K33" s="82">
        <v>434</v>
      </c>
      <c r="L33" s="108">
        <f t="shared" si="2"/>
        <v>1.9526687408145296</v>
      </c>
      <c r="M33" s="634">
        <f t="shared" si="0"/>
        <v>2.9635097521436364</v>
      </c>
      <c r="N33" s="82">
        <f>17438+23</f>
        <v>17461</v>
      </c>
      <c r="O33" s="14">
        <f t="shared" si="1"/>
        <v>1137.7172381399719</v>
      </c>
      <c r="P33" s="85">
        <v>255.48</v>
      </c>
      <c r="Q33" s="131" t="s">
        <v>418</v>
      </c>
    </row>
    <row r="34" spans="1:17" s="7" customFormat="1" ht="12" customHeight="1">
      <c r="A34" s="129" t="s">
        <v>401</v>
      </c>
      <c r="B34" s="87">
        <v>35880</v>
      </c>
      <c r="C34" s="87">
        <f>SUM(D34:E34)</f>
        <v>100824</v>
      </c>
      <c r="D34" s="87">
        <v>50695</v>
      </c>
      <c r="E34" s="87">
        <v>50129</v>
      </c>
      <c r="F34" s="107">
        <f t="shared" si="4"/>
        <v>100540</v>
      </c>
      <c r="G34" s="107">
        <f t="shared" si="4"/>
        <v>50550</v>
      </c>
      <c r="H34" s="107">
        <f t="shared" si="4"/>
        <v>49990</v>
      </c>
      <c r="I34" s="84">
        <v>284</v>
      </c>
      <c r="J34" s="84">
        <v>145</v>
      </c>
      <c r="K34" s="84">
        <v>139</v>
      </c>
      <c r="L34" s="108">
        <f t="shared" si="2"/>
        <v>0.6147213795305764</v>
      </c>
      <c r="M34" s="634">
        <f t="shared" si="0"/>
        <v>2.8100334448160535</v>
      </c>
      <c r="N34" s="84">
        <v>13658</v>
      </c>
      <c r="O34" s="14">
        <f t="shared" si="1"/>
        <v>139.67638257785657</v>
      </c>
      <c r="P34" s="86">
        <v>721.84</v>
      </c>
      <c r="Q34" s="131" t="s">
        <v>418</v>
      </c>
    </row>
    <row r="35" spans="1:17" s="7" customFormat="1" ht="12" customHeight="1">
      <c r="A35" s="129" t="s">
        <v>402</v>
      </c>
      <c r="B35" s="82">
        <v>101976</v>
      </c>
      <c r="C35" s="110">
        <v>292908</v>
      </c>
      <c r="D35" s="82">
        <v>144678</v>
      </c>
      <c r="E35" s="82">
        <v>148230</v>
      </c>
      <c r="F35" s="107">
        <f t="shared" si="4"/>
        <v>292124</v>
      </c>
      <c r="G35" s="107">
        <f t="shared" si="4"/>
        <v>144312</v>
      </c>
      <c r="H35" s="107">
        <f t="shared" si="4"/>
        <v>147812</v>
      </c>
      <c r="I35" s="84">
        <v>784</v>
      </c>
      <c r="J35" s="82">
        <v>366</v>
      </c>
      <c r="K35" s="82">
        <v>418</v>
      </c>
      <c r="L35" s="108">
        <f t="shared" si="2"/>
        <v>0.7720254314259765</v>
      </c>
      <c r="M35" s="634">
        <f t="shared" si="0"/>
        <v>2.872322899505766</v>
      </c>
      <c r="N35" s="82">
        <v>18558</v>
      </c>
      <c r="O35" s="14">
        <f t="shared" si="1"/>
        <v>1146.2763667671115</v>
      </c>
      <c r="P35" s="85">
        <v>255.53</v>
      </c>
      <c r="Q35" s="131" t="s">
        <v>289</v>
      </c>
    </row>
    <row r="36" spans="1:17" s="7" customFormat="1" ht="12" customHeight="1">
      <c r="A36" s="129" t="s">
        <v>403</v>
      </c>
      <c r="B36" s="87">
        <v>37206</v>
      </c>
      <c r="C36" s="110">
        <v>102189</v>
      </c>
      <c r="D36" s="87">
        <v>51522</v>
      </c>
      <c r="E36" s="87">
        <v>50667</v>
      </c>
      <c r="F36" s="107">
        <f t="shared" si="4"/>
        <v>101828</v>
      </c>
      <c r="G36" s="107">
        <f t="shared" si="4"/>
        <v>51315</v>
      </c>
      <c r="H36" s="107">
        <f t="shared" si="4"/>
        <v>50513</v>
      </c>
      <c r="I36" s="84">
        <v>361</v>
      </c>
      <c r="J36" s="84">
        <v>207</v>
      </c>
      <c r="K36" s="84">
        <v>154</v>
      </c>
      <c r="L36" s="108">
        <f t="shared" si="2"/>
        <v>1.3538443227802903</v>
      </c>
      <c r="M36" s="634">
        <f t="shared" si="0"/>
        <v>2.7465731333655863</v>
      </c>
      <c r="N36" s="84">
        <v>14305</v>
      </c>
      <c r="O36" s="14">
        <f t="shared" si="1"/>
        <v>141.47526685218259</v>
      </c>
      <c r="P36" s="86">
        <v>722.31</v>
      </c>
      <c r="Q36" s="131" t="s">
        <v>419</v>
      </c>
    </row>
    <row r="37" spans="1:17" s="7" customFormat="1" ht="12" customHeight="1">
      <c r="A37" s="130" t="s">
        <v>404</v>
      </c>
      <c r="B37" s="89">
        <v>105459</v>
      </c>
      <c r="C37" s="137">
        <v>296990</v>
      </c>
      <c r="D37" s="89">
        <v>146921</v>
      </c>
      <c r="E37" s="89">
        <v>150069</v>
      </c>
      <c r="F37" s="107">
        <f t="shared" si="4"/>
        <v>296068</v>
      </c>
      <c r="G37" s="107">
        <f t="shared" si="4"/>
        <v>146473</v>
      </c>
      <c r="H37" s="107">
        <f t="shared" si="4"/>
        <v>149595</v>
      </c>
      <c r="I37" s="90">
        <v>922</v>
      </c>
      <c r="J37" s="89">
        <v>448</v>
      </c>
      <c r="K37" s="89">
        <v>474</v>
      </c>
      <c r="L37" s="108">
        <f t="shared" si="2"/>
        <v>1.3936116459775767</v>
      </c>
      <c r="M37" s="634">
        <f t="shared" si="0"/>
        <v>2.816165524042519</v>
      </c>
      <c r="N37" s="89">
        <v>19701</v>
      </c>
      <c r="O37" s="14">
        <f t="shared" si="1"/>
        <v>1162.3874755381605</v>
      </c>
      <c r="P37" s="91">
        <v>255.5</v>
      </c>
      <c r="Q37" s="132" t="s">
        <v>420</v>
      </c>
    </row>
    <row r="38" spans="1:17" s="7" customFormat="1" ht="12" customHeight="1">
      <c r="A38" s="130" t="s">
        <v>405</v>
      </c>
      <c r="B38" s="92">
        <v>37961</v>
      </c>
      <c r="C38" s="137">
        <v>102342</v>
      </c>
      <c r="D38" s="92">
        <v>51631</v>
      </c>
      <c r="E38" s="92">
        <v>50711</v>
      </c>
      <c r="F38" s="107">
        <f t="shared" si="4"/>
        <v>101915</v>
      </c>
      <c r="G38" s="107">
        <f t="shared" si="4"/>
        <v>51380</v>
      </c>
      <c r="H38" s="107">
        <f t="shared" si="4"/>
        <v>50535</v>
      </c>
      <c r="I38" s="90">
        <v>427</v>
      </c>
      <c r="J38" s="90">
        <v>251</v>
      </c>
      <c r="K38" s="90">
        <v>176</v>
      </c>
      <c r="L38" s="108">
        <f t="shared" si="2"/>
        <v>0.14972257287966415</v>
      </c>
      <c r="M38" s="634">
        <f t="shared" si="0"/>
        <v>2.695977450541345</v>
      </c>
      <c r="N38" s="90">
        <v>14976</v>
      </c>
      <c r="O38" s="14">
        <f t="shared" si="1"/>
        <v>141.68512570605824</v>
      </c>
      <c r="P38" s="93">
        <v>722.32</v>
      </c>
      <c r="Q38" s="132" t="s">
        <v>421</v>
      </c>
    </row>
    <row r="39" spans="1:17" s="1" customFormat="1" ht="12" customHeight="1">
      <c r="A39" s="81" t="s">
        <v>250</v>
      </c>
      <c r="B39" s="180">
        <v>147047</v>
      </c>
      <c r="C39" s="138">
        <v>402254</v>
      </c>
      <c r="D39" s="94">
        <v>200374</v>
      </c>
      <c r="E39" s="94">
        <v>201880</v>
      </c>
      <c r="F39" s="107">
        <f t="shared" si="4"/>
        <v>400701</v>
      </c>
      <c r="G39" s="107">
        <f t="shared" si="4"/>
        <v>199577</v>
      </c>
      <c r="H39" s="107">
        <f t="shared" si="4"/>
        <v>201124</v>
      </c>
      <c r="I39" s="95">
        <v>1553</v>
      </c>
      <c r="J39" s="94">
        <v>797</v>
      </c>
      <c r="K39" s="94">
        <v>756</v>
      </c>
      <c r="L39" s="108">
        <v>0.73</v>
      </c>
      <c r="M39" s="634">
        <f t="shared" si="0"/>
        <v>2.7355471379898946</v>
      </c>
      <c r="N39" s="94">
        <v>36449</v>
      </c>
      <c r="O39" s="14">
        <f t="shared" si="1"/>
        <v>411.3531312635497</v>
      </c>
      <c r="P39" s="96">
        <v>977.88</v>
      </c>
      <c r="Q39" s="133" t="s">
        <v>250</v>
      </c>
    </row>
    <row r="40" spans="1:17" s="100" customFormat="1" ht="12" customHeight="1">
      <c r="A40" s="40" t="s">
        <v>312</v>
      </c>
      <c r="B40" s="115">
        <v>150379</v>
      </c>
      <c r="C40" s="137">
        <v>405819</v>
      </c>
      <c r="D40" s="89">
        <v>202199</v>
      </c>
      <c r="E40" s="89">
        <v>203620</v>
      </c>
      <c r="F40" s="89">
        <v>403601</v>
      </c>
      <c r="G40" s="89">
        <v>200973</v>
      </c>
      <c r="H40" s="89">
        <v>202628</v>
      </c>
      <c r="I40" s="90">
        <v>2218</v>
      </c>
      <c r="J40" s="89">
        <v>1226</v>
      </c>
      <c r="K40" s="89">
        <v>992</v>
      </c>
      <c r="L40" s="108">
        <f>(C40-C39)/C39*100</f>
        <v>0.8862559477345161</v>
      </c>
      <c r="M40" s="635">
        <v>2.7</v>
      </c>
      <c r="N40" s="115">
        <v>38394</v>
      </c>
      <c r="O40" s="116">
        <f>C40/P40</f>
        <v>415.04970544919</v>
      </c>
      <c r="P40" s="116">
        <v>977.76</v>
      </c>
      <c r="Q40" s="134" t="s">
        <v>312</v>
      </c>
    </row>
    <row r="41" spans="1:17" s="100" customFormat="1" ht="12" customHeight="1">
      <c r="A41" s="40" t="s">
        <v>427</v>
      </c>
      <c r="B41" s="115">
        <v>153042</v>
      </c>
      <c r="C41" s="137">
        <v>408364</v>
      </c>
      <c r="D41" s="89">
        <v>203436</v>
      </c>
      <c r="E41" s="89">
        <v>204928</v>
      </c>
      <c r="F41" s="89">
        <v>405458</v>
      </c>
      <c r="G41" s="89">
        <v>201884</v>
      </c>
      <c r="H41" s="89">
        <v>203574</v>
      </c>
      <c r="I41" s="90">
        <v>2906</v>
      </c>
      <c r="J41" s="89">
        <v>1552</v>
      </c>
      <c r="K41" s="89">
        <v>1354</v>
      </c>
      <c r="L41" s="108">
        <f>(C41-C40)/C40*100</f>
        <v>0.6271268718320236</v>
      </c>
      <c r="M41" s="635">
        <v>2.7</v>
      </c>
      <c r="N41" s="115">
        <v>40308</v>
      </c>
      <c r="O41" s="116">
        <v>417.65</v>
      </c>
      <c r="P41" s="116">
        <v>977.77</v>
      </c>
      <c r="Q41" s="134" t="s">
        <v>435</v>
      </c>
    </row>
    <row r="42" spans="1:17" s="100" customFormat="1" ht="12" customHeight="1">
      <c r="A42" s="40" t="s">
        <v>451</v>
      </c>
      <c r="B42" s="115">
        <v>155398</v>
      </c>
      <c r="C42" s="137">
        <v>410914</v>
      </c>
      <c r="D42" s="89">
        <v>205004</v>
      </c>
      <c r="E42" s="89">
        <v>205910</v>
      </c>
      <c r="F42" s="89">
        <v>407498</v>
      </c>
      <c r="G42" s="89">
        <v>203107</v>
      </c>
      <c r="H42" s="89">
        <v>204391</v>
      </c>
      <c r="I42" s="90">
        <v>3416</v>
      </c>
      <c r="J42" s="89">
        <v>1897</v>
      </c>
      <c r="K42" s="89">
        <v>1519</v>
      </c>
      <c r="L42" s="108">
        <f>(C42-C41)/C41*100</f>
        <v>0.6244428989822806</v>
      </c>
      <c r="M42" s="635">
        <v>2.644274701090104</v>
      </c>
      <c r="N42" s="115">
        <v>42015</v>
      </c>
      <c r="O42" s="116">
        <v>420.2573202286836</v>
      </c>
      <c r="P42" s="116">
        <v>977.77</v>
      </c>
      <c r="Q42" s="134" t="s">
        <v>452</v>
      </c>
    </row>
    <row r="43" spans="1:17" s="163" customFormat="1" ht="14.25">
      <c r="A43" s="160" t="s">
        <v>454</v>
      </c>
      <c r="B43" s="161">
        <v>157704</v>
      </c>
      <c r="C43" s="145">
        <f>D43+E43</f>
        <v>414116</v>
      </c>
      <c r="D43" s="49">
        <v>206700</v>
      </c>
      <c r="E43" s="49">
        <v>207416</v>
      </c>
      <c r="F43" s="145">
        <f>G43+H43</f>
        <v>410378</v>
      </c>
      <c r="G43" s="49">
        <v>204689</v>
      </c>
      <c r="H43" s="49">
        <v>205689</v>
      </c>
      <c r="I43" s="145">
        <f>J43+K43</f>
        <v>3738</v>
      </c>
      <c r="J43" s="49">
        <v>2011</v>
      </c>
      <c r="K43" s="49">
        <v>1727</v>
      </c>
      <c r="L43" s="146">
        <f>(C43-C42)/C42*100</f>
        <v>0.7792384781243764</v>
      </c>
      <c r="M43" s="636">
        <f>C43/B43</f>
        <v>2.6259067620352052</v>
      </c>
      <c r="N43" s="49">
        <v>43743</v>
      </c>
      <c r="O43" s="147">
        <f>C43/P43</f>
        <v>423.4574718285375</v>
      </c>
      <c r="P43" s="148">
        <v>977.94</v>
      </c>
      <c r="Q43" s="162" t="s">
        <v>460</v>
      </c>
    </row>
    <row r="44" spans="1:17" s="163" customFormat="1" ht="14.25">
      <c r="A44" s="160" t="s">
        <v>461</v>
      </c>
      <c r="B44" s="222">
        <v>162824</v>
      </c>
      <c r="C44" s="145">
        <v>421683</v>
      </c>
      <c r="D44" s="49">
        <v>210428</v>
      </c>
      <c r="E44" s="49">
        <v>211255</v>
      </c>
      <c r="F44" s="145">
        <v>417539</v>
      </c>
      <c r="G44" s="49">
        <v>208215</v>
      </c>
      <c r="H44" s="49">
        <v>209324</v>
      </c>
      <c r="I44" s="145">
        <v>4144</v>
      </c>
      <c r="J44" s="49">
        <v>2213</v>
      </c>
      <c r="K44" s="49">
        <v>1931</v>
      </c>
      <c r="L44" s="146">
        <f>(C44-C43)/C43*100</f>
        <v>1.827265790261666</v>
      </c>
      <c r="M44" s="636">
        <f>C44/B44</f>
        <v>2.5898086277207293</v>
      </c>
      <c r="N44" s="49">
        <v>45711</v>
      </c>
      <c r="O44" s="147">
        <f>C44/P44</f>
        <v>431.177529192826</v>
      </c>
      <c r="P44" s="148">
        <v>977.98</v>
      </c>
      <c r="Q44" s="162" t="s">
        <v>461</v>
      </c>
    </row>
    <row r="45" spans="1:17" s="163" customFormat="1" ht="14.25">
      <c r="A45" s="160" t="s">
        <v>495</v>
      </c>
      <c r="B45" s="222">
        <v>165494</v>
      </c>
      <c r="C45" s="145">
        <v>427593</v>
      </c>
      <c r="D45" s="49">
        <v>213503</v>
      </c>
      <c r="E45" s="49">
        <v>214090</v>
      </c>
      <c r="F45" s="145">
        <v>422790</v>
      </c>
      <c r="G45" s="49">
        <v>210873</v>
      </c>
      <c r="H45" s="49">
        <v>211917</v>
      </c>
      <c r="I45" s="145">
        <v>4803</v>
      </c>
      <c r="J45" s="49">
        <v>2630</v>
      </c>
      <c r="K45" s="49">
        <v>2173</v>
      </c>
      <c r="L45" s="146">
        <v>1.4015267392804547</v>
      </c>
      <c r="M45" s="636">
        <v>2.5837371747616227</v>
      </c>
      <c r="N45" s="49">
        <v>47821</v>
      </c>
      <c r="O45" s="147">
        <v>437.09992333248147</v>
      </c>
      <c r="P45" s="148">
        <v>978.25</v>
      </c>
      <c r="Q45" s="162" t="s">
        <v>495</v>
      </c>
    </row>
    <row r="46" spans="1:17" s="163" customFormat="1" ht="14.25">
      <c r="A46" s="160" t="s">
        <v>536</v>
      </c>
      <c r="B46" s="222">
        <v>168658</v>
      </c>
      <c r="C46" s="145">
        <v>435413</v>
      </c>
      <c r="D46" s="49">
        <v>217733</v>
      </c>
      <c r="E46" s="49">
        <v>217680</v>
      </c>
      <c r="F46" s="145">
        <v>429656</v>
      </c>
      <c r="G46" s="49">
        <v>214588</v>
      </c>
      <c r="H46" s="49">
        <v>215068</v>
      </c>
      <c r="I46" s="145">
        <v>5757</v>
      </c>
      <c r="J46" s="49">
        <v>3145</v>
      </c>
      <c r="K46" s="49">
        <v>2612</v>
      </c>
      <c r="L46" s="146">
        <v>1.828841912753483</v>
      </c>
      <c r="M46" s="636">
        <v>2.5816326530612246</v>
      </c>
      <c r="N46" s="49">
        <v>50199</v>
      </c>
      <c r="O46" s="147">
        <v>445.0573937219547</v>
      </c>
      <c r="P46" s="148">
        <v>978.33</v>
      </c>
      <c r="Q46" s="162" t="s">
        <v>537</v>
      </c>
    </row>
    <row r="47" spans="1:17" s="628" customFormat="1" ht="13.5" thickBot="1">
      <c r="A47" s="620" t="s">
        <v>657</v>
      </c>
      <c r="B47" s="621">
        <v>173370</v>
      </c>
      <c r="C47" s="622">
        <v>445457</v>
      </c>
      <c r="D47" s="623">
        <v>222953</v>
      </c>
      <c r="E47" s="623">
        <v>222504</v>
      </c>
      <c r="F47" s="622">
        <v>438165</v>
      </c>
      <c r="G47" s="623">
        <v>219029</v>
      </c>
      <c r="H47" s="623">
        <v>219136</v>
      </c>
      <c r="I47" s="622">
        <v>7292</v>
      </c>
      <c r="J47" s="623">
        <v>3924</v>
      </c>
      <c r="K47" s="623">
        <v>3368</v>
      </c>
      <c r="L47" s="624">
        <v>2.30677540633835</v>
      </c>
      <c r="M47" s="637">
        <v>2.5273403703062813</v>
      </c>
      <c r="N47" s="623">
        <v>52482</v>
      </c>
      <c r="O47" s="625">
        <v>455.291291905151</v>
      </c>
      <c r="P47" s="626">
        <v>978.33</v>
      </c>
      <c r="Q47" s="627" t="s">
        <v>658</v>
      </c>
    </row>
    <row r="48" spans="1:13" s="200" customFormat="1" ht="14.25" customHeight="1">
      <c r="A48" s="197" t="s">
        <v>476</v>
      </c>
      <c r="B48" s="198"/>
      <c r="C48" s="198"/>
      <c r="D48" s="198"/>
      <c r="E48" s="199"/>
      <c r="H48" s="190" t="s">
        <v>477</v>
      </c>
      <c r="M48" s="638"/>
    </row>
    <row r="49" spans="1:19" s="189" customFormat="1" ht="14.25" customHeight="1">
      <c r="A49" s="201" t="s">
        <v>654</v>
      </c>
      <c r="H49" s="677" t="s">
        <v>655</v>
      </c>
      <c r="I49" s="677"/>
      <c r="J49" s="677"/>
      <c r="K49" s="677"/>
      <c r="L49" s="677"/>
      <c r="M49" s="677"/>
      <c r="N49" s="202"/>
      <c r="O49" s="202"/>
      <c r="P49" s="202"/>
      <c r="R49" s="202"/>
      <c r="S49" s="202"/>
    </row>
    <row r="50" spans="1:13" s="189" customFormat="1" ht="14.25" customHeight="1">
      <c r="A50" s="221" t="s">
        <v>656</v>
      </c>
      <c r="B50" s="209"/>
      <c r="C50" s="209"/>
      <c r="D50" s="209"/>
      <c r="E50" s="209"/>
      <c r="F50" s="209"/>
      <c r="G50" s="209"/>
      <c r="H50" s="678" t="s">
        <v>653</v>
      </c>
      <c r="I50" s="678"/>
      <c r="J50" s="678"/>
      <c r="K50" s="678"/>
      <c r="L50" s="678"/>
      <c r="M50" s="678"/>
    </row>
    <row r="51" s="619" customFormat="1" ht="12">
      <c r="M51" s="639"/>
    </row>
    <row r="52" s="619" customFormat="1" ht="12">
      <c r="M52" s="639"/>
    </row>
  </sheetData>
  <sheetProtection/>
  <mergeCells count="8">
    <mergeCell ref="H49:M49"/>
    <mergeCell ref="H50:M50"/>
    <mergeCell ref="A1:Q1"/>
    <mergeCell ref="Q4:Q8"/>
    <mergeCell ref="A4:A8"/>
    <mergeCell ref="O4:P4"/>
    <mergeCell ref="N4:N5"/>
    <mergeCell ref="A2:Q2"/>
  </mergeCells>
  <printOptions/>
  <pageMargins left="0.62" right="0.63" top="0.5" bottom="0.25" header="0.41" footer="0.21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SheetLayoutView="100" zoomScalePageLayoutView="0" workbookViewId="0" topLeftCell="A1">
      <pane xSplit="1" ySplit="5" topLeftCell="B6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3" sqref="A3"/>
    </sheetView>
  </sheetViews>
  <sheetFormatPr defaultColWidth="18.88671875" defaultRowHeight="13.5"/>
  <cols>
    <col min="1" max="1" width="10.77734375" style="390" customWidth="1"/>
    <col min="2" max="9" width="11.77734375" style="390" customWidth="1"/>
    <col min="10" max="10" width="12.77734375" style="390" customWidth="1"/>
    <col min="11" max="11" width="0.23046875" style="390" hidden="1" customWidth="1"/>
    <col min="12" max="16384" width="18.88671875" style="390" customWidth="1"/>
  </cols>
  <sheetData>
    <row r="1" spans="1:10" s="414" customFormat="1" ht="30" customHeight="1">
      <c r="A1" s="722" t="s">
        <v>814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s="414" customFormat="1" ht="13.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</row>
    <row r="3" spans="1:10" s="303" customFormat="1" ht="18" customHeight="1">
      <c r="A3" s="303" t="s">
        <v>555</v>
      </c>
      <c r="J3" s="355" t="s">
        <v>556</v>
      </c>
    </row>
    <row r="4" spans="1:10" s="414" customFormat="1" ht="24.75" customHeight="1">
      <c r="A4" s="415" t="s">
        <v>204</v>
      </c>
      <c r="B4" s="723" t="s">
        <v>206</v>
      </c>
      <c r="C4" s="724"/>
      <c r="D4" s="725"/>
      <c r="E4" s="723" t="s">
        <v>208</v>
      </c>
      <c r="F4" s="724"/>
      <c r="G4" s="725"/>
      <c r="H4" s="294" t="s">
        <v>210</v>
      </c>
      <c r="I4" s="307" t="s">
        <v>212</v>
      </c>
      <c r="J4" s="282" t="s">
        <v>213</v>
      </c>
    </row>
    <row r="5" spans="1:10" s="414" customFormat="1" ht="31.5" customHeight="1">
      <c r="A5" s="396" t="s">
        <v>214</v>
      </c>
      <c r="B5" s="416"/>
      <c r="C5" s="417" t="s">
        <v>216</v>
      </c>
      <c r="D5" s="417" t="s">
        <v>218</v>
      </c>
      <c r="E5" s="416"/>
      <c r="F5" s="417" t="s">
        <v>216</v>
      </c>
      <c r="G5" s="417" t="s">
        <v>218</v>
      </c>
      <c r="H5" s="418" t="s">
        <v>219</v>
      </c>
      <c r="I5" s="398" t="s">
        <v>220</v>
      </c>
      <c r="J5" s="419" t="s">
        <v>221</v>
      </c>
    </row>
    <row r="6" spans="1:11" s="427" customFormat="1" ht="19.5" customHeight="1">
      <c r="A6" s="422">
        <v>2009</v>
      </c>
      <c r="B6" s="423">
        <v>5433</v>
      </c>
      <c r="C6" s="424">
        <v>2825</v>
      </c>
      <c r="D6" s="424">
        <v>2608</v>
      </c>
      <c r="E6" s="425">
        <v>2823</v>
      </c>
      <c r="F6" s="424">
        <v>1514</v>
      </c>
      <c r="G6" s="424">
        <v>1309</v>
      </c>
      <c r="H6" s="424">
        <v>3279</v>
      </c>
      <c r="I6" s="424">
        <v>1469</v>
      </c>
      <c r="J6" s="426">
        <v>2009</v>
      </c>
      <c r="K6" s="424">
        <v>0</v>
      </c>
    </row>
    <row r="7" spans="1:11" s="427" customFormat="1" ht="19.5" customHeight="1">
      <c r="A7" s="422">
        <v>2010</v>
      </c>
      <c r="B7" s="423">
        <v>5657</v>
      </c>
      <c r="C7" s="424">
        <v>2929</v>
      </c>
      <c r="D7" s="424">
        <v>2728</v>
      </c>
      <c r="E7" s="425">
        <v>3017</v>
      </c>
      <c r="F7" s="424">
        <v>1563</v>
      </c>
      <c r="G7" s="424">
        <v>1454</v>
      </c>
      <c r="H7" s="424">
        <v>3515</v>
      </c>
      <c r="I7" s="424">
        <v>1466</v>
      </c>
      <c r="J7" s="426">
        <v>2010</v>
      </c>
      <c r="K7" s="424"/>
    </row>
    <row r="8" spans="1:11" s="429" customFormat="1" ht="19.5" customHeight="1">
      <c r="A8" s="422">
        <v>2011</v>
      </c>
      <c r="B8" s="423">
        <v>5628</v>
      </c>
      <c r="C8" s="424">
        <v>2891</v>
      </c>
      <c r="D8" s="424">
        <v>2737</v>
      </c>
      <c r="E8" s="425">
        <v>3021</v>
      </c>
      <c r="F8" s="424">
        <v>1614</v>
      </c>
      <c r="G8" s="424">
        <v>1407</v>
      </c>
      <c r="H8" s="424">
        <v>3582</v>
      </c>
      <c r="I8" s="424">
        <v>1395</v>
      </c>
      <c r="J8" s="426">
        <v>2011</v>
      </c>
      <c r="K8" s="428">
        <v>0</v>
      </c>
    </row>
    <row r="9" spans="1:11" s="429" customFormat="1" ht="19.5" customHeight="1">
      <c r="A9" s="422">
        <v>2012</v>
      </c>
      <c r="B9" s="423">
        <v>5992</v>
      </c>
      <c r="C9" s="424">
        <v>3046</v>
      </c>
      <c r="D9" s="424">
        <v>2946</v>
      </c>
      <c r="E9" s="425">
        <v>3238</v>
      </c>
      <c r="F9" s="424">
        <v>1746</v>
      </c>
      <c r="G9" s="424">
        <v>1492</v>
      </c>
      <c r="H9" s="424">
        <v>3482</v>
      </c>
      <c r="I9" s="424">
        <v>1426</v>
      </c>
      <c r="J9" s="426">
        <v>2012</v>
      </c>
      <c r="K9" s="428"/>
    </row>
    <row r="10" spans="1:11" s="514" customFormat="1" ht="19.5" customHeight="1">
      <c r="A10" s="921">
        <v>2013</v>
      </c>
      <c r="B10" s="922">
        <v>5328</v>
      </c>
      <c r="C10" s="923">
        <v>2705</v>
      </c>
      <c r="D10" s="428">
        <v>2623</v>
      </c>
      <c r="E10" s="923">
        <v>3317</v>
      </c>
      <c r="F10" s="428">
        <v>1778</v>
      </c>
      <c r="G10" s="428">
        <v>1539</v>
      </c>
      <c r="H10" s="428">
        <v>3638</v>
      </c>
      <c r="I10" s="428">
        <v>1440</v>
      </c>
      <c r="J10" s="924">
        <v>2013</v>
      </c>
      <c r="K10" s="513"/>
    </row>
    <row r="11" spans="1:11" s="516" customFormat="1" ht="19.5" customHeight="1">
      <c r="A11" s="422" t="s">
        <v>783</v>
      </c>
      <c r="B11" s="423">
        <v>527</v>
      </c>
      <c r="C11" s="925">
        <v>242</v>
      </c>
      <c r="D11" s="926">
        <v>285</v>
      </c>
      <c r="E11" s="425">
        <v>311</v>
      </c>
      <c r="F11" s="926">
        <v>161</v>
      </c>
      <c r="G11" s="925">
        <v>150</v>
      </c>
      <c r="H11" s="927">
        <v>344</v>
      </c>
      <c r="I11" s="928">
        <v>138</v>
      </c>
      <c r="J11" s="426" t="s">
        <v>784</v>
      </c>
      <c r="K11" s="515"/>
    </row>
    <row r="12" spans="1:11" s="516" customFormat="1" ht="19.5" customHeight="1">
      <c r="A12" s="422" t="s">
        <v>785</v>
      </c>
      <c r="B12" s="423">
        <v>424</v>
      </c>
      <c r="C12" s="925">
        <v>223</v>
      </c>
      <c r="D12" s="926">
        <v>201</v>
      </c>
      <c r="E12" s="425">
        <v>299</v>
      </c>
      <c r="F12" s="926">
        <v>167</v>
      </c>
      <c r="G12" s="925">
        <v>132</v>
      </c>
      <c r="H12" s="927">
        <v>295</v>
      </c>
      <c r="I12" s="928">
        <v>101</v>
      </c>
      <c r="J12" s="426" t="s">
        <v>786</v>
      </c>
      <c r="K12" s="515"/>
    </row>
    <row r="13" spans="1:11" s="516" customFormat="1" ht="19.5" customHeight="1">
      <c r="A13" s="422" t="s">
        <v>787</v>
      </c>
      <c r="B13" s="423">
        <v>457</v>
      </c>
      <c r="C13" s="925">
        <v>240</v>
      </c>
      <c r="D13" s="926">
        <v>217</v>
      </c>
      <c r="E13" s="425">
        <v>321</v>
      </c>
      <c r="F13" s="926">
        <v>169</v>
      </c>
      <c r="G13" s="925">
        <v>152</v>
      </c>
      <c r="H13" s="927">
        <v>303</v>
      </c>
      <c r="I13" s="928">
        <v>85</v>
      </c>
      <c r="J13" s="426" t="s">
        <v>788</v>
      </c>
      <c r="K13" s="515"/>
    </row>
    <row r="14" spans="1:11" s="516" customFormat="1" ht="19.5" customHeight="1">
      <c r="A14" s="422" t="s">
        <v>789</v>
      </c>
      <c r="B14" s="423">
        <v>443</v>
      </c>
      <c r="C14" s="925">
        <v>211</v>
      </c>
      <c r="D14" s="926">
        <v>232</v>
      </c>
      <c r="E14" s="425">
        <v>284</v>
      </c>
      <c r="F14" s="926">
        <v>144</v>
      </c>
      <c r="G14" s="925">
        <v>140</v>
      </c>
      <c r="H14" s="927">
        <v>308</v>
      </c>
      <c r="I14" s="928">
        <v>106</v>
      </c>
      <c r="J14" s="426" t="s">
        <v>790</v>
      </c>
      <c r="K14" s="515"/>
    </row>
    <row r="15" spans="1:11" s="516" customFormat="1" ht="19.5" customHeight="1">
      <c r="A15" s="422" t="s">
        <v>791</v>
      </c>
      <c r="B15" s="423">
        <v>404</v>
      </c>
      <c r="C15" s="925">
        <v>199</v>
      </c>
      <c r="D15" s="926">
        <v>205</v>
      </c>
      <c r="E15" s="425">
        <v>282</v>
      </c>
      <c r="F15" s="926">
        <v>151</v>
      </c>
      <c r="G15" s="925">
        <v>131</v>
      </c>
      <c r="H15" s="927">
        <v>369</v>
      </c>
      <c r="I15" s="928">
        <v>137</v>
      </c>
      <c r="J15" s="426" t="s">
        <v>792</v>
      </c>
      <c r="K15" s="515"/>
    </row>
    <row r="16" spans="1:11" s="516" customFormat="1" ht="19.5" customHeight="1">
      <c r="A16" s="422" t="s">
        <v>793</v>
      </c>
      <c r="B16" s="423">
        <v>404</v>
      </c>
      <c r="C16" s="925">
        <v>209</v>
      </c>
      <c r="D16" s="926">
        <v>195</v>
      </c>
      <c r="E16" s="425">
        <v>236</v>
      </c>
      <c r="F16" s="926">
        <v>134</v>
      </c>
      <c r="G16" s="925">
        <v>102</v>
      </c>
      <c r="H16" s="927">
        <v>259</v>
      </c>
      <c r="I16" s="928">
        <v>112</v>
      </c>
      <c r="J16" s="426" t="s">
        <v>794</v>
      </c>
      <c r="K16" s="515"/>
    </row>
    <row r="17" spans="1:11" s="516" customFormat="1" ht="19.5" customHeight="1">
      <c r="A17" s="422" t="s">
        <v>795</v>
      </c>
      <c r="B17" s="423">
        <v>445</v>
      </c>
      <c r="C17" s="925">
        <v>233</v>
      </c>
      <c r="D17" s="926">
        <v>212</v>
      </c>
      <c r="E17" s="425">
        <v>252</v>
      </c>
      <c r="F17" s="926">
        <v>144</v>
      </c>
      <c r="G17" s="925">
        <v>108</v>
      </c>
      <c r="H17" s="927">
        <v>318</v>
      </c>
      <c r="I17" s="928">
        <v>143</v>
      </c>
      <c r="J17" s="426" t="s">
        <v>796</v>
      </c>
      <c r="K17" s="515"/>
    </row>
    <row r="18" spans="1:11" s="516" customFormat="1" ht="19.5" customHeight="1">
      <c r="A18" s="422" t="s">
        <v>797</v>
      </c>
      <c r="B18" s="423">
        <v>438</v>
      </c>
      <c r="C18" s="925">
        <v>219</v>
      </c>
      <c r="D18" s="926">
        <v>219</v>
      </c>
      <c r="E18" s="425">
        <v>248</v>
      </c>
      <c r="F18" s="926">
        <v>128</v>
      </c>
      <c r="G18" s="925">
        <v>120</v>
      </c>
      <c r="H18" s="927">
        <v>219</v>
      </c>
      <c r="I18" s="928">
        <v>114</v>
      </c>
      <c r="J18" s="426" t="s">
        <v>798</v>
      </c>
      <c r="K18" s="515"/>
    </row>
    <row r="19" spans="1:11" s="516" customFormat="1" ht="19.5" customHeight="1">
      <c r="A19" s="422" t="s">
        <v>799</v>
      </c>
      <c r="B19" s="423">
        <v>497</v>
      </c>
      <c r="C19" s="925">
        <v>270</v>
      </c>
      <c r="D19" s="926">
        <v>227</v>
      </c>
      <c r="E19" s="425">
        <v>244</v>
      </c>
      <c r="F19" s="926">
        <v>135</v>
      </c>
      <c r="G19" s="925">
        <v>109</v>
      </c>
      <c r="H19" s="927">
        <v>205</v>
      </c>
      <c r="I19" s="928">
        <v>117</v>
      </c>
      <c r="J19" s="426" t="s">
        <v>800</v>
      </c>
      <c r="K19" s="515"/>
    </row>
    <row r="20" spans="1:11" s="516" customFormat="1" ht="19.5" customHeight="1">
      <c r="A20" s="422" t="s">
        <v>801</v>
      </c>
      <c r="B20" s="423">
        <v>454</v>
      </c>
      <c r="C20" s="925">
        <v>232</v>
      </c>
      <c r="D20" s="926">
        <v>222</v>
      </c>
      <c r="E20" s="425">
        <v>272</v>
      </c>
      <c r="F20" s="926">
        <v>152</v>
      </c>
      <c r="G20" s="925">
        <v>120</v>
      </c>
      <c r="H20" s="927">
        <v>348</v>
      </c>
      <c r="I20" s="928">
        <v>157</v>
      </c>
      <c r="J20" s="426" t="s">
        <v>802</v>
      </c>
      <c r="K20" s="515"/>
    </row>
    <row r="21" spans="1:11" s="516" customFormat="1" ht="19.5" customHeight="1">
      <c r="A21" s="422" t="s">
        <v>803</v>
      </c>
      <c r="B21" s="423">
        <v>446</v>
      </c>
      <c r="C21" s="925">
        <v>232</v>
      </c>
      <c r="D21" s="926">
        <v>214</v>
      </c>
      <c r="E21" s="425">
        <v>253</v>
      </c>
      <c r="F21" s="926">
        <v>124</v>
      </c>
      <c r="G21" s="925">
        <v>129</v>
      </c>
      <c r="H21" s="927">
        <v>295</v>
      </c>
      <c r="I21" s="928">
        <v>128</v>
      </c>
      <c r="J21" s="401" t="s">
        <v>804</v>
      </c>
      <c r="K21" s="515"/>
    </row>
    <row r="22" spans="1:11" s="516" customFormat="1" ht="19.5" customHeight="1">
      <c r="A22" s="929" t="s">
        <v>805</v>
      </c>
      <c r="B22" s="930">
        <v>389</v>
      </c>
      <c r="C22" s="931">
        <v>195</v>
      </c>
      <c r="D22" s="932">
        <v>194</v>
      </c>
      <c r="E22" s="933">
        <v>315</v>
      </c>
      <c r="F22" s="932">
        <v>169</v>
      </c>
      <c r="G22" s="931">
        <v>146</v>
      </c>
      <c r="H22" s="934">
        <v>375</v>
      </c>
      <c r="I22" s="935">
        <v>102</v>
      </c>
      <c r="J22" s="314" t="s">
        <v>806</v>
      </c>
      <c r="K22" s="517"/>
    </row>
    <row r="23" spans="1:10" s="238" customFormat="1" ht="16.5" customHeight="1">
      <c r="A23" s="431" t="s">
        <v>807</v>
      </c>
      <c r="B23" s="432"/>
      <c r="C23" s="432"/>
      <c r="D23" s="432"/>
      <c r="G23" s="739" t="s">
        <v>491</v>
      </c>
      <c r="H23" s="739"/>
      <c r="I23" s="739"/>
      <c r="J23" s="739"/>
    </row>
    <row r="24" spans="1:19" s="216" customFormat="1" ht="16.5" customHeight="1">
      <c r="A24" s="238" t="s">
        <v>780</v>
      </c>
      <c r="B24" s="238"/>
      <c r="C24" s="238"/>
      <c r="D24" s="238"/>
      <c r="E24" s="238"/>
      <c r="F24" s="238"/>
      <c r="G24" s="738" t="s">
        <v>782</v>
      </c>
      <c r="H24" s="738"/>
      <c r="I24" s="738"/>
      <c r="J24" s="738"/>
      <c r="K24" s="238"/>
      <c r="M24" s="238"/>
      <c r="N24" s="238"/>
      <c r="O24" s="238"/>
      <c r="P24" s="238"/>
      <c r="Q24" s="238"/>
      <c r="R24" s="238"/>
      <c r="S24" s="238"/>
    </row>
    <row r="25" s="315" customFormat="1" ht="16.5" customHeight="1">
      <c r="A25" s="238" t="s">
        <v>781</v>
      </c>
    </row>
    <row r="26" ht="12.75">
      <c r="A26" s="238"/>
    </row>
  </sheetData>
  <sheetProtection/>
  <mergeCells count="5">
    <mergeCell ref="G24:J24"/>
    <mergeCell ref="A1:J1"/>
    <mergeCell ref="B4:D4"/>
    <mergeCell ref="E4:G4"/>
    <mergeCell ref="G23:J2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="90" zoomScaleNormal="90" zoomScaleSheetLayoutView="100" zoomScalePageLayoutView="0" workbookViewId="0" topLeftCell="A1">
      <selection activeCell="D17" sqref="D17"/>
    </sheetView>
  </sheetViews>
  <sheetFormatPr defaultColWidth="18.88671875" defaultRowHeight="13.5"/>
  <cols>
    <col min="1" max="1" width="10.77734375" style="390" customWidth="1"/>
    <col min="2" max="9" width="11.77734375" style="390" customWidth="1"/>
    <col min="10" max="10" width="12.77734375" style="390" customWidth="1"/>
    <col min="11" max="11" width="0.23046875" style="390" hidden="1" customWidth="1"/>
    <col min="12" max="16384" width="18.88671875" style="390" customWidth="1"/>
  </cols>
  <sheetData>
    <row r="1" spans="1:10" s="414" customFormat="1" ht="30" customHeight="1">
      <c r="A1" s="722" t="s">
        <v>815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s="414" customFormat="1" ht="13.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</row>
    <row r="3" spans="1:10" s="303" customFormat="1" ht="18" customHeight="1">
      <c r="A3" s="303" t="s">
        <v>203</v>
      </c>
      <c r="J3" s="355" t="s">
        <v>198</v>
      </c>
    </row>
    <row r="4" spans="1:10" s="414" customFormat="1" ht="31.5" customHeight="1">
      <c r="A4" s="742" t="s">
        <v>199</v>
      </c>
      <c r="B4" s="723" t="s">
        <v>205</v>
      </c>
      <c r="C4" s="724"/>
      <c r="D4" s="725"/>
      <c r="E4" s="723" t="s">
        <v>207</v>
      </c>
      <c r="F4" s="724"/>
      <c r="G4" s="725"/>
      <c r="H4" s="294" t="s">
        <v>209</v>
      </c>
      <c r="I4" s="307" t="s">
        <v>211</v>
      </c>
      <c r="J4" s="740" t="s">
        <v>459</v>
      </c>
    </row>
    <row r="5" spans="1:10" s="414" customFormat="1" ht="31.5" customHeight="1">
      <c r="A5" s="743"/>
      <c r="B5" s="416"/>
      <c r="C5" s="417" t="s">
        <v>215</v>
      </c>
      <c r="D5" s="417" t="s">
        <v>217</v>
      </c>
      <c r="E5" s="416"/>
      <c r="F5" s="417" t="s">
        <v>215</v>
      </c>
      <c r="G5" s="417" t="s">
        <v>217</v>
      </c>
      <c r="H5" s="418" t="s">
        <v>200</v>
      </c>
      <c r="I5" s="398" t="s">
        <v>201</v>
      </c>
      <c r="J5" s="741"/>
    </row>
    <row r="6" spans="1:10" s="421" customFormat="1" ht="39.75" customHeight="1">
      <c r="A6" s="372" t="s">
        <v>249</v>
      </c>
      <c r="B6" s="319">
        <f>SUM(C6:D6)</f>
        <v>4002</v>
      </c>
      <c r="C6" s="319">
        <v>2099</v>
      </c>
      <c r="D6" s="319">
        <v>1903</v>
      </c>
      <c r="E6" s="319">
        <f>SUM(F6:G6)</f>
        <v>1953</v>
      </c>
      <c r="F6" s="319">
        <v>1047</v>
      </c>
      <c r="G6" s="433">
        <v>906</v>
      </c>
      <c r="H6" s="433">
        <v>2374</v>
      </c>
      <c r="I6" s="420">
        <v>1073</v>
      </c>
      <c r="J6" s="402" t="s">
        <v>249</v>
      </c>
    </row>
    <row r="7" spans="1:10" s="421" customFormat="1" ht="39.75" customHeight="1">
      <c r="A7" s="372" t="s">
        <v>486</v>
      </c>
      <c r="B7" s="319">
        <f>SUM(C7:D7)</f>
        <v>4249</v>
      </c>
      <c r="C7" s="319">
        <v>2191</v>
      </c>
      <c r="D7" s="319">
        <v>2058</v>
      </c>
      <c r="E7" s="319">
        <f>SUM(F7:G7)</f>
        <v>2070</v>
      </c>
      <c r="F7" s="319">
        <v>1073</v>
      </c>
      <c r="G7" s="433">
        <v>997</v>
      </c>
      <c r="H7" s="433">
        <v>2544</v>
      </c>
      <c r="I7" s="420">
        <v>1045</v>
      </c>
      <c r="J7" s="402" t="s">
        <v>486</v>
      </c>
    </row>
    <row r="8" spans="1:10" s="421" customFormat="1" ht="39.75" customHeight="1">
      <c r="A8" s="372" t="s">
        <v>496</v>
      </c>
      <c r="B8" s="319">
        <v>4257</v>
      </c>
      <c r="C8" s="319">
        <v>2172</v>
      </c>
      <c r="D8" s="319">
        <v>2085</v>
      </c>
      <c r="E8" s="319">
        <v>2041</v>
      </c>
      <c r="F8" s="319">
        <v>1069</v>
      </c>
      <c r="G8" s="433">
        <v>972</v>
      </c>
      <c r="H8" s="433">
        <v>2674</v>
      </c>
      <c r="I8" s="420">
        <v>1007</v>
      </c>
      <c r="J8" s="402" t="s">
        <v>496</v>
      </c>
    </row>
    <row r="9" spans="1:10" s="421" customFormat="1" ht="39.75" customHeight="1">
      <c r="A9" s="372" t="s">
        <v>536</v>
      </c>
      <c r="B9" s="319">
        <v>4672</v>
      </c>
      <c r="C9" s="319">
        <v>2359</v>
      </c>
      <c r="D9" s="319">
        <v>2313</v>
      </c>
      <c r="E9" s="319">
        <v>2144</v>
      </c>
      <c r="F9" s="319">
        <v>1140</v>
      </c>
      <c r="G9" s="433">
        <v>1004</v>
      </c>
      <c r="H9" s="433">
        <v>2573</v>
      </c>
      <c r="I9" s="420">
        <v>1050</v>
      </c>
      <c r="J9" s="402" t="s">
        <v>536</v>
      </c>
    </row>
    <row r="10" spans="1:10" s="940" customFormat="1" ht="39.75" customHeight="1">
      <c r="A10" s="936" t="s">
        <v>816</v>
      </c>
      <c r="B10" s="937">
        <v>4191</v>
      </c>
      <c r="C10" s="937">
        <v>2125</v>
      </c>
      <c r="D10" s="937">
        <v>2066</v>
      </c>
      <c r="E10" s="937">
        <v>2249</v>
      </c>
      <c r="F10" s="937">
        <v>1214</v>
      </c>
      <c r="G10" s="937">
        <v>1035</v>
      </c>
      <c r="H10" s="937">
        <v>2736</v>
      </c>
      <c r="I10" s="938">
        <v>1038</v>
      </c>
      <c r="J10" s="939" t="s">
        <v>816</v>
      </c>
    </row>
    <row r="11" spans="1:10" s="238" customFormat="1" ht="16.5" customHeight="1">
      <c r="A11" s="431" t="s">
        <v>807</v>
      </c>
      <c r="B11" s="432"/>
      <c r="C11" s="432"/>
      <c r="D11" s="432"/>
      <c r="G11" s="739" t="s">
        <v>39</v>
      </c>
      <c r="H11" s="739"/>
      <c r="I11" s="739"/>
      <c r="J11" s="739"/>
    </row>
    <row r="12" spans="1:19" s="216" customFormat="1" ht="16.5" customHeight="1">
      <c r="A12" s="238" t="s">
        <v>529</v>
      </c>
      <c r="B12" s="238"/>
      <c r="C12" s="238"/>
      <c r="D12" s="238"/>
      <c r="E12" s="238"/>
      <c r="F12" s="238"/>
      <c r="G12" s="738"/>
      <c r="H12" s="738"/>
      <c r="I12" s="738"/>
      <c r="J12" s="738"/>
      <c r="K12" s="238"/>
      <c r="M12" s="238"/>
      <c r="N12" s="238"/>
      <c r="O12" s="238"/>
      <c r="P12" s="238"/>
      <c r="Q12" s="238"/>
      <c r="R12" s="238"/>
      <c r="S12" s="238"/>
    </row>
    <row r="13" s="315" customFormat="1" ht="16.5" customHeight="1">
      <c r="A13" s="238"/>
    </row>
  </sheetData>
  <sheetProtection/>
  <mergeCells count="7">
    <mergeCell ref="G11:J11"/>
    <mergeCell ref="G12:J12"/>
    <mergeCell ref="A1:J1"/>
    <mergeCell ref="B4:D4"/>
    <mergeCell ref="E4:G4"/>
    <mergeCell ref="J4:J5"/>
    <mergeCell ref="A4:A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zoomScaleSheetLayoutView="85" zoomScalePageLayoutView="0" workbookViewId="0" topLeftCell="A1">
      <selection activeCell="E28" sqref="E28"/>
    </sheetView>
  </sheetViews>
  <sheetFormatPr defaultColWidth="24.77734375" defaultRowHeight="13.5"/>
  <cols>
    <col min="1" max="1" width="11.3359375" style="434" customWidth="1"/>
    <col min="2" max="19" width="8.88671875" style="434" customWidth="1"/>
    <col min="20" max="20" width="14.3359375" style="434" customWidth="1"/>
    <col min="21" max="16384" width="24.77734375" style="434" customWidth="1"/>
  </cols>
  <sheetData>
    <row r="1" spans="1:20" s="58" customFormat="1" ht="36" customHeight="1">
      <c r="A1" s="747" t="s">
        <v>817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</row>
    <row r="2" spans="1:20" s="58" customFormat="1" ht="24" customHeight="1">
      <c r="A2" s="488" t="s">
        <v>487</v>
      </c>
      <c r="B2" s="488"/>
      <c r="T2" s="42" t="s">
        <v>343</v>
      </c>
    </row>
    <row r="3" spans="1:20" s="30" customFormat="1" ht="39.75" customHeight="1">
      <c r="A3" s="263" t="s">
        <v>497</v>
      </c>
      <c r="B3" s="751" t="s">
        <v>498</v>
      </c>
      <c r="C3" s="752"/>
      <c r="D3" s="752"/>
      <c r="E3" s="752"/>
      <c r="F3" s="752"/>
      <c r="G3" s="753"/>
      <c r="H3" s="754" t="s">
        <v>499</v>
      </c>
      <c r="I3" s="755"/>
      <c r="J3" s="756"/>
      <c r="K3" s="760" t="s">
        <v>500</v>
      </c>
      <c r="L3" s="761"/>
      <c r="M3" s="761"/>
      <c r="N3" s="761"/>
      <c r="O3" s="761"/>
      <c r="P3" s="762"/>
      <c r="Q3" s="763" t="s">
        <v>501</v>
      </c>
      <c r="R3" s="764"/>
      <c r="S3" s="765"/>
      <c r="T3" s="264" t="s">
        <v>98</v>
      </c>
    </row>
    <row r="4" spans="1:20" s="30" customFormat="1" ht="30.75" customHeight="1">
      <c r="A4" s="265" t="s">
        <v>502</v>
      </c>
      <c r="B4" s="754" t="s">
        <v>503</v>
      </c>
      <c r="C4" s="755"/>
      <c r="D4" s="756"/>
      <c r="E4" s="754" t="s">
        <v>504</v>
      </c>
      <c r="F4" s="755"/>
      <c r="G4" s="756"/>
      <c r="H4" s="757"/>
      <c r="I4" s="758"/>
      <c r="J4" s="759"/>
      <c r="K4" s="769" t="s">
        <v>505</v>
      </c>
      <c r="L4" s="770"/>
      <c r="M4" s="770"/>
      <c r="N4" s="744" t="s">
        <v>506</v>
      </c>
      <c r="O4" s="745"/>
      <c r="P4" s="746"/>
      <c r="Q4" s="766"/>
      <c r="R4" s="767"/>
      <c r="S4" s="768"/>
      <c r="T4" s="24" t="s">
        <v>507</v>
      </c>
    </row>
    <row r="5" spans="1:20" s="30" customFormat="1" ht="27.75" customHeight="1">
      <c r="A5" s="25" t="s">
        <v>508</v>
      </c>
      <c r="B5" s="267"/>
      <c r="C5" s="268" t="s">
        <v>509</v>
      </c>
      <c r="D5" s="269" t="s">
        <v>510</v>
      </c>
      <c r="E5" s="267"/>
      <c r="F5" s="268" t="s">
        <v>511</v>
      </c>
      <c r="G5" s="269" t="s">
        <v>512</v>
      </c>
      <c r="H5" s="270"/>
      <c r="I5" s="268" t="s">
        <v>511</v>
      </c>
      <c r="J5" s="269" t="s">
        <v>512</v>
      </c>
      <c r="K5" s="271"/>
      <c r="L5" s="33" t="s">
        <v>513</v>
      </c>
      <c r="M5" s="33" t="s">
        <v>514</v>
      </c>
      <c r="N5" s="272"/>
      <c r="O5" s="33" t="s">
        <v>513</v>
      </c>
      <c r="P5" s="273" t="s">
        <v>514</v>
      </c>
      <c r="Q5" s="274"/>
      <c r="R5" s="33" t="s">
        <v>513</v>
      </c>
      <c r="S5" s="273" t="s">
        <v>514</v>
      </c>
      <c r="T5" s="26" t="s">
        <v>202</v>
      </c>
    </row>
    <row r="6" spans="1:20" s="275" customFormat="1" ht="19.5" customHeight="1">
      <c r="A6" s="941" t="s">
        <v>538</v>
      </c>
      <c r="B6" s="942">
        <v>88851</v>
      </c>
      <c r="C6" s="943">
        <v>44890</v>
      </c>
      <c r="D6" s="943">
        <v>43961</v>
      </c>
      <c r="E6" s="943">
        <v>81028</v>
      </c>
      <c r="F6" s="943">
        <v>40649</v>
      </c>
      <c r="G6" s="943">
        <v>40379</v>
      </c>
      <c r="H6" s="943">
        <v>60607</v>
      </c>
      <c r="I6" s="943">
        <v>29827</v>
      </c>
      <c r="J6" s="943">
        <v>30780</v>
      </c>
      <c r="K6" s="943">
        <v>28244</v>
      </c>
      <c r="L6" s="943">
        <v>15063</v>
      </c>
      <c r="M6" s="943">
        <v>13181</v>
      </c>
      <c r="N6" s="943">
        <v>20421</v>
      </c>
      <c r="O6" s="943">
        <v>10822</v>
      </c>
      <c r="P6" s="943">
        <v>9599</v>
      </c>
      <c r="Q6" s="943">
        <v>7823</v>
      </c>
      <c r="R6" s="943">
        <v>4241</v>
      </c>
      <c r="S6" s="944">
        <v>3582</v>
      </c>
      <c r="T6" s="945" t="s">
        <v>538</v>
      </c>
    </row>
    <row r="7" spans="1:20" s="30" customFormat="1" ht="19.5" customHeight="1">
      <c r="A7" s="24" t="s">
        <v>502</v>
      </c>
      <c r="B7" s="946">
        <v>15.2</v>
      </c>
      <c r="C7" s="947">
        <v>15.3</v>
      </c>
      <c r="D7" s="947">
        <v>15.1</v>
      </c>
      <c r="E7" s="947">
        <v>13.9</v>
      </c>
      <c r="F7" s="947">
        <v>13.9</v>
      </c>
      <c r="G7" s="947">
        <v>13.9</v>
      </c>
      <c r="H7" s="947">
        <v>10.4</v>
      </c>
      <c r="I7" s="947">
        <v>10.2</v>
      </c>
      <c r="J7" s="947">
        <v>10.6</v>
      </c>
      <c r="K7" s="947">
        <v>4.8</v>
      </c>
      <c r="L7" s="947">
        <v>5.1</v>
      </c>
      <c r="M7" s="947">
        <v>4.5</v>
      </c>
      <c r="N7" s="947">
        <v>3.5</v>
      </c>
      <c r="O7" s="947">
        <v>3.7</v>
      </c>
      <c r="P7" s="947">
        <v>3.3</v>
      </c>
      <c r="Q7" s="947">
        <v>1.3</v>
      </c>
      <c r="R7" s="947">
        <v>1.4</v>
      </c>
      <c r="S7" s="948">
        <v>1.2</v>
      </c>
      <c r="T7" s="43" t="s">
        <v>507</v>
      </c>
    </row>
    <row r="8" spans="1:20" s="30" customFormat="1" ht="19.5" customHeight="1">
      <c r="A8" s="43" t="s">
        <v>783</v>
      </c>
      <c r="B8" s="949">
        <v>11324</v>
      </c>
      <c r="C8" s="950">
        <v>5516</v>
      </c>
      <c r="D8" s="950">
        <v>5808</v>
      </c>
      <c r="E8" s="950">
        <v>11218</v>
      </c>
      <c r="F8" s="950">
        <v>5399</v>
      </c>
      <c r="G8" s="950">
        <v>5819</v>
      </c>
      <c r="H8" s="950">
        <v>9050</v>
      </c>
      <c r="I8" s="950">
        <v>4320</v>
      </c>
      <c r="J8" s="950">
        <v>4730</v>
      </c>
      <c r="K8" s="950">
        <v>2274</v>
      </c>
      <c r="L8" s="950">
        <v>1196</v>
      </c>
      <c r="M8" s="950">
        <v>1078</v>
      </c>
      <c r="N8" s="950">
        <v>2168</v>
      </c>
      <c r="O8" s="950">
        <v>1079</v>
      </c>
      <c r="P8" s="950">
        <v>1089</v>
      </c>
      <c r="Q8" s="950">
        <v>106</v>
      </c>
      <c r="R8" s="950">
        <v>117</v>
      </c>
      <c r="S8" s="951">
        <v>-11</v>
      </c>
      <c r="T8" s="43" t="s">
        <v>222</v>
      </c>
    </row>
    <row r="9" spans="1:20" s="30" customFormat="1" ht="19.5" customHeight="1">
      <c r="A9" s="43" t="s">
        <v>819</v>
      </c>
      <c r="B9" s="949">
        <v>13053</v>
      </c>
      <c r="C9" s="950">
        <v>6592</v>
      </c>
      <c r="D9" s="950">
        <v>6461</v>
      </c>
      <c r="E9" s="950">
        <v>12130</v>
      </c>
      <c r="F9" s="950">
        <v>6062</v>
      </c>
      <c r="G9" s="950">
        <v>6068</v>
      </c>
      <c r="H9" s="950">
        <v>9561</v>
      </c>
      <c r="I9" s="950">
        <v>4756</v>
      </c>
      <c r="J9" s="950">
        <v>4805</v>
      </c>
      <c r="K9" s="950">
        <v>3492</v>
      </c>
      <c r="L9" s="950">
        <v>1836</v>
      </c>
      <c r="M9" s="950">
        <v>1656</v>
      </c>
      <c r="N9" s="950">
        <v>2569</v>
      </c>
      <c r="O9" s="950">
        <v>1306</v>
      </c>
      <c r="P9" s="950">
        <v>1263</v>
      </c>
      <c r="Q9" s="950">
        <v>923</v>
      </c>
      <c r="R9" s="950">
        <v>530</v>
      </c>
      <c r="S9" s="951">
        <v>393</v>
      </c>
      <c r="T9" s="43" t="s">
        <v>223</v>
      </c>
    </row>
    <row r="10" spans="1:20" s="30" customFormat="1" ht="19.5" customHeight="1">
      <c r="A10" s="43" t="s">
        <v>820</v>
      </c>
      <c r="B10" s="949">
        <v>8177</v>
      </c>
      <c r="C10" s="950">
        <v>4178</v>
      </c>
      <c r="D10" s="950">
        <v>3999</v>
      </c>
      <c r="E10" s="950">
        <v>7342</v>
      </c>
      <c r="F10" s="950">
        <v>3721</v>
      </c>
      <c r="G10" s="950">
        <v>3621</v>
      </c>
      <c r="H10" s="950">
        <v>5511</v>
      </c>
      <c r="I10" s="950">
        <v>2715</v>
      </c>
      <c r="J10" s="950">
        <v>2796</v>
      </c>
      <c r="K10" s="950">
        <v>2666</v>
      </c>
      <c r="L10" s="950">
        <v>1463</v>
      </c>
      <c r="M10" s="950">
        <v>1203</v>
      </c>
      <c r="N10" s="950">
        <v>1831</v>
      </c>
      <c r="O10" s="950">
        <v>1006</v>
      </c>
      <c r="P10" s="950">
        <v>825</v>
      </c>
      <c r="Q10" s="950">
        <v>835</v>
      </c>
      <c r="R10" s="950">
        <v>457</v>
      </c>
      <c r="S10" s="951">
        <v>378</v>
      </c>
      <c r="T10" s="43" t="s">
        <v>224</v>
      </c>
    </row>
    <row r="11" spans="1:20" s="30" customFormat="1" ht="19.5" customHeight="1">
      <c r="A11" s="43" t="s">
        <v>821</v>
      </c>
      <c r="B11" s="949">
        <v>6416</v>
      </c>
      <c r="C11" s="950">
        <v>3436</v>
      </c>
      <c r="D11" s="950">
        <v>2980</v>
      </c>
      <c r="E11" s="950">
        <v>5596</v>
      </c>
      <c r="F11" s="950">
        <v>2971</v>
      </c>
      <c r="G11" s="950">
        <v>2625</v>
      </c>
      <c r="H11" s="950">
        <v>4079</v>
      </c>
      <c r="I11" s="950">
        <v>2096</v>
      </c>
      <c r="J11" s="950">
        <v>1983</v>
      </c>
      <c r="K11" s="950">
        <v>2337</v>
      </c>
      <c r="L11" s="950">
        <v>1340</v>
      </c>
      <c r="M11" s="950">
        <v>997</v>
      </c>
      <c r="N11" s="950">
        <v>1517</v>
      </c>
      <c r="O11" s="950">
        <v>875</v>
      </c>
      <c r="P11" s="950">
        <v>642</v>
      </c>
      <c r="Q11" s="950">
        <v>820</v>
      </c>
      <c r="R11" s="950">
        <v>465</v>
      </c>
      <c r="S11" s="951">
        <v>355</v>
      </c>
      <c r="T11" s="43" t="s">
        <v>225</v>
      </c>
    </row>
    <row r="12" spans="1:20" s="30" customFormat="1" ht="19.5" customHeight="1">
      <c r="A12" s="43" t="s">
        <v>822</v>
      </c>
      <c r="B12" s="949">
        <v>6139</v>
      </c>
      <c r="C12" s="950">
        <v>3063</v>
      </c>
      <c r="D12" s="950">
        <v>3076</v>
      </c>
      <c r="E12" s="950">
        <v>5423</v>
      </c>
      <c r="F12" s="950">
        <v>2740</v>
      </c>
      <c r="G12" s="950">
        <v>2683</v>
      </c>
      <c r="H12" s="950">
        <v>4018</v>
      </c>
      <c r="I12" s="950">
        <v>1972</v>
      </c>
      <c r="J12" s="950">
        <v>2046</v>
      </c>
      <c r="K12" s="950">
        <v>2121</v>
      </c>
      <c r="L12" s="950">
        <v>1091</v>
      </c>
      <c r="M12" s="950">
        <v>1030</v>
      </c>
      <c r="N12" s="950">
        <v>1405</v>
      </c>
      <c r="O12" s="950">
        <v>768</v>
      </c>
      <c r="P12" s="950">
        <v>637</v>
      </c>
      <c r="Q12" s="950">
        <v>716</v>
      </c>
      <c r="R12" s="950">
        <v>323</v>
      </c>
      <c r="S12" s="951">
        <v>393</v>
      </c>
      <c r="T12" s="43" t="s">
        <v>226</v>
      </c>
    </row>
    <row r="13" spans="1:20" s="30" customFormat="1" ht="19.5" customHeight="1">
      <c r="A13" s="43" t="s">
        <v>823</v>
      </c>
      <c r="B13" s="949">
        <v>5171</v>
      </c>
      <c r="C13" s="950">
        <v>2626</v>
      </c>
      <c r="D13" s="950">
        <v>2545</v>
      </c>
      <c r="E13" s="950">
        <v>4716</v>
      </c>
      <c r="F13" s="950">
        <v>2439</v>
      </c>
      <c r="G13" s="950">
        <v>2277</v>
      </c>
      <c r="H13" s="950">
        <v>3325</v>
      </c>
      <c r="I13" s="950">
        <v>1639</v>
      </c>
      <c r="J13" s="950">
        <v>1686</v>
      </c>
      <c r="K13" s="950">
        <v>1846</v>
      </c>
      <c r="L13" s="950">
        <v>987</v>
      </c>
      <c r="M13" s="950">
        <v>859</v>
      </c>
      <c r="N13" s="950">
        <v>1391</v>
      </c>
      <c r="O13" s="950">
        <v>800</v>
      </c>
      <c r="P13" s="950">
        <v>591</v>
      </c>
      <c r="Q13" s="950">
        <v>455</v>
      </c>
      <c r="R13" s="950">
        <v>187</v>
      </c>
      <c r="S13" s="951">
        <v>268</v>
      </c>
      <c r="T13" s="43" t="s">
        <v>227</v>
      </c>
    </row>
    <row r="14" spans="1:20" s="30" customFormat="1" ht="19.5" customHeight="1">
      <c r="A14" s="43" t="s">
        <v>824</v>
      </c>
      <c r="B14" s="949">
        <v>5820</v>
      </c>
      <c r="C14" s="950">
        <v>2962</v>
      </c>
      <c r="D14" s="950">
        <v>2858</v>
      </c>
      <c r="E14" s="950">
        <v>5025</v>
      </c>
      <c r="F14" s="950">
        <v>2515</v>
      </c>
      <c r="G14" s="950">
        <v>2510</v>
      </c>
      <c r="H14" s="950">
        <v>3475</v>
      </c>
      <c r="I14" s="950">
        <v>1719</v>
      </c>
      <c r="J14" s="950">
        <v>1756</v>
      </c>
      <c r="K14" s="950">
        <v>2345</v>
      </c>
      <c r="L14" s="950">
        <v>1243</v>
      </c>
      <c r="M14" s="950">
        <v>1102</v>
      </c>
      <c r="N14" s="950">
        <v>1550</v>
      </c>
      <c r="O14" s="950">
        <v>796</v>
      </c>
      <c r="P14" s="950">
        <v>754</v>
      </c>
      <c r="Q14" s="950">
        <v>795</v>
      </c>
      <c r="R14" s="950">
        <v>447</v>
      </c>
      <c r="S14" s="951">
        <v>348</v>
      </c>
      <c r="T14" s="43" t="s">
        <v>228</v>
      </c>
    </row>
    <row r="15" spans="1:20" s="30" customFormat="1" ht="19.5" customHeight="1">
      <c r="A15" s="43" t="s">
        <v>825</v>
      </c>
      <c r="B15" s="949">
        <v>5784</v>
      </c>
      <c r="C15" s="950">
        <v>2989</v>
      </c>
      <c r="D15" s="950">
        <v>2795</v>
      </c>
      <c r="E15" s="950">
        <v>5176</v>
      </c>
      <c r="F15" s="950">
        <v>2649</v>
      </c>
      <c r="G15" s="950">
        <v>2527</v>
      </c>
      <c r="H15" s="950">
        <v>3391</v>
      </c>
      <c r="I15" s="950">
        <v>1706</v>
      </c>
      <c r="J15" s="950">
        <v>1685</v>
      </c>
      <c r="K15" s="950">
        <v>2393</v>
      </c>
      <c r="L15" s="950">
        <v>1283</v>
      </c>
      <c r="M15" s="950">
        <v>1110</v>
      </c>
      <c r="N15" s="950">
        <v>1785</v>
      </c>
      <c r="O15" s="950">
        <v>943</v>
      </c>
      <c r="P15" s="950">
        <v>842</v>
      </c>
      <c r="Q15" s="950">
        <v>608</v>
      </c>
      <c r="R15" s="950">
        <v>340</v>
      </c>
      <c r="S15" s="951">
        <v>268</v>
      </c>
      <c r="T15" s="43" t="s">
        <v>229</v>
      </c>
    </row>
    <row r="16" spans="1:20" s="30" customFormat="1" ht="19.5" customHeight="1">
      <c r="A16" s="43" t="s">
        <v>826</v>
      </c>
      <c r="B16" s="949">
        <v>5622</v>
      </c>
      <c r="C16" s="950">
        <v>2872</v>
      </c>
      <c r="D16" s="950">
        <v>2750</v>
      </c>
      <c r="E16" s="950">
        <v>4985</v>
      </c>
      <c r="F16" s="950">
        <v>2553</v>
      </c>
      <c r="G16" s="950">
        <v>2432</v>
      </c>
      <c r="H16" s="950">
        <v>3567</v>
      </c>
      <c r="I16" s="950">
        <v>1788</v>
      </c>
      <c r="J16" s="950">
        <v>1779</v>
      </c>
      <c r="K16" s="950">
        <v>2055</v>
      </c>
      <c r="L16" s="950">
        <v>1084</v>
      </c>
      <c r="M16" s="950">
        <v>971</v>
      </c>
      <c r="N16" s="950">
        <v>1418</v>
      </c>
      <c r="O16" s="950">
        <v>765</v>
      </c>
      <c r="P16" s="950">
        <v>653</v>
      </c>
      <c r="Q16" s="950">
        <v>637</v>
      </c>
      <c r="R16" s="950">
        <v>319</v>
      </c>
      <c r="S16" s="951">
        <v>318</v>
      </c>
      <c r="T16" s="43" t="s">
        <v>230</v>
      </c>
    </row>
    <row r="17" spans="1:20" s="30" customFormat="1" ht="19.5" customHeight="1">
      <c r="A17" s="43" t="s">
        <v>827</v>
      </c>
      <c r="B17" s="949">
        <v>6667</v>
      </c>
      <c r="C17" s="950">
        <v>3336</v>
      </c>
      <c r="D17" s="950">
        <v>3331</v>
      </c>
      <c r="E17" s="950">
        <v>6069</v>
      </c>
      <c r="F17" s="950">
        <v>3001</v>
      </c>
      <c r="G17" s="950">
        <v>3068</v>
      </c>
      <c r="H17" s="950">
        <v>4359</v>
      </c>
      <c r="I17" s="950">
        <v>2106</v>
      </c>
      <c r="J17" s="950">
        <v>2253</v>
      </c>
      <c r="K17" s="950">
        <v>2308</v>
      </c>
      <c r="L17" s="950">
        <v>1230</v>
      </c>
      <c r="M17" s="950">
        <v>1078</v>
      </c>
      <c r="N17" s="950">
        <v>1710</v>
      </c>
      <c r="O17" s="950">
        <v>895</v>
      </c>
      <c r="P17" s="950">
        <v>815</v>
      </c>
      <c r="Q17" s="950">
        <v>598</v>
      </c>
      <c r="R17" s="950">
        <v>335</v>
      </c>
      <c r="S17" s="951">
        <v>263</v>
      </c>
      <c r="T17" s="43" t="s">
        <v>231</v>
      </c>
    </row>
    <row r="18" spans="1:20" s="30" customFormat="1" ht="19.5" customHeight="1">
      <c r="A18" s="43" t="s">
        <v>828</v>
      </c>
      <c r="B18" s="949">
        <v>6712</v>
      </c>
      <c r="C18" s="950">
        <v>3373</v>
      </c>
      <c r="D18" s="950">
        <v>3339</v>
      </c>
      <c r="E18" s="950">
        <v>6054</v>
      </c>
      <c r="F18" s="950">
        <v>2987</v>
      </c>
      <c r="G18" s="950">
        <v>3067</v>
      </c>
      <c r="H18" s="950">
        <v>4674</v>
      </c>
      <c r="I18" s="950">
        <v>2280</v>
      </c>
      <c r="J18" s="950">
        <v>2394</v>
      </c>
      <c r="K18" s="950">
        <v>2038</v>
      </c>
      <c r="L18" s="950">
        <v>1093</v>
      </c>
      <c r="M18" s="950">
        <v>945</v>
      </c>
      <c r="N18" s="950">
        <v>1380</v>
      </c>
      <c r="O18" s="950">
        <v>707</v>
      </c>
      <c r="P18" s="950">
        <v>673</v>
      </c>
      <c r="Q18" s="950">
        <v>658</v>
      </c>
      <c r="R18" s="950">
        <v>386</v>
      </c>
      <c r="S18" s="951">
        <v>272</v>
      </c>
      <c r="T18" s="191" t="s">
        <v>232</v>
      </c>
    </row>
    <row r="19" spans="1:20" s="30" customFormat="1" ht="19.5" customHeight="1">
      <c r="A19" s="44" t="s">
        <v>829</v>
      </c>
      <c r="B19" s="952">
        <v>7966</v>
      </c>
      <c r="C19" s="953">
        <v>3947</v>
      </c>
      <c r="D19" s="953">
        <v>4019</v>
      </c>
      <c r="E19" s="953">
        <v>7294</v>
      </c>
      <c r="F19" s="953">
        <v>3612</v>
      </c>
      <c r="G19" s="953">
        <v>3682</v>
      </c>
      <c r="H19" s="953">
        <v>5597</v>
      </c>
      <c r="I19" s="953">
        <v>2730</v>
      </c>
      <c r="J19" s="953">
        <v>2867</v>
      </c>
      <c r="K19" s="953">
        <v>2369</v>
      </c>
      <c r="L19" s="953">
        <v>1217</v>
      </c>
      <c r="M19" s="953">
        <v>1152</v>
      </c>
      <c r="N19" s="953">
        <v>1697</v>
      </c>
      <c r="O19" s="953">
        <v>882</v>
      </c>
      <c r="P19" s="953">
        <v>815</v>
      </c>
      <c r="Q19" s="953">
        <v>672</v>
      </c>
      <c r="R19" s="953">
        <v>335</v>
      </c>
      <c r="S19" s="954">
        <v>337</v>
      </c>
      <c r="T19" s="276" t="s">
        <v>233</v>
      </c>
    </row>
    <row r="20" spans="1:16" ht="12.75">
      <c r="A20" s="748" t="s">
        <v>818</v>
      </c>
      <c r="B20" s="749"/>
      <c r="C20" s="749"/>
      <c r="D20" s="435"/>
      <c r="E20" s="435"/>
      <c r="F20" s="435"/>
      <c r="G20" s="435"/>
      <c r="I20" s="435"/>
      <c r="J20" s="437"/>
      <c r="K20" s="438"/>
      <c r="L20" s="438"/>
      <c r="M20" s="439"/>
      <c r="N20" s="436"/>
      <c r="P20" s="436" t="s">
        <v>2</v>
      </c>
    </row>
    <row r="21" spans="1:16" ht="12.75">
      <c r="A21" s="440" t="s">
        <v>557</v>
      </c>
      <c r="B21" s="437"/>
      <c r="C21" s="437"/>
      <c r="D21" s="437"/>
      <c r="E21" s="437"/>
      <c r="F21" s="437"/>
      <c r="G21" s="435"/>
      <c r="I21" s="437"/>
      <c r="J21" s="437"/>
      <c r="K21" s="437"/>
      <c r="L21" s="437"/>
      <c r="M21" s="437"/>
      <c r="N21" s="440"/>
      <c r="P21" s="437" t="s">
        <v>90</v>
      </c>
    </row>
    <row r="22" spans="1:16" ht="12.75">
      <c r="A22" s="230" t="s">
        <v>530</v>
      </c>
      <c r="B22" s="437"/>
      <c r="C22" s="437"/>
      <c r="D22" s="435"/>
      <c r="E22" s="435"/>
      <c r="F22" s="435"/>
      <c r="G22" s="435"/>
      <c r="I22" s="437"/>
      <c r="J22" s="437"/>
      <c r="K22" s="437"/>
      <c r="L22" s="437"/>
      <c r="M22" s="437"/>
      <c r="N22" s="437"/>
      <c r="P22" s="437" t="s">
        <v>91</v>
      </c>
    </row>
    <row r="23" spans="1:22" ht="12.75">
      <c r="A23" s="230" t="s">
        <v>531</v>
      </c>
      <c r="B23" s="231"/>
      <c r="C23" s="232"/>
      <c r="D23" s="231"/>
      <c r="E23" s="233"/>
      <c r="F23" s="231"/>
      <c r="G23" s="233"/>
      <c r="H23" s="236"/>
      <c r="I23" s="234"/>
      <c r="J23" s="233"/>
      <c r="K23" s="234"/>
      <c r="L23" s="235"/>
      <c r="M23" s="234"/>
      <c r="N23" s="235"/>
      <c r="P23" s="750" t="s">
        <v>92</v>
      </c>
      <c r="Q23" s="750"/>
      <c r="R23" s="750"/>
      <c r="S23" s="750"/>
      <c r="T23" s="750"/>
      <c r="U23" s="750"/>
      <c r="V23" s="750"/>
    </row>
    <row r="24" spans="1:7" ht="12.75">
      <c r="A24" s="441" t="s">
        <v>532</v>
      </c>
      <c r="B24" s="231"/>
      <c r="C24" s="232"/>
      <c r="D24" s="231"/>
      <c r="E24" s="233"/>
      <c r="F24" s="231"/>
      <c r="G24" s="233"/>
    </row>
    <row r="25" spans="1:14" ht="12.75">
      <c r="A25" s="441"/>
      <c r="B25" s="442"/>
      <c r="C25" s="442"/>
      <c r="D25" s="442"/>
      <c r="E25" s="442"/>
      <c r="F25" s="442"/>
      <c r="G25" s="443"/>
      <c r="H25" s="443"/>
      <c r="I25" s="443"/>
      <c r="J25" s="443"/>
      <c r="K25" s="443"/>
      <c r="L25" s="443"/>
      <c r="M25" s="443"/>
      <c r="N25" s="443"/>
    </row>
  </sheetData>
  <sheetProtection/>
  <mergeCells count="11">
    <mergeCell ref="K4:M4"/>
    <mergeCell ref="N4:P4"/>
    <mergeCell ref="A1:T1"/>
    <mergeCell ref="A20:C20"/>
    <mergeCell ref="P23:V23"/>
    <mergeCell ref="B3:G3"/>
    <mergeCell ref="H3:J4"/>
    <mergeCell ref="K3:P3"/>
    <mergeCell ref="Q3:S4"/>
    <mergeCell ref="B4:D4"/>
    <mergeCell ref="E4:G4"/>
  </mergeCells>
  <printOptions horizontalCentered="1" verticalCentered="1"/>
  <pageMargins left="0.22" right="0.1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Z26"/>
  <sheetViews>
    <sheetView zoomScale="90" zoomScaleNormal="90" zoomScalePageLayoutView="0" workbookViewId="0" topLeftCell="A1">
      <selection activeCell="T24" sqref="T24"/>
    </sheetView>
  </sheetViews>
  <sheetFormatPr defaultColWidth="18.77734375" defaultRowHeight="19.5" customHeight="1"/>
  <cols>
    <col min="1" max="1" width="7.5546875" style="315" customWidth="1"/>
    <col min="2" max="15" width="6.21484375" style="315" customWidth="1"/>
    <col min="16" max="16" width="6.88671875" style="315" customWidth="1"/>
    <col min="17" max="17" width="6.21484375" style="315" customWidth="1"/>
    <col min="18" max="18" width="8.77734375" style="430" customWidth="1"/>
    <col min="19" max="20" width="8.77734375" style="315" customWidth="1"/>
    <col min="21" max="25" width="9.21484375" style="315" customWidth="1"/>
    <col min="26" max="26" width="11.4453125" style="315" bestFit="1" customWidth="1"/>
    <col min="27" max="16384" width="18.77734375" style="315" customWidth="1"/>
  </cols>
  <sheetData>
    <row r="1" spans="1:26" s="113" customFormat="1" ht="43.5" customHeight="1">
      <c r="A1" s="729" t="s">
        <v>830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</row>
    <row r="2" spans="1:26" s="41" customFormat="1" ht="19.5" customHeight="1">
      <c r="A2" s="41" t="s">
        <v>558</v>
      </c>
      <c r="W2" s="773" t="s">
        <v>559</v>
      </c>
      <c r="X2" s="773"/>
      <c r="Y2" s="773"/>
      <c r="Z2" s="773"/>
    </row>
    <row r="3" spans="1:26" s="41" customFormat="1" ht="39" customHeight="1">
      <c r="A3" s="774" t="s">
        <v>515</v>
      </c>
      <c r="B3" s="776" t="s">
        <v>516</v>
      </c>
      <c r="C3" s="776"/>
      <c r="D3" s="776"/>
      <c r="E3" s="776"/>
      <c r="F3" s="776"/>
      <c r="G3" s="776"/>
      <c r="H3" s="777" t="s">
        <v>517</v>
      </c>
      <c r="I3" s="777"/>
      <c r="J3" s="777"/>
      <c r="K3" s="762" t="s">
        <v>518</v>
      </c>
      <c r="L3" s="779"/>
      <c r="M3" s="779"/>
      <c r="N3" s="779"/>
      <c r="O3" s="779"/>
      <c r="P3" s="779"/>
      <c r="Q3" s="779" t="s">
        <v>500</v>
      </c>
      <c r="R3" s="779"/>
      <c r="S3" s="779"/>
      <c r="T3" s="779"/>
      <c r="U3" s="779"/>
      <c r="V3" s="779"/>
      <c r="W3" s="779" t="s">
        <v>519</v>
      </c>
      <c r="X3" s="779"/>
      <c r="Y3" s="779"/>
      <c r="Z3" s="278" t="s">
        <v>98</v>
      </c>
    </row>
    <row r="4" spans="1:26" s="41" customFormat="1" ht="39" customHeight="1">
      <c r="A4" s="775"/>
      <c r="B4" s="778" t="s">
        <v>503</v>
      </c>
      <c r="C4" s="777"/>
      <c r="D4" s="777"/>
      <c r="E4" s="778" t="s">
        <v>504</v>
      </c>
      <c r="F4" s="777"/>
      <c r="G4" s="777"/>
      <c r="H4" s="778"/>
      <c r="I4" s="777"/>
      <c r="J4" s="777"/>
      <c r="K4" s="781" t="s">
        <v>505</v>
      </c>
      <c r="L4" s="776"/>
      <c r="M4" s="776"/>
      <c r="N4" s="782" t="s">
        <v>506</v>
      </c>
      <c r="O4" s="783"/>
      <c r="P4" s="783"/>
      <c r="Q4" s="781" t="s">
        <v>505</v>
      </c>
      <c r="R4" s="776"/>
      <c r="S4" s="776"/>
      <c r="T4" s="782" t="s">
        <v>506</v>
      </c>
      <c r="U4" s="783"/>
      <c r="V4" s="783"/>
      <c r="W4" s="780"/>
      <c r="X4" s="779"/>
      <c r="Y4" s="779"/>
      <c r="Z4" s="43" t="s">
        <v>202</v>
      </c>
    </row>
    <row r="5" spans="1:26" s="41" customFormat="1" ht="39" customHeight="1">
      <c r="A5" s="775"/>
      <c r="B5" s="270"/>
      <c r="C5" s="268" t="s">
        <v>509</v>
      </c>
      <c r="D5" s="268" t="s">
        <v>510</v>
      </c>
      <c r="E5" s="270"/>
      <c r="F5" s="268" t="s">
        <v>520</v>
      </c>
      <c r="G5" s="268" t="s">
        <v>521</v>
      </c>
      <c r="H5" s="270"/>
      <c r="I5" s="268" t="s">
        <v>520</v>
      </c>
      <c r="J5" s="268" t="s">
        <v>521</v>
      </c>
      <c r="K5" s="277"/>
      <c r="L5" s="268" t="s">
        <v>520</v>
      </c>
      <c r="M5" s="268" t="s">
        <v>521</v>
      </c>
      <c r="N5" s="270"/>
      <c r="O5" s="268" t="s">
        <v>520</v>
      </c>
      <c r="P5" s="268" t="s">
        <v>521</v>
      </c>
      <c r="Q5" s="277"/>
      <c r="R5" s="268" t="s">
        <v>520</v>
      </c>
      <c r="S5" s="268" t="s">
        <v>521</v>
      </c>
      <c r="T5" s="270"/>
      <c r="U5" s="268" t="s">
        <v>520</v>
      </c>
      <c r="V5" s="268" t="s">
        <v>521</v>
      </c>
      <c r="W5" s="277"/>
      <c r="X5" s="268" t="s">
        <v>520</v>
      </c>
      <c r="Y5" s="268" t="s">
        <v>521</v>
      </c>
      <c r="Z5" s="43" t="s">
        <v>507</v>
      </c>
    </row>
    <row r="6" spans="1:26" s="41" customFormat="1" ht="19.5" customHeight="1">
      <c r="A6" s="955" t="s">
        <v>831</v>
      </c>
      <c r="B6" s="956"/>
      <c r="C6" s="957"/>
      <c r="D6" s="958"/>
      <c r="E6" s="956"/>
      <c r="F6" s="957"/>
      <c r="G6" s="958"/>
      <c r="H6" s="956"/>
      <c r="I6" s="957"/>
      <c r="J6" s="958"/>
      <c r="K6" s="959"/>
      <c r="L6" s="957"/>
      <c r="M6" s="958"/>
      <c r="N6" s="956"/>
      <c r="O6" s="957"/>
      <c r="P6" s="958"/>
      <c r="Q6" s="959"/>
      <c r="R6" s="957"/>
      <c r="S6" s="958"/>
      <c r="T6" s="956"/>
      <c r="U6" s="957"/>
      <c r="V6" s="958"/>
      <c r="W6" s="959"/>
      <c r="X6" s="957"/>
      <c r="Y6" s="958"/>
      <c r="Z6" s="278"/>
    </row>
    <row r="7" spans="1:26" s="279" customFormat="1" ht="19.5" customHeight="1">
      <c r="A7" s="960" t="s">
        <v>816</v>
      </c>
      <c r="B7" s="967">
        <v>69526</v>
      </c>
      <c r="C7" s="968">
        <v>35092</v>
      </c>
      <c r="D7" s="969">
        <v>34434</v>
      </c>
      <c r="E7" s="967">
        <v>63156</v>
      </c>
      <c r="F7" s="968">
        <v>31673</v>
      </c>
      <c r="G7" s="969">
        <v>31483</v>
      </c>
      <c r="H7" s="967">
        <v>44870</v>
      </c>
      <c r="I7" s="968">
        <v>22083</v>
      </c>
      <c r="J7" s="969">
        <v>22787</v>
      </c>
      <c r="K7" s="967">
        <v>4495</v>
      </c>
      <c r="L7" s="968">
        <v>2227</v>
      </c>
      <c r="M7" s="969">
        <v>2268</v>
      </c>
      <c r="N7" s="967">
        <v>3162</v>
      </c>
      <c r="O7" s="968">
        <v>1618</v>
      </c>
      <c r="P7" s="969">
        <v>1544</v>
      </c>
      <c r="Q7" s="967">
        <v>20161</v>
      </c>
      <c r="R7" s="968">
        <v>10782</v>
      </c>
      <c r="S7" s="969">
        <v>9379</v>
      </c>
      <c r="T7" s="967">
        <v>15124</v>
      </c>
      <c r="U7" s="968">
        <v>7972</v>
      </c>
      <c r="V7" s="969">
        <v>7152</v>
      </c>
      <c r="W7" s="967">
        <v>6370</v>
      </c>
      <c r="X7" s="968">
        <v>3419</v>
      </c>
      <c r="Y7" s="969">
        <v>2951</v>
      </c>
      <c r="Z7" s="960" t="s">
        <v>816</v>
      </c>
    </row>
    <row r="8" spans="1:26" s="58" customFormat="1" ht="19.5" customHeight="1">
      <c r="A8" s="43" t="s">
        <v>783</v>
      </c>
      <c r="B8" s="961">
        <v>9304</v>
      </c>
      <c r="C8" s="962">
        <v>4516</v>
      </c>
      <c r="D8" s="963">
        <v>4788</v>
      </c>
      <c r="E8" s="961">
        <v>9105</v>
      </c>
      <c r="F8" s="962">
        <v>4394</v>
      </c>
      <c r="G8" s="963">
        <v>4711</v>
      </c>
      <c r="H8" s="961">
        <v>6990</v>
      </c>
      <c r="I8" s="962">
        <v>3345</v>
      </c>
      <c r="J8" s="963">
        <v>3645</v>
      </c>
      <c r="K8" s="961">
        <v>653</v>
      </c>
      <c r="L8" s="962">
        <v>304</v>
      </c>
      <c r="M8" s="963">
        <v>349</v>
      </c>
      <c r="N8" s="961">
        <v>412</v>
      </c>
      <c r="O8" s="962">
        <v>200</v>
      </c>
      <c r="P8" s="963">
        <v>212</v>
      </c>
      <c r="Q8" s="961">
        <v>1661</v>
      </c>
      <c r="R8" s="962">
        <v>867</v>
      </c>
      <c r="S8" s="963">
        <v>794</v>
      </c>
      <c r="T8" s="961">
        <v>1703</v>
      </c>
      <c r="U8" s="962">
        <v>849</v>
      </c>
      <c r="V8" s="963">
        <v>854</v>
      </c>
      <c r="W8" s="961">
        <v>199</v>
      </c>
      <c r="X8" s="962">
        <v>122</v>
      </c>
      <c r="Y8" s="963">
        <v>77</v>
      </c>
      <c r="Z8" s="43" t="s">
        <v>222</v>
      </c>
    </row>
    <row r="9" spans="1:26" s="58" customFormat="1" ht="19.5" customHeight="1">
      <c r="A9" s="43" t="s">
        <v>819</v>
      </c>
      <c r="B9" s="961">
        <v>10422</v>
      </c>
      <c r="C9" s="962">
        <v>5240</v>
      </c>
      <c r="D9" s="963">
        <v>5182</v>
      </c>
      <c r="E9" s="961">
        <v>9674</v>
      </c>
      <c r="F9" s="962">
        <v>4839</v>
      </c>
      <c r="G9" s="963">
        <v>4835</v>
      </c>
      <c r="H9" s="961">
        <v>7172</v>
      </c>
      <c r="I9" s="962">
        <v>3558</v>
      </c>
      <c r="J9" s="963">
        <v>3614</v>
      </c>
      <c r="K9" s="961">
        <v>623</v>
      </c>
      <c r="L9" s="962">
        <v>306</v>
      </c>
      <c r="M9" s="963">
        <v>317</v>
      </c>
      <c r="N9" s="961">
        <v>504</v>
      </c>
      <c r="O9" s="962">
        <v>272</v>
      </c>
      <c r="P9" s="963">
        <v>232</v>
      </c>
      <c r="Q9" s="961">
        <v>2627</v>
      </c>
      <c r="R9" s="962">
        <v>1376</v>
      </c>
      <c r="S9" s="963">
        <v>1251</v>
      </c>
      <c r="T9" s="961">
        <v>1998</v>
      </c>
      <c r="U9" s="962">
        <v>1009</v>
      </c>
      <c r="V9" s="963">
        <v>989</v>
      </c>
      <c r="W9" s="961">
        <v>748</v>
      </c>
      <c r="X9" s="962">
        <v>401</v>
      </c>
      <c r="Y9" s="963">
        <v>347</v>
      </c>
      <c r="Z9" s="43" t="s">
        <v>223</v>
      </c>
    </row>
    <row r="10" spans="1:26" s="58" customFormat="1" ht="19.5" customHeight="1">
      <c r="A10" s="43" t="s">
        <v>820</v>
      </c>
      <c r="B10" s="961">
        <v>6256</v>
      </c>
      <c r="C10" s="962">
        <v>3199</v>
      </c>
      <c r="D10" s="963">
        <v>3057</v>
      </c>
      <c r="E10" s="961">
        <v>5676</v>
      </c>
      <c r="F10" s="962">
        <v>2869</v>
      </c>
      <c r="G10" s="963">
        <v>2807</v>
      </c>
      <c r="H10" s="961">
        <v>3984</v>
      </c>
      <c r="I10" s="962">
        <v>1963</v>
      </c>
      <c r="J10" s="963">
        <v>2021</v>
      </c>
      <c r="K10" s="961">
        <v>365</v>
      </c>
      <c r="L10" s="962">
        <v>184</v>
      </c>
      <c r="M10" s="963">
        <v>181</v>
      </c>
      <c r="N10" s="961">
        <v>323</v>
      </c>
      <c r="O10" s="962">
        <v>161</v>
      </c>
      <c r="P10" s="963">
        <v>162</v>
      </c>
      <c r="Q10" s="961">
        <v>1907</v>
      </c>
      <c r="R10" s="962">
        <v>1052</v>
      </c>
      <c r="S10" s="963">
        <v>855</v>
      </c>
      <c r="T10" s="961">
        <v>1369</v>
      </c>
      <c r="U10" s="962">
        <v>745</v>
      </c>
      <c r="V10" s="963">
        <v>624</v>
      </c>
      <c r="W10" s="961">
        <v>580</v>
      </c>
      <c r="X10" s="962">
        <v>330</v>
      </c>
      <c r="Y10" s="963">
        <v>250</v>
      </c>
      <c r="Z10" s="43" t="s">
        <v>224</v>
      </c>
    </row>
    <row r="11" spans="1:26" s="58" customFormat="1" ht="19.5" customHeight="1">
      <c r="A11" s="43" t="s">
        <v>821</v>
      </c>
      <c r="B11" s="961">
        <v>4975</v>
      </c>
      <c r="C11" s="962">
        <v>2690</v>
      </c>
      <c r="D11" s="963">
        <v>2285</v>
      </c>
      <c r="E11" s="961">
        <v>4279</v>
      </c>
      <c r="F11" s="962">
        <v>2252</v>
      </c>
      <c r="G11" s="963">
        <v>2027</v>
      </c>
      <c r="H11" s="961">
        <v>2983</v>
      </c>
      <c r="I11" s="962">
        <v>1528</v>
      </c>
      <c r="J11" s="963">
        <v>1455</v>
      </c>
      <c r="K11" s="961">
        <v>338</v>
      </c>
      <c r="L11" s="962">
        <v>198</v>
      </c>
      <c r="M11" s="963">
        <v>140</v>
      </c>
      <c r="N11" s="961">
        <v>213</v>
      </c>
      <c r="O11" s="962">
        <v>108</v>
      </c>
      <c r="P11" s="963">
        <v>105</v>
      </c>
      <c r="Q11" s="961">
        <v>1654</v>
      </c>
      <c r="R11" s="962">
        <v>964</v>
      </c>
      <c r="S11" s="963">
        <v>690</v>
      </c>
      <c r="T11" s="961">
        <v>1083</v>
      </c>
      <c r="U11" s="962">
        <v>616</v>
      </c>
      <c r="V11" s="963">
        <v>467</v>
      </c>
      <c r="W11" s="961">
        <v>696</v>
      </c>
      <c r="X11" s="962">
        <v>438</v>
      </c>
      <c r="Y11" s="963">
        <v>258</v>
      </c>
      <c r="Z11" s="43" t="s">
        <v>225</v>
      </c>
    </row>
    <row r="12" spans="1:26" s="58" customFormat="1" ht="19.5" customHeight="1">
      <c r="A12" s="43" t="s">
        <v>822</v>
      </c>
      <c r="B12" s="961">
        <v>4672</v>
      </c>
      <c r="C12" s="962">
        <v>2335</v>
      </c>
      <c r="D12" s="963">
        <v>2337</v>
      </c>
      <c r="E12" s="961">
        <v>4025</v>
      </c>
      <c r="F12" s="962">
        <v>2046</v>
      </c>
      <c r="G12" s="963">
        <v>1979</v>
      </c>
      <c r="H12" s="961">
        <v>2791</v>
      </c>
      <c r="I12" s="962">
        <v>1380</v>
      </c>
      <c r="J12" s="963">
        <v>1411</v>
      </c>
      <c r="K12" s="961">
        <v>340</v>
      </c>
      <c r="L12" s="962">
        <v>160</v>
      </c>
      <c r="M12" s="963">
        <v>180</v>
      </c>
      <c r="N12" s="961">
        <v>227</v>
      </c>
      <c r="O12" s="962">
        <v>117</v>
      </c>
      <c r="P12" s="963">
        <v>110</v>
      </c>
      <c r="Q12" s="961">
        <v>1541</v>
      </c>
      <c r="R12" s="962">
        <v>795</v>
      </c>
      <c r="S12" s="963">
        <v>746</v>
      </c>
      <c r="T12" s="961">
        <v>1007</v>
      </c>
      <c r="U12" s="962">
        <v>549</v>
      </c>
      <c r="V12" s="963">
        <v>458</v>
      </c>
      <c r="W12" s="961">
        <v>647</v>
      </c>
      <c r="X12" s="962">
        <v>289</v>
      </c>
      <c r="Y12" s="963">
        <v>358</v>
      </c>
      <c r="Z12" s="43" t="s">
        <v>226</v>
      </c>
    </row>
    <row r="13" spans="1:26" s="58" customFormat="1" ht="19.5" customHeight="1">
      <c r="A13" s="43" t="s">
        <v>823</v>
      </c>
      <c r="B13" s="961">
        <v>3971</v>
      </c>
      <c r="C13" s="962">
        <v>1994</v>
      </c>
      <c r="D13" s="963">
        <v>1977</v>
      </c>
      <c r="E13" s="961">
        <v>3596</v>
      </c>
      <c r="F13" s="962">
        <v>1851</v>
      </c>
      <c r="G13" s="963">
        <v>1745</v>
      </c>
      <c r="H13" s="961">
        <v>2443</v>
      </c>
      <c r="I13" s="962">
        <v>1216</v>
      </c>
      <c r="J13" s="963">
        <v>1227</v>
      </c>
      <c r="K13" s="961">
        <v>251</v>
      </c>
      <c r="L13" s="962">
        <v>106</v>
      </c>
      <c r="M13" s="963">
        <v>145</v>
      </c>
      <c r="N13" s="961">
        <v>174</v>
      </c>
      <c r="O13" s="962">
        <v>86</v>
      </c>
      <c r="P13" s="963">
        <v>88</v>
      </c>
      <c r="Q13" s="961">
        <v>1277</v>
      </c>
      <c r="R13" s="962">
        <v>672</v>
      </c>
      <c r="S13" s="963">
        <v>605</v>
      </c>
      <c r="T13" s="961">
        <v>979</v>
      </c>
      <c r="U13" s="962">
        <v>549</v>
      </c>
      <c r="V13" s="963">
        <v>430</v>
      </c>
      <c r="W13" s="961">
        <v>375</v>
      </c>
      <c r="X13" s="962">
        <v>143</v>
      </c>
      <c r="Y13" s="963">
        <v>232</v>
      </c>
      <c r="Z13" s="43" t="s">
        <v>227</v>
      </c>
    </row>
    <row r="14" spans="1:26" s="58" customFormat="1" ht="19.5" customHeight="1">
      <c r="A14" s="43" t="s">
        <v>824</v>
      </c>
      <c r="B14" s="961">
        <v>4377</v>
      </c>
      <c r="C14" s="962">
        <v>2223</v>
      </c>
      <c r="D14" s="963">
        <v>2154</v>
      </c>
      <c r="E14" s="961">
        <v>3743</v>
      </c>
      <c r="F14" s="962">
        <v>1892</v>
      </c>
      <c r="G14" s="963">
        <v>1851</v>
      </c>
      <c r="H14" s="961">
        <v>2391</v>
      </c>
      <c r="I14" s="962">
        <v>1180</v>
      </c>
      <c r="J14" s="963">
        <v>1211</v>
      </c>
      <c r="K14" s="961">
        <v>305</v>
      </c>
      <c r="L14" s="962">
        <v>147</v>
      </c>
      <c r="M14" s="963">
        <v>158</v>
      </c>
      <c r="N14" s="961">
        <v>210</v>
      </c>
      <c r="O14" s="962">
        <v>121</v>
      </c>
      <c r="P14" s="963">
        <v>89</v>
      </c>
      <c r="Q14" s="961">
        <v>1681</v>
      </c>
      <c r="R14" s="962">
        <v>896</v>
      </c>
      <c r="S14" s="963">
        <v>785</v>
      </c>
      <c r="T14" s="961">
        <v>1142</v>
      </c>
      <c r="U14" s="962">
        <v>591</v>
      </c>
      <c r="V14" s="963">
        <v>551</v>
      </c>
      <c r="W14" s="961">
        <v>634</v>
      </c>
      <c r="X14" s="962">
        <v>331</v>
      </c>
      <c r="Y14" s="963">
        <v>303</v>
      </c>
      <c r="Z14" s="43" t="s">
        <v>228</v>
      </c>
    </row>
    <row r="15" spans="1:26" s="58" customFormat="1" ht="19.5" customHeight="1">
      <c r="A15" s="43" t="s">
        <v>825</v>
      </c>
      <c r="B15" s="961">
        <v>4457</v>
      </c>
      <c r="C15" s="962">
        <v>2308</v>
      </c>
      <c r="D15" s="963">
        <v>2149</v>
      </c>
      <c r="E15" s="961">
        <v>4003</v>
      </c>
      <c r="F15" s="962">
        <v>2058</v>
      </c>
      <c r="G15" s="963">
        <v>1945</v>
      </c>
      <c r="H15" s="961">
        <v>2408</v>
      </c>
      <c r="I15" s="962">
        <v>1223</v>
      </c>
      <c r="J15" s="963">
        <v>1185</v>
      </c>
      <c r="K15" s="961">
        <v>313</v>
      </c>
      <c r="L15" s="962">
        <v>164</v>
      </c>
      <c r="M15" s="963">
        <v>149</v>
      </c>
      <c r="N15" s="961">
        <v>233</v>
      </c>
      <c r="O15" s="962">
        <v>114</v>
      </c>
      <c r="P15" s="963">
        <v>119</v>
      </c>
      <c r="Q15" s="961">
        <v>1736</v>
      </c>
      <c r="R15" s="962">
        <v>921</v>
      </c>
      <c r="S15" s="963">
        <v>815</v>
      </c>
      <c r="T15" s="961">
        <v>1362</v>
      </c>
      <c r="U15" s="962">
        <v>721</v>
      </c>
      <c r="V15" s="963">
        <v>641</v>
      </c>
      <c r="W15" s="961">
        <v>454</v>
      </c>
      <c r="X15" s="962">
        <v>250</v>
      </c>
      <c r="Y15" s="963">
        <v>204</v>
      </c>
      <c r="Z15" s="43" t="s">
        <v>229</v>
      </c>
    </row>
    <row r="16" spans="1:26" s="58" customFormat="1" ht="19.5" customHeight="1">
      <c r="A16" s="43" t="s">
        <v>826</v>
      </c>
      <c r="B16" s="961">
        <v>4404</v>
      </c>
      <c r="C16" s="962">
        <v>2234</v>
      </c>
      <c r="D16" s="963">
        <v>2170</v>
      </c>
      <c r="E16" s="961">
        <v>3929</v>
      </c>
      <c r="F16" s="962">
        <v>1989</v>
      </c>
      <c r="G16" s="963">
        <v>1940</v>
      </c>
      <c r="H16" s="961">
        <v>2752</v>
      </c>
      <c r="I16" s="962">
        <v>1356</v>
      </c>
      <c r="J16" s="963">
        <v>1396</v>
      </c>
      <c r="K16" s="961">
        <v>227</v>
      </c>
      <c r="L16" s="962">
        <v>123</v>
      </c>
      <c r="M16" s="963">
        <v>104</v>
      </c>
      <c r="N16" s="961">
        <v>161</v>
      </c>
      <c r="O16" s="962">
        <v>91</v>
      </c>
      <c r="P16" s="963">
        <v>70</v>
      </c>
      <c r="Q16" s="961">
        <v>1425</v>
      </c>
      <c r="R16" s="962">
        <v>755</v>
      </c>
      <c r="S16" s="963">
        <v>670</v>
      </c>
      <c r="T16" s="961">
        <v>1016</v>
      </c>
      <c r="U16" s="962">
        <v>542</v>
      </c>
      <c r="V16" s="963">
        <v>474</v>
      </c>
      <c r="W16" s="961">
        <v>475</v>
      </c>
      <c r="X16" s="962">
        <v>245</v>
      </c>
      <c r="Y16" s="963">
        <v>230</v>
      </c>
      <c r="Z16" s="43" t="s">
        <v>230</v>
      </c>
    </row>
    <row r="17" spans="1:26" s="58" customFormat="1" ht="19.5" customHeight="1">
      <c r="A17" s="43" t="s">
        <v>827</v>
      </c>
      <c r="B17" s="961">
        <v>5201</v>
      </c>
      <c r="C17" s="962">
        <v>2613</v>
      </c>
      <c r="D17" s="963">
        <v>2588</v>
      </c>
      <c r="E17" s="961">
        <v>4711</v>
      </c>
      <c r="F17" s="962">
        <v>2325</v>
      </c>
      <c r="G17" s="963">
        <v>2386</v>
      </c>
      <c r="H17" s="961">
        <v>3285</v>
      </c>
      <c r="I17" s="962">
        <v>1579</v>
      </c>
      <c r="J17" s="963">
        <v>1706</v>
      </c>
      <c r="K17" s="961">
        <v>321</v>
      </c>
      <c r="L17" s="962">
        <v>166</v>
      </c>
      <c r="M17" s="963">
        <v>155</v>
      </c>
      <c r="N17" s="961">
        <v>219</v>
      </c>
      <c r="O17" s="962">
        <v>108</v>
      </c>
      <c r="P17" s="963">
        <v>111</v>
      </c>
      <c r="Q17" s="961">
        <v>1595</v>
      </c>
      <c r="R17" s="962">
        <v>868</v>
      </c>
      <c r="S17" s="963">
        <v>727</v>
      </c>
      <c r="T17" s="961">
        <v>1207</v>
      </c>
      <c r="U17" s="962">
        <v>638</v>
      </c>
      <c r="V17" s="963">
        <v>569</v>
      </c>
      <c r="W17" s="961">
        <v>490</v>
      </c>
      <c r="X17" s="962">
        <v>288</v>
      </c>
      <c r="Y17" s="963">
        <v>202</v>
      </c>
      <c r="Z17" s="43" t="s">
        <v>231</v>
      </c>
    </row>
    <row r="18" spans="1:26" s="58" customFormat="1" ht="19.5" customHeight="1">
      <c r="A18" s="43" t="s">
        <v>828</v>
      </c>
      <c r="B18" s="961">
        <v>5187</v>
      </c>
      <c r="C18" s="962">
        <v>2606</v>
      </c>
      <c r="D18" s="963">
        <v>2581</v>
      </c>
      <c r="E18" s="961">
        <v>4641</v>
      </c>
      <c r="F18" s="962">
        <v>2305</v>
      </c>
      <c r="G18" s="963">
        <v>2336</v>
      </c>
      <c r="H18" s="961">
        <v>3434</v>
      </c>
      <c r="I18" s="962">
        <v>1703</v>
      </c>
      <c r="J18" s="963">
        <v>1731</v>
      </c>
      <c r="K18" s="961">
        <v>345</v>
      </c>
      <c r="L18" s="962">
        <v>161</v>
      </c>
      <c r="M18" s="963">
        <v>184</v>
      </c>
      <c r="N18" s="961">
        <v>244</v>
      </c>
      <c r="O18" s="962">
        <v>112</v>
      </c>
      <c r="P18" s="963">
        <v>132</v>
      </c>
      <c r="Q18" s="961">
        <v>1408</v>
      </c>
      <c r="R18" s="962">
        <v>742</v>
      </c>
      <c r="S18" s="963">
        <v>666</v>
      </c>
      <c r="T18" s="961">
        <v>963</v>
      </c>
      <c r="U18" s="962">
        <v>490</v>
      </c>
      <c r="V18" s="963">
        <v>473</v>
      </c>
      <c r="W18" s="961">
        <v>546</v>
      </c>
      <c r="X18" s="962">
        <v>301</v>
      </c>
      <c r="Y18" s="963">
        <v>245</v>
      </c>
      <c r="Z18" s="191" t="s">
        <v>232</v>
      </c>
    </row>
    <row r="19" spans="1:26" s="58" customFormat="1" ht="19.5" customHeight="1">
      <c r="A19" s="43" t="s">
        <v>829</v>
      </c>
      <c r="B19" s="961">
        <v>6300</v>
      </c>
      <c r="C19" s="962">
        <v>3134</v>
      </c>
      <c r="D19" s="963">
        <v>3166</v>
      </c>
      <c r="E19" s="961">
        <v>5774</v>
      </c>
      <c r="F19" s="962">
        <v>2853</v>
      </c>
      <c r="G19" s="963">
        <v>2921</v>
      </c>
      <c r="H19" s="961">
        <v>4237</v>
      </c>
      <c r="I19" s="962">
        <v>2052</v>
      </c>
      <c r="J19" s="963">
        <v>2185</v>
      </c>
      <c r="K19" s="961">
        <v>414</v>
      </c>
      <c r="L19" s="962">
        <v>208</v>
      </c>
      <c r="M19" s="963">
        <v>206</v>
      </c>
      <c r="N19" s="961">
        <v>242</v>
      </c>
      <c r="O19" s="962">
        <v>128</v>
      </c>
      <c r="P19" s="963">
        <v>114</v>
      </c>
      <c r="Q19" s="961">
        <v>1649</v>
      </c>
      <c r="R19" s="962">
        <v>874</v>
      </c>
      <c r="S19" s="963">
        <v>775</v>
      </c>
      <c r="T19" s="961">
        <v>1295</v>
      </c>
      <c r="U19" s="962">
        <v>673</v>
      </c>
      <c r="V19" s="963">
        <v>622</v>
      </c>
      <c r="W19" s="961">
        <v>526</v>
      </c>
      <c r="X19" s="962">
        <v>281</v>
      </c>
      <c r="Y19" s="963">
        <v>245</v>
      </c>
      <c r="Z19" s="191" t="s">
        <v>233</v>
      </c>
    </row>
    <row r="20" spans="1:26" s="58" customFormat="1" ht="19.5" customHeight="1">
      <c r="A20" s="44" t="s">
        <v>502</v>
      </c>
      <c r="B20" s="964">
        <v>16.154673693064453</v>
      </c>
      <c r="C20" s="965">
        <v>0.16314196586719726</v>
      </c>
      <c r="D20" s="966">
        <v>0.15995206176228766</v>
      </c>
      <c r="E20" s="964">
        <v>14.674576011264543</v>
      </c>
      <c r="F20" s="965">
        <v>0.14724710717290948</v>
      </c>
      <c r="G20" s="966">
        <v>0.14624414126915555</v>
      </c>
      <c r="H20" s="964">
        <v>10.425743011359808</v>
      </c>
      <c r="I20" s="965">
        <v>0.10266339998419347</v>
      </c>
      <c r="J20" s="966">
        <v>0.10584967274720476</v>
      </c>
      <c r="K20" s="964">
        <v>1.0444331365291362</v>
      </c>
      <c r="L20" s="965">
        <v>0.010353275902947918</v>
      </c>
      <c r="M20" s="966">
        <v>0.01053526386934043</v>
      </c>
      <c r="N20" s="964">
        <v>0.7347046891446336</v>
      </c>
      <c r="O20" s="965">
        <v>0.007522047782204638</v>
      </c>
      <c r="P20" s="966">
        <v>0.007172154944559799</v>
      </c>
      <c r="Q20" s="964">
        <v>4.684497545175509</v>
      </c>
      <c r="R20" s="965">
        <v>0.05012528998005588</v>
      </c>
      <c r="S20" s="966">
        <v>0.043567125145742465</v>
      </c>
      <c r="T20" s="964">
        <v>3.5141283107601007</v>
      </c>
      <c r="U20" s="965">
        <v>0.03706165940651136</v>
      </c>
      <c r="V20" s="966">
        <v>0.03322231357739099</v>
      </c>
      <c r="W20" s="964">
        <v>1.4800976817999103</v>
      </c>
      <c r="X20" s="965">
        <v>0.0158948586942878</v>
      </c>
      <c r="Y20" s="966">
        <v>0.013707920493132105</v>
      </c>
      <c r="Z20" s="44" t="s">
        <v>507</v>
      </c>
    </row>
    <row r="21" spans="1:23" ht="19.5" customHeight="1">
      <c r="A21" s="771" t="s">
        <v>818</v>
      </c>
      <c r="B21" s="772"/>
      <c r="C21" s="772"/>
      <c r="D21" s="772"/>
      <c r="E21" s="772"/>
      <c r="F21" s="444"/>
      <c r="G21" s="444"/>
      <c r="H21" s="444"/>
      <c r="I21" s="445"/>
      <c r="J21" s="444"/>
      <c r="K21" s="444"/>
      <c r="L21" s="436"/>
      <c r="M21" s="444"/>
      <c r="N21" s="444"/>
      <c r="O21" s="444"/>
      <c r="P21" s="444"/>
      <c r="Q21" s="446"/>
      <c r="R21" s="436"/>
      <c r="V21" s="436"/>
      <c r="W21" s="436" t="s">
        <v>2</v>
      </c>
    </row>
    <row r="22" spans="1:22" ht="19.5" customHeight="1">
      <c r="A22" s="447" t="s">
        <v>560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M22" s="449"/>
      <c r="N22" s="449"/>
      <c r="O22" s="449"/>
      <c r="P22" s="449"/>
      <c r="Q22" s="449"/>
      <c r="R22" s="449"/>
      <c r="V22" s="449" t="s">
        <v>94</v>
      </c>
    </row>
    <row r="23" spans="1:22" ht="19.5" customHeight="1">
      <c r="A23" s="230" t="s">
        <v>530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M23" s="450"/>
      <c r="N23" s="450"/>
      <c r="O23" s="450"/>
      <c r="P23" s="450"/>
      <c r="Q23" s="450"/>
      <c r="R23" s="450"/>
      <c r="V23" s="450" t="s">
        <v>95</v>
      </c>
    </row>
    <row r="24" spans="1:22" s="434" customFormat="1" ht="19.5" customHeight="1">
      <c r="A24" s="230" t="s">
        <v>531</v>
      </c>
      <c r="B24" s="231"/>
      <c r="C24" s="232"/>
      <c r="D24" s="231"/>
      <c r="E24" s="233"/>
      <c r="F24" s="231"/>
      <c r="G24" s="233"/>
      <c r="H24" s="236"/>
      <c r="I24" s="234"/>
      <c r="J24" s="233"/>
      <c r="K24" s="234"/>
      <c r="L24" s="235"/>
      <c r="M24" s="234"/>
      <c r="N24" s="235"/>
      <c r="Q24" s="442"/>
      <c r="R24" s="442"/>
      <c r="S24" s="442"/>
      <c r="T24" s="442"/>
      <c r="U24" s="442"/>
      <c r="V24" s="442"/>
    </row>
    <row r="25" spans="1:7" s="434" customFormat="1" ht="19.5" customHeight="1">
      <c r="A25" s="441"/>
      <c r="B25" s="231"/>
      <c r="C25" s="232"/>
      <c r="D25" s="231"/>
      <c r="E25" s="233"/>
      <c r="F25" s="231"/>
      <c r="G25" s="233"/>
    </row>
    <row r="26" spans="1:14" s="434" customFormat="1" ht="19.5" customHeight="1">
      <c r="A26" s="441"/>
      <c r="B26" s="442"/>
      <c r="C26" s="442"/>
      <c r="D26" s="442"/>
      <c r="E26" s="442"/>
      <c r="F26" s="442"/>
      <c r="G26" s="443"/>
      <c r="H26" s="443"/>
      <c r="I26" s="443"/>
      <c r="J26" s="443"/>
      <c r="K26" s="443"/>
      <c r="L26" s="443"/>
      <c r="M26" s="443"/>
      <c r="N26" s="443"/>
    </row>
  </sheetData>
  <sheetProtection/>
  <mergeCells count="15">
    <mergeCell ref="E4:G4"/>
    <mergeCell ref="K4:M4"/>
    <mergeCell ref="N4:P4"/>
    <mergeCell ref="Q4:S4"/>
    <mergeCell ref="T4:V4"/>
    <mergeCell ref="A21:E21"/>
    <mergeCell ref="A1:Z1"/>
    <mergeCell ref="W2:Z2"/>
    <mergeCell ref="A3:A5"/>
    <mergeCell ref="B3:G3"/>
    <mergeCell ref="H3:J4"/>
    <mergeCell ref="K3:P3"/>
    <mergeCell ref="Q3:V3"/>
    <mergeCell ref="W3:Y4"/>
    <mergeCell ref="B4:D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3"/>
  <sheetViews>
    <sheetView zoomScale="95" zoomScaleNormal="95" workbookViewId="0" topLeftCell="A1">
      <selection activeCell="F25" sqref="F25"/>
    </sheetView>
  </sheetViews>
  <sheetFormatPr defaultColWidth="8.88671875" defaultRowHeight="13.5"/>
  <cols>
    <col min="1" max="1" width="7.3359375" style="451" customWidth="1"/>
    <col min="2" max="2" width="9.21484375" style="451" bestFit="1" customWidth="1"/>
    <col min="3" max="4" width="8.4453125" style="451" bestFit="1" customWidth="1"/>
    <col min="5" max="5" width="6.99609375" style="451" bestFit="1" customWidth="1"/>
    <col min="6" max="6" width="8.4453125" style="451" bestFit="1" customWidth="1"/>
    <col min="7" max="10" width="6.77734375" style="451" customWidth="1"/>
    <col min="11" max="11" width="9.21484375" style="451" customWidth="1"/>
    <col min="12" max="15" width="6.77734375" style="451" customWidth="1"/>
    <col min="16" max="16" width="9.3359375" style="451" customWidth="1"/>
    <col min="17" max="17" width="6.77734375" style="451" customWidth="1"/>
    <col min="18" max="18" width="8.4453125" style="451" bestFit="1" customWidth="1"/>
    <col min="19" max="19" width="6.3359375" style="451" customWidth="1"/>
    <col min="20" max="16384" width="8.88671875" style="451" customWidth="1"/>
  </cols>
  <sheetData>
    <row r="1" spans="1:53" s="497" customFormat="1" ht="30" customHeight="1">
      <c r="A1" s="786" t="s">
        <v>832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 t="s">
        <v>561</v>
      </c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 t="s">
        <v>561</v>
      </c>
      <c r="AJ1" s="786"/>
      <c r="AK1" s="786"/>
      <c r="AL1" s="786"/>
      <c r="AM1" s="786"/>
      <c r="AN1" s="786"/>
      <c r="AO1" s="786"/>
      <c r="AP1" s="786"/>
      <c r="AQ1" s="786"/>
      <c r="AR1" s="786"/>
      <c r="AS1" s="786"/>
      <c r="AT1" s="786"/>
      <c r="AU1" s="786"/>
      <c r="AV1" s="786"/>
      <c r="AW1" s="786"/>
      <c r="AX1" s="786"/>
      <c r="AY1" s="786"/>
      <c r="AZ1" s="786"/>
      <c r="BA1" s="520"/>
    </row>
    <row r="2" spans="1:53" s="497" customFormat="1" ht="20.25" customHeight="1">
      <c r="A2" s="787" t="s">
        <v>248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 t="s">
        <v>562</v>
      </c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 t="s">
        <v>562</v>
      </c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521"/>
    </row>
    <row r="3" spans="1:53" s="502" customFormat="1" ht="24.75" customHeight="1">
      <c r="A3" s="522" t="s">
        <v>121</v>
      </c>
      <c r="B3" s="523"/>
      <c r="C3" s="523"/>
      <c r="D3" s="523"/>
      <c r="AE3" s="491"/>
      <c r="AF3" s="491"/>
      <c r="AG3" s="491"/>
      <c r="BA3" s="524" t="s">
        <v>131</v>
      </c>
    </row>
    <row r="4" spans="1:53" s="502" customFormat="1" ht="24" customHeight="1">
      <c r="A4" s="280" t="s">
        <v>524</v>
      </c>
      <c r="B4" s="525"/>
      <c r="C4" s="526" t="s">
        <v>101</v>
      </c>
      <c r="D4" s="527" t="s">
        <v>174</v>
      </c>
      <c r="E4" s="525"/>
      <c r="F4" s="526" t="s">
        <v>234</v>
      </c>
      <c r="G4" s="527" t="s">
        <v>235</v>
      </c>
      <c r="H4" s="525"/>
      <c r="I4" s="528" t="s">
        <v>344</v>
      </c>
      <c r="J4" s="527" t="s">
        <v>358</v>
      </c>
      <c r="K4" s="529"/>
      <c r="L4" s="528" t="s">
        <v>345</v>
      </c>
      <c r="M4" s="527" t="s">
        <v>359</v>
      </c>
      <c r="N4" s="525"/>
      <c r="O4" s="528" t="s">
        <v>346</v>
      </c>
      <c r="P4" s="527" t="s">
        <v>360</v>
      </c>
      <c r="Q4" s="525"/>
      <c r="R4" s="528" t="s">
        <v>347</v>
      </c>
      <c r="S4" s="527" t="s">
        <v>361</v>
      </c>
      <c r="T4" s="525"/>
      <c r="U4" s="528" t="s">
        <v>348</v>
      </c>
      <c r="V4" s="527" t="s">
        <v>362</v>
      </c>
      <c r="W4" s="525"/>
      <c r="X4" s="528" t="s">
        <v>349</v>
      </c>
      <c r="Y4" s="527" t="s">
        <v>363</v>
      </c>
      <c r="Z4" s="525"/>
      <c r="AA4" s="528" t="s">
        <v>523</v>
      </c>
      <c r="AB4" s="527" t="s">
        <v>522</v>
      </c>
      <c r="AC4" s="525"/>
      <c r="AD4" s="530" t="s">
        <v>350</v>
      </c>
      <c r="AE4" s="531" t="s">
        <v>364</v>
      </c>
      <c r="AF4" s="532"/>
      <c r="AG4" s="528" t="s">
        <v>351</v>
      </c>
      <c r="AH4" s="527" t="s">
        <v>563</v>
      </c>
      <c r="AI4" s="525"/>
      <c r="AJ4" s="528" t="s">
        <v>352</v>
      </c>
      <c r="AK4" s="527" t="s">
        <v>564</v>
      </c>
      <c r="AL4" s="525"/>
      <c r="AM4" s="528" t="s">
        <v>353</v>
      </c>
      <c r="AN4" s="527" t="s">
        <v>565</v>
      </c>
      <c r="AO4" s="525"/>
      <c r="AP4" s="528" t="s">
        <v>354</v>
      </c>
      <c r="AQ4" s="527" t="s">
        <v>566</v>
      </c>
      <c r="AR4" s="525"/>
      <c r="AS4" s="528" t="s">
        <v>355</v>
      </c>
      <c r="AT4" s="527" t="s">
        <v>567</v>
      </c>
      <c r="AU4" s="525"/>
      <c r="AV4" s="528" t="s">
        <v>356</v>
      </c>
      <c r="AW4" s="527" t="s">
        <v>568</v>
      </c>
      <c r="AX4" s="525"/>
      <c r="AY4" s="533" t="s">
        <v>357</v>
      </c>
      <c r="AZ4" s="534" t="s">
        <v>569</v>
      </c>
      <c r="BA4" s="280" t="s">
        <v>98</v>
      </c>
    </row>
    <row r="5" spans="1:53" s="502" customFormat="1" ht="18" customHeight="1">
      <c r="A5" s="503" t="s">
        <v>570</v>
      </c>
      <c r="B5" s="281"/>
      <c r="C5" s="535" t="s">
        <v>258</v>
      </c>
      <c r="D5" s="535" t="s">
        <v>259</v>
      </c>
      <c r="E5" s="281"/>
      <c r="F5" s="536" t="s">
        <v>258</v>
      </c>
      <c r="G5" s="535" t="s">
        <v>259</v>
      </c>
      <c r="H5" s="281"/>
      <c r="I5" s="535" t="s">
        <v>258</v>
      </c>
      <c r="J5" s="535" t="s">
        <v>259</v>
      </c>
      <c r="K5" s="281"/>
      <c r="L5" s="535" t="s">
        <v>258</v>
      </c>
      <c r="M5" s="535" t="s">
        <v>259</v>
      </c>
      <c r="N5" s="281"/>
      <c r="O5" s="535" t="s">
        <v>258</v>
      </c>
      <c r="P5" s="535" t="s">
        <v>259</v>
      </c>
      <c r="Q5" s="281"/>
      <c r="R5" s="535" t="s">
        <v>258</v>
      </c>
      <c r="S5" s="535" t="s">
        <v>259</v>
      </c>
      <c r="T5" s="281"/>
      <c r="U5" s="535" t="s">
        <v>258</v>
      </c>
      <c r="V5" s="535" t="s">
        <v>259</v>
      </c>
      <c r="W5" s="281"/>
      <c r="X5" s="535" t="s">
        <v>258</v>
      </c>
      <c r="Y5" s="535" t="s">
        <v>259</v>
      </c>
      <c r="Z5" s="281"/>
      <c r="AA5" s="535" t="s">
        <v>258</v>
      </c>
      <c r="AB5" s="535" t="s">
        <v>259</v>
      </c>
      <c r="AC5" s="281"/>
      <c r="AD5" s="535" t="s">
        <v>258</v>
      </c>
      <c r="AE5" s="535" t="s">
        <v>259</v>
      </c>
      <c r="AF5" s="281"/>
      <c r="AG5" s="535" t="s">
        <v>258</v>
      </c>
      <c r="AH5" s="535" t="s">
        <v>259</v>
      </c>
      <c r="AI5" s="281"/>
      <c r="AJ5" s="535" t="s">
        <v>258</v>
      </c>
      <c r="AK5" s="535" t="s">
        <v>259</v>
      </c>
      <c r="AL5" s="281"/>
      <c r="AM5" s="535" t="s">
        <v>258</v>
      </c>
      <c r="AN5" s="535" t="s">
        <v>259</v>
      </c>
      <c r="AO5" s="281"/>
      <c r="AP5" s="535" t="s">
        <v>258</v>
      </c>
      <c r="AQ5" s="535" t="s">
        <v>259</v>
      </c>
      <c r="AR5" s="281"/>
      <c r="AS5" s="535" t="s">
        <v>258</v>
      </c>
      <c r="AT5" s="535" t="s">
        <v>259</v>
      </c>
      <c r="AU5" s="281"/>
      <c r="AV5" s="535" t="s">
        <v>258</v>
      </c>
      <c r="AW5" s="535" t="s">
        <v>259</v>
      </c>
      <c r="AX5" s="281"/>
      <c r="AY5" s="535" t="s">
        <v>258</v>
      </c>
      <c r="AZ5" s="537" t="s">
        <v>259</v>
      </c>
      <c r="BA5" s="503" t="s">
        <v>202</v>
      </c>
    </row>
    <row r="6" spans="1:53" s="502" customFormat="1" ht="22.5" customHeight="1">
      <c r="A6" s="508"/>
      <c r="B6" s="538" t="s">
        <v>41</v>
      </c>
      <c r="C6" s="539" t="s">
        <v>56</v>
      </c>
      <c r="D6" s="539" t="s">
        <v>57</v>
      </c>
      <c r="E6" s="538" t="s">
        <v>41</v>
      </c>
      <c r="F6" s="538" t="s">
        <v>56</v>
      </c>
      <c r="G6" s="539" t="s">
        <v>57</v>
      </c>
      <c r="H6" s="538" t="s">
        <v>41</v>
      </c>
      <c r="I6" s="539" t="s">
        <v>56</v>
      </c>
      <c r="J6" s="539" t="s">
        <v>57</v>
      </c>
      <c r="K6" s="538" t="s">
        <v>41</v>
      </c>
      <c r="L6" s="539" t="s">
        <v>56</v>
      </c>
      <c r="M6" s="539" t="s">
        <v>57</v>
      </c>
      <c r="N6" s="538" t="s">
        <v>41</v>
      </c>
      <c r="O6" s="539" t="s">
        <v>56</v>
      </c>
      <c r="P6" s="539" t="s">
        <v>57</v>
      </c>
      <c r="Q6" s="538" t="s">
        <v>41</v>
      </c>
      <c r="R6" s="539" t="s">
        <v>56</v>
      </c>
      <c r="S6" s="539" t="s">
        <v>57</v>
      </c>
      <c r="T6" s="538" t="s">
        <v>41</v>
      </c>
      <c r="U6" s="539" t="s">
        <v>56</v>
      </c>
      <c r="V6" s="539" t="s">
        <v>57</v>
      </c>
      <c r="W6" s="538" t="s">
        <v>41</v>
      </c>
      <c r="X6" s="539" t="s">
        <v>56</v>
      </c>
      <c r="Y6" s="539" t="s">
        <v>57</v>
      </c>
      <c r="Z6" s="538" t="s">
        <v>41</v>
      </c>
      <c r="AA6" s="539" t="s">
        <v>56</v>
      </c>
      <c r="AB6" s="539" t="s">
        <v>57</v>
      </c>
      <c r="AC6" s="538" t="s">
        <v>41</v>
      </c>
      <c r="AD6" s="539" t="s">
        <v>56</v>
      </c>
      <c r="AE6" s="539" t="s">
        <v>57</v>
      </c>
      <c r="AF6" s="538" t="s">
        <v>41</v>
      </c>
      <c r="AG6" s="539" t="s">
        <v>56</v>
      </c>
      <c r="AH6" s="539" t="s">
        <v>57</v>
      </c>
      <c r="AI6" s="538" t="s">
        <v>41</v>
      </c>
      <c r="AJ6" s="539" t="s">
        <v>56</v>
      </c>
      <c r="AK6" s="539" t="s">
        <v>57</v>
      </c>
      <c r="AL6" s="538" t="s">
        <v>41</v>
      </c>
      <c r="AM6" s="539" t="s">
        <v>56</v>
      </c>
      <c r="AN6" s="539" t="s">
        <v>57</v>
      </c>
      <c r="AO6" s="538" t="s">
        <v>41</v>
      </c>
      <c r="AP6" s="539" t="s">
        <v>56</v>
      </c>
      <c r="AQ6" s="539" t="s">
        <v>57</v>
      </c>
      <c r="AR6" s="538" t="s">
        <v>41</v>
      </c>
      <c r="AS6" s="539" t="s">
        <v>56</v>
      </c>
      <c r="AT6" s="539" t="s">
        <v>57</v>
      </c>
      <c r="AU6" s="538" t="s">
        <v>41</v>
      </c>
      <c r="AV6" s="539" t="s">
        <v>56</v>
      </c>
      <c r="AW6" s="539" t="s">
        <v>57</v>
      </c>
      <c r="AX6" s="538" t="s">
        <v>41</v>
      </c>
      <c r="AY6" s="539" t="s">
        <v>56</v>
      </c>
      <c r="AZ6" s="540" t="s">
        <v>57</v>
      </c>
      <c r="BA6" s="508"/>
    </row>
    <row r="7" spans="1:53" s="541" customFormat="1" ht="22.5" customHeight="1">
      <c r="A7" s="970" t="s">
        <v>538</v>
      </c>
      <c r="B7" s="971">
        <v>28244</v>
      </c>
      <c r="C7" s="972">
        <v>15063</v>
      </c>
      <c r="D7" s="972">
        <v>13181</v>
      </c>
      <c r="E7" s="973">
        <v>7828</v>
      </c>
      <c r="F7" s="973">
        <v>4120</v>
      </c>
      <c r="G7" s="973">
        <v>3708</v>
      </c>
      <c r="H7" s="973">
        <v>1996</v>
      </c>
      <c r="I7" s="973">
        <v>1030</v>
      </c>
      <c r="J7" s="973">
        <v>966</v>
      </c>
      <c r="K7" s="973">
        <v>847</v>
      </c>
      <c r="L7" s="973">
        <v>455</v>
      </c>
      <c r="M7" s="973">
        <v>392</v>
      </c>
      <c r="N7" s="973">
        <v>1720</v>
      </c>
      <c r="O7" s="973">
        <v>970</v>
      </c>
      <c r="P7" s="973">
        <v>750</v>
      </c>
      <c r="Q7" s="973">
        <v>822</v>
      </c>
      <c r="R7" s="973">
        <v>466</v>
      </c>
      <c r="S7" s="973">
        <v>356</v>
      </c>
      <c r="T7" s="973">
        <v>685</v>
      </c>
      <c r="U7" s="973">
        <v>371</v>
      </c>
      <c r="V7" s="973">
        <v>314</v>
      </c>
      <c r="W7" s="973">
        <v>400</v>
      </c>
      <c r="X7" s="973">
        <v>213</v>
      </c>
      <c r="Y7" s="973">
        <v>187</v>
      </c>
      <c r="Z7" s="973">
        <v>41</v>
      </c>
      <c r="AA7" s="973">
        <v>22</v>
      </c>
      <c r="AB7" s="973">
        <v>19</v>
      </c>
      <c r="AC7" s="973">
        <v>7557</v>
      </c>
      <c r="AD7" s="973">
        <v>3944</v>
      </c>
      <c r="AE7" s="973">
        <v>3613</v>
      </c>
      <c r="AF7" s="973">
        <v>686</v>
      </c>
      <c r="AG7" s="973">
        <v>369</v>
      </c>
      <c r="AH7" s="973">
        <v>317</v>
      </c>
      <c r="AI7" s="973">
        <v>640</v>
      </c>
      <c r="AJ7" s="973">
        <v>334</v>
      </c>
      <c r="AK7" s="973">
        <v>306</v>
      </c>
      <c r="AL7" s="973">
        <v>862</v>
      </c>
      <c r="AM7" s="973">
        <v>459</v>
      </c>
      <c r="AN7" s="973">
        <v>403</v>
      </c>
      <c r="AO7" s="973">
        <v>725</v>
      </c>
      <c r="AP7" s="973">
        <v>410</v>
      </c>
      <c r="AQ7" s="973">
        <v>315</v>
      </c>
      <c r="AR7" s="973">
        <v>1048</v>
      </c>
      <c r="AS7" s="973">
        <v>615</v>
      </c>
      <c r="AT7" s="973">
        <v>433</v>
      </c>
      <c r="AU7" s="973">
        <v>914</v>
      </c>
      <c r="AV7" s="973">
        <v>495</v>
      </c>
      <c r="AW7" s="973">
        <v>419</v>
      </c>
      <c r="AX7" s="973">
        <v>1473</v>
      </c>
      <c r="AY7" s="973">
        <v>790</v>
      </c>
      <c r="AZ7" s="974">
        <v>683</v>
      </c>
      <c r="BA7" s="960" t="s">
        <v>538</v>
      </c>
    </row>
    <row r="8" spans="1:53" s="219" customFormat="1" ht="22.5" customHeight="1">
      <c r="A8" s="975" t="s">
        <v>236</v>
      </c>
      <c r="B8" s="976">
        <v>2274</v>
      </c>
      <c r="C8" s="977">
        <v>1196</v>
      </c>
      <c r="D8" s="977">
        <v>1078</v>
      </c>
      <c r="E8" s="978">
        <v>649</v>
      </c>
      <c r="F8" s="978">
        <v>340</v>
      </c>
      <c r="G8" s="978">
        <v>309</v>
      </c>
      <c r="H8" s="978">
        <v>175</v>
      </c>
      <c r="I8" s="978">
        <v>93</v>
      </c>
      <c r="J8" s="978">
        <v>82</v>
      </c>
      <c r="K8" s="978">
        <v>66</v>
      </c>
      <c r="L8" s="978">
        <v>34</v>
      </c>
      <c r="M8" s="978">
        <v>32</v>
      </c>
      <c r="N8" s="978">
        <v>109</v>
      </c>
      <c r="O8" s="978">
        <v>59</v>
      </c>
      <c r="P8" s="978">
        <v>50</v>
      </c>
      <c r="Q8" s="978">
        <v>67</v>
      </c>
      <c r="R8" s="978">
        <v>44</v>
      </c>
      <c r="S8" s="978">
        <v>23</v>
      </c>
      <c r="T8" s="978">
        <v>63</v>
      </c>
      <c r="U8" s="978">
        <v>34</v>
      </c>
      <c r="V8" s="978">
        <v>29</v>
      </c>
      <c r="W8" s="978">
        <v>34</v>
      </c>
      <c r="X8" s="978">
        <v>18</v>
      </c>
      <c r="Y8" s="978">
        <v>16</v>
      </c>
      <c r="Z8" s="978">
        <v>1</v>
      </c>
      <c r="AA8" s="978">
        <v>1</v>
      </c>
      <c r="AB8" s="978">
        <v>0</v>
      </c>
      <c r="AC8" s="978">
        <v>570</v>
      </c>
      <c r="AD8" s="978">
        <v>288</v>
      </c>
      <c r="AE8" s="978">
        <v>282</v>
      </c>
      <c r="AF8" s="978">
        <v>68</v>
      </c>
      <c r="AG8" s="978">
        <v>33</v>
      </c>
      <c r="AH8" s="978">
        <v>35</v>
      </c>
      <c r="AI8" s="978">
        <v>60</v>
      </c>
      <c r="AJ8" s="978">
        <v>26</v>
      </c>
      <c r="AK8" s="978">
        <v>34</v>
      </c>
      <c r="AL8" s="978">
        <v>66</v>
      </c>
      <c r="AM8" s="978">
        <v>42</v>
      </c>
      <c r="AN8" s="978">
        <v>24</v>
      </c>
      <c r="AO8" s="978">
        <v>58</v>
      </c>
      <c r="AP8" s="978">
        <v>31</v>
      </c>
      <c r="AQ8" s="978">
        <v>27</v>
      </c>
      <c r="AR8" s="978">
        <v>85</v>
      </c>
      <c r="AS8" s="978">
        <v>48</v>
      </c>
      <c r="AT8" s="978">
        <v>37</v>
      </c>
      <c r="AU8" s="978">
        <v>80</v>
      </c>
      <c r="AV8" s="978">
        <v>39</v>
      </c>
      <c r="AW8" s="978">
        <v>41</v>
      </c>
      <c r="AX8" s="978">
        <v>123</v>
      </c>
      <c r="AY8" s="978">
        <v>66</v>
      </c>
      <c r="AZ8" s="979">
        <v>57</v>
      </c>
      <c r="BA8" s="43" t="s">
        <v>436</v>
      </c>
    </row>
    <row r="9" spans="1:53" s="219" customFormat="1" ht="22.5" customHeight="1">
      <c r="A9" s="975" t="s">
        <v>237</v>
      </c>
      <c r="B9" s="976">
        <v>3492</v>
      </c>
      <c r="C9" s="977">
        <v>1836</v>
      </c>
      <c r="D9" s="977">
        <v>1656</v>
      </c>
      <c r="E9" s="978">
        <v>914</v>
      </c>
      <c r="F9" s="978">
        <v>468</v>
      </c>
      <c r="G9" s="978">
        <v>446</v>
      </c>
      <c r="H9" s="978">
        <v>242</v>
      </c>
      <c r="I9" s="978">
        <v>123</v>
      </c>
      <c r="J9" s="978">
        <v>119</v>
      </c>
      <c r="K9" s="978">
        <v>80</v>
      </c>
      <c r="L9" s="978">
        <v>47</v>
      </c>
      <c r="M9" s="978">
        <v>33</v>
      </c>
      <c r="N9" s="978">
        <v>234</v>
      </c>
      <c r="O9" s="978">
        <v>122</v>
      </c>
      <c r="P9" s="978">
        <v>112</v>
      </c>
      <c r="Q9" s="978">
        <v>109</v>
      </c>
      <c r="R9" s="978">
        <v>62</v>
      </c>
      <c r="S9" s="978">
        <v>47</v>
      </c>
      <c r="T9" s="978">
        <v>98</v>
      </c>
      <c r="U9" s="978">
        <v>53</v>
      </c>
      <c r="V9" s="978">
        <v>45</v>
      </c>
      <c r="W9" s="978">
        <v>36</v>
      </c>
      <c r="X9" s="978">
        <v>23</v>
      </c>
      <c r="Y9" s="978">
        <v>13</v>
      </c>
      <c r="Z9" s="978">
        <v>0</v>
      </c>
      <c r="AA9" s="978">
        <v>0</v>
      </c>
      <c r="AB9" s="978">
        <v>0</v>
      </c>
      <c r="AC9" s="978">
        <v>1013</v>
      </c>
      <c r="AD9" s="978">
        <v>515</v>
      </c>
      <c r="AE9" s="978">
        <v>498</v>
      </c>
      <c r="AF9" s="978">
        <v>99</v>
      </c>
      <c r="AG9" s="978">
        <v>51</v>
      </c>
      <c r="AH9" s="978">
        <v>48</v>
      </c>
      <c r="AI9" s="978">
        <v>92</v>
      </c>
      <c r="AJ9" s="978">
        <v>45</v>
      </c>
      <c r="AK9" s="978">
        <v>47</v>
      </c>
      <c r="AL9" s="978">
        <v>94</v>
      </c>
      <c r="AM9" s="978">
        <v>49</v>
      </c>
      <c r="AN9" s="978">
        <v>45</v>
      </c>
      <c r="AO9" s="978">
        <v>81</v>
      </c>
      <c r="AP9" s="978">
        <v>46</v>
      </c>
      <c r="AQ9" s="978">
        <v>35</v>
      </c>
      <c r="AR9" s="978">
        <v>138</v>
      </c>
      <c r="AS9" s="978">
        <v>81</v>
      </c>
      <c r="AT9" s="978">
        <v>57</v>
      </c>
      <c r="AU9" s="978">
        <v>112</v>
      </c>
      <c r="AV9" s="978">
        <v>66</v>
      </c>
      <c r="AW9" s="978">
        <v>46</v>
      </c>
      <c r="AX9" s="978">
        <v>150</v>
      </c>
      <c r="AY9" s="978">
        <v>85</v>
      </c>
      <c r="AZ9" s="979">
        <v>65</v>
      </c>
      <c r="BA9" s="43" t="s">
        <v>437</v>
      </c>
    </row>
    <row r="10" spans="1:53" s="219" customFormat="1" ht="22.5" customHeight="1">
      <c r="A10" s="975" t="s">
        <v>238</v>
      </c>
      <c r="B10" s="976">
        <v>2666</v>
      </c>
      <c r="C10" s="977">
        <v>1463</v>
      </c>
      <c r="D10" s="977">
        <v>1203</v>
      </c>
      <c r="E10" s="978">
        <v>722</v>
      </c>
      <c r="F10" s="978">
        <v>395</v>
      </c>
      <c r="G10" s="978">
        <v>327</v>
      </c>
      <c r="H10" s="978">
        <v>180</v>
      </c>
      <c r="I10" s="978">
        <v>97</v>
      </c>
      <c r="J10" s="978">
        <v>83</v>
      </c>
      <c r="K10" s="978">
        <v>105</v>
      </c>
      <c r="L10" s="978">
        <v>54</v>
      </c>
      <c r="M10" s="978">
        <v>51</v>
      </c>
      <c r="N10" s="978">
        <v>139</v>
      </c>
      <c r="O10" s="978">
        <v>77</v>
      </c>
      <c r="P10" s="978">
        <v>62</v>
      </c>
      <c r="Q10" s="978">
        <v>107</v>
      </c>
      <c r="R10" s="978">
        <v>59</v>
      </c>
      <c r="S10" s="978">
        <v>48</v>
      </c>
      <c r="T10" s="978">
        <v>65</v>
      </c>
      <c r="U10" s="978">
        <v>34</v>
      </c>
      <c r="V10" s="978">
        <v>31</v>
      </c>
      <c r="W10" s="978">
        <v>39</v>
      </c>
      <c r="X10" s="978">
        <v>18</v>
      </c>
      <c r="Y10" s="978">
        <v>21</v>
      </c>
      <c r="Z10" s="978">
        <v>6</v>
      </c>
      <c r="AA10" s="978">
        <v>3</v>
      </c>
      <c r="AB10" s="978">
        <v>3</v>
      </c>
      <c r="AC10" s="978">
        <v>675</v>
      </c>
      <c r="AD10" s="978">
        <v>370</v>
      </c>
      <c r="AE10" s="978">
        <v>305</v>
      </c>
      <c r="AF10" s="978">
        <v>65</v>
      </c>
      <c r="AG10" s="978">
        <v>37</v>
      </c>
      <c r="AH10" s="978">
        <v>28</v>
      </c>
      <c r="AI10" s="978">
        <v>55</v>
      </c>
      <c r="AJ10" s="978">
        <v>35</v>
      </c>
      <c r="AK10" s="978">
        <v>20</v>
      </c>
      <c r="AL10" s="978">
        <v>92</v>
      </c>
      <c r="AM10" s="978">
        <v>54</v>
      </c>
      <c r="AN10" s="978">
        <v>38</v>
      </c>
      <c r="AO10" s="978">
        <v>74</v>
      </c>
      <c r="AP10" s="978">
        <v>48</v>
      </c>
      <c r="AQ10" s="978">
        <v>26</v>
      </c>
      <c r="AR10" s="978">
        <v>96</v>
      </c>
      <c r="AS10" s="978">
        <v>60</v>
      </c>
      <c r="AT10" s="978">
        <v>36</v>
      </c>
      <c r="AU10" s="978">
        <v>85</v>
      </c>
      <c r="AV10" s="978">
        <v>41</v>
      </c>
      <c r="AW10" s="978">
        <v>44</v>
      </c>
      <c r="AX10" s="978">
        <v>161</v>
      </c>
      <c r="AY10" s="978">
        <v>81</v>
      </c>
      <c r="AZ10" s="979">
        <v>80</v>
      </c>
      <c r="BA10" s="43" t="s">
        <v>438</v>
      </c>
    </row>
    <row r="11" spans="1:53" s="219" customFormat="1" ht="22.5" customHeight="1">
      <c r="A11" s="975" t="s">
        <v>239</v>
      </c>
      <c r="B11" s="976">
        <v>2337</v>
      </c>
      <c r="C11" s="977">
        <v>1340</v>
      </c>
      <c r="D11" s="977">
        <v>997</v>
      </c>
      <c r="E11" s="978">
        <v>651</v>
      </c>
      <c r="F11" s="978">
        <v>376</v>
      </c>
      <c r="G11" s="978">
        <v>275</v>
      </c>
      <c r="H11" s="978">
        <v>172</v>
      </c>
      <c r="I11" s="978">
        <v>102</v>
      </c>
      <c r="J11" s="978">
        <v>70</v>
      </c>
      <c r="K11" s="978">
        <v>60</v>
      </c>
      <c r="L11" s="978">
        <v>32</v>
      </c>
      <c r="M11" s="978">
        <v>28</v>
      </c>
      <c r="N11" s="978">
        <v>143</v>
      </c>
      <c r="O11" s="978">
        <v>85</v>
      </c>
      <c r="P11" s="978">
        <v>58</v>
      </c>
      <c r="Q11" s="978">
        <v>64</v>
      </c>
      <c r="R11" s="978">
        <v>34</v>
      </c>
      <c r="S11" s="978">
        <v>30</v>
      </c>
      <c r="T11" s="978">
        <v>58</v>
      </c>
      <c r="U11" s="978">
        <v>30</v>
      </c>
      <c r="V11" s="978">
        <v>28</v>
      </c>
      <c r="W11" s="978">
        <v>35</v>
      </c>
      <c r="X11" s="978">
        <v>21</v>
      </c>
      <c r="Y11" s="978">
        <v>14</v>
      </c>
      <c r="Z11" s="978">
        <v>4</v>
      </c>
      <c r="AA11" s="978">
        <v>2</v>
      </c>
      <c r="AB11" s="978">
        <v>2</v>
      </c>
      <c r="AC11" s="978">
        <v>621</v>
      </c>
      <c r="AD11" s="978">
        <v>355</v>
      </c>
      <c r="AE11" s="978">
        <v>266</v>
      </c>
      <c r="AF11" s="978">
        <v>51</v>
      </c>
      <c r="AG11" s="978">
        <v>26</v>
      </c>
      <c r="AH11" s="978">
        <v>25</v>
      </c>
      <c r="AI11" s="978">
        <v>49</v>
      </c>
      <c r="AJ11" s="978">
        <v>32</v>
      </c>
      <c r="AK11" s="978">
        <v>17</v>
      </c>
      <c r="AL11" s="978">
        <v>84</v>
      </c>
      <c r="AM11" s="978">
        <v>49</v>
      </c>
      <c r="AN11" s="978">
        <v>35</v>
      </c>
      <c r="AO11" s="978">
        <v>48</v>
      </c>
      <c r="AP11" s="978">
        <v>29</v>
      </c>
      <c r="AQ11" s="978">
        <v>19</v>
      </c>
      <c r="AR11" s="978">
        <v>83</v>
      </c>
      <c r="AS11" s="978">
        <v>47</v>
      </c>
      <c r="AT11" s="978">
        <v>36</v>
      </c>
      <c r="AU11" s="978">
        <v>84</v>
      </c>
      <c r="AV11" s="978">
        <v>47</v>
      </c>
      <c r="AW11" s="978">
        <v>37</v>
      </c>
      <c r="AX11" s="978">
        <v>130</v>
      </c>
      <c r="AY11" s="978">
        <v>73</v>
      </c>
      <c r="AZ11" s="979">
        <v>57</v>
      </c>
      <c r="BA11" s="43" t="s">
        <v>439</v>
      </c>
    </row>
    <row r="12" spans="1:53" s="219" customFormat="1" ht="22.5" customHeight="1">
      <c r="A12" s="975" t="s">
        <v>240</v>
      </c>
      <c r="B12" s="976">
        <v>2121</v>
      </c>
      <c r="C12" s="977">
        <v>1091</v>
      </c>
      <c r="D12" s="977">
        <v>1030</v>
      </c>
      <c r="E12" s="978">
        <v>605</v>
      </c>
      <c r="F12" s="978">
        <v>293</v>
      </c>
      <c r="G12" s="978">
        <v>312</v>
      </c>
      <c r="H12" s="978">
        <v>144</v>
      </c>
      <c r="I12" s="978">
        <v>76</v>
      </c>
      <c r="J12" s="978">
        <v>68</v>
      </c>
      <c r="K12" s="978">
        <v>64</v>
      </c>
      <c r="L12" s="978">
        <v>35</v>
      </c>
      <c r="M12" s="978">
        <v>29</v>
      </c>
      <c r="N12" s="978">
        <v>147</v>
      </c>
      <c r="O12" s="978">
        <v>77</v>
      </c>
      <c r="P12" s="978">
        <v>70</v>
      </c>
      <c r="Q12" s="978">
        <v>71</v>
      </c>
      <c r="R12" s="978">
        <v>38</v>
      </c>
      <c r="S12" s="978">
        <v>33</v>
      </c>
      <c r="T12" s="978">
        <v>45</v>
      </c>
      <c r="U12" s="978">
        <v>29</v>
      </c>
      <c r="V12" s="978">
        <v>16</v>
      </c>
      <c r="W12" s="978">
        <v>34</v>
      </c>
      <c r="X12" s="978">
        <v>19</v>
      </c>
      <c r="Y12" s="978">
        <v>15</v>
      </c>
      <c r="Z12" s="978">
        <v>10</v>
      </c>
      <c r="AA12" s="978">
        <v>6</v>
      </c>
      <c r="AB12" s="978">
        <v>4</v>
      </c>
      <c r="AC12" s="978">
        <v>570</v>
      </c>
      <c r="AD12" s="978">
        <v>286</v>
      </c>
      <c r="AE12" s="978">
        <v>284</v>
      </c>
      <c r="AF12" s="978">
        <v>49</v>
      </c>
      <c r="AG12" s="978">
        <v>25</v>
      </c>
      <c r="AH12" s="978">
        <v>24</v>
      </c>
      <c r="AI12" s="978">
        <v>40</v>
      </c>
      <c r="AJ12" s="978">
        <v>25</v>
      </c>
      <c r="AK12" s="978">
        <v>15</v>
      </c>
      <c r="AL12" s="978">
        <v>70</v>
      </c>
      <c r="AM12" s="978">
        <v>31</v>
      </c>
      <c r="AN12" s="978">
        <v>39</v>
      </c>
      <c r="AO12" s="978">
        <v>55</v>
      </c>
      <c r="AP12" s="978">
        <v>31</v>
      </c>
      <c r="AQ12" s="978">
        <v>24</v>
      </c>
      <c r="AR12" s="978">
        <v>61</v>
      </c>
      <c r="AS12" s="978">
        <v>37</v>
      </c>
      <c r="AT12" s="978">
        <v>24</v>
      </c>
      <c r="AU12" s="978">
        <v>61</v>
      </c>
      <c r="AV12" s="978">
        <v>35</v>
      </c>
      <c r="AW12" s="978">
        <v>26</v>
      </c>
      <c r="AX12" s="978">
        <v>95</v>
      </c>
      <c r="AY12" s="978">
        <v>48</v>
      </c>
      <c r="AZ12" s="979">
        <v>47</v>
      </c>
      <c r="BA12" s="43" t="s">
        <v>440</v>
      </c>
    </row>
    <row r="13" spans="1:53" s="219" customFormat="1" ht="22.5" customHeight="1">
      <c r="A13" s="975" t="s">
        <v>241</v>
      </c>
      <c r="B13" s="976">
        <v>1846</v>
      </c>
      <c r="C13" s="977">
        <v>987</v>
      </c>
      <c r="D13" s="977">
        <v>859</v>
      </c>
      <c r="E13" s="978">
        <v>521</v>
      </c>
      <c r="F13" s="978">
        <v>267</v>
      </c>
      <c r="G13" s="978">
        <v>254</v>
      </c>
      <c r="H13" s="978">
        <v>122</v>
      </c>
      <c r="I13" s="978">
        <v>68</v>
      </c>
      <c r="J13" s="978">
        <v>54</v>
      </c>
      <c r="K13" s="978">
        <v>76</v>
      </c>
      <c r="L13" s="978">
        <v>48</v>
      </c>
      <c r="M13" s="978">
        <v>28</v>
      </c>
      <c r="N13" s="978">
        <v>113</v>
      </c>
      <c r="O13" s="978">
        <v>69</v>
      </c>
      <c r="P13" s="978">
        <v>44</v>
      </c>
      <c r="Q13" s="978">
        <v>59</v>
      </c>
      <c r="R13" s="978">
        <v>35</v>
      </c>
      <c r="S13" s="978">
        <v>24</v>
      </c>
      <c r="T13" s="978">
        <v>56</v>
      </c>
      <c r="U13" s="978">
        <v>33</v>
      </c>
      <c r="V13" s="978">
        <v>23</v>
      </c>
      <c r="W13" s="978">
        <v>28</v>
      </c>
      <c r="X13" s="978">
        <v>14</v>
      </c>
      <c r="Y13" s="978">
        <v>14</v>
      </c>
      <c r="Z13" s="978">
        <v>1</v>
      </c>
      <c r="AA13" s="978">
        <v>1</v>
      </c>
      <c r="AB13" s="978">
        <v>0</v>
      </c>
      <c r="AC13" s="978">
        <v>460</v>
      </c>
      <c r="AD13" s="978">
        <v>232</v>
      </c>
      <c r="AE13" s="978">
        <v>228</v>
      </c>
      <c r="AF13" s="978">
        <v>39</v>
      </c>
      <c r="AG13" s="978">
        <v>22</v>
      </c>
      <c r="AH13" s="978">
        <v>17</v>
      </c>
      <c r="AI13" s="978">
        <v>45</v>
      </c>
      <c r="AJ13" s="978">
        <v>24</v>
      </c>
      <c r="AK13" s="978">
        <v>21</v>
      </c>
      <c r="AL13" s="978">
        <v>61</v>
      </c>
      <c r="AM13" s="978">
        <v>31</v>
      </c>
      <c r="AN13" s="978">
        <v>30</v>
      </c>
      <c r="AO13" s="978">
        <v>50</v>
      </c>
      <c r="AP13" s="978">
        <v>25</v>
      </c>
      <c r="AQ13" s="978">
        <v>25</v>
      </c>
      <c r="AR13" s="978">
        <v>68</v>
      </c>
      <c r="AS13" s="978">
        <v>38</v>
      </c>
      <c r="AT13" s="978">
        <v>30</v>
      </c>
      <c r="AU13" s="978">
        <v>60</v>
      </c>
      <c r="AV13" s="978">
        <v>37</v>
      </c>
      <c r="AW13" s="978">
        <v>23</v>
      </c>
      <c r="AX13" s="978">
        <v>87</v>
      </c>
      <c r="AY13" s="978">
        <v>43</v>
      </c>
      <c r="AZ13" s="979">
        <v>44</v>
      </c>
      <c r="BA13" s="43" t="s">
        <v>441</v>
      </c>
    </row>
    <row r="14" spans="1:53" s="219" customFormat="1" ht="22.5" customHeight="1">
      <c r="A14" s="975" t="s">
        <v>242</v>
      </c>
      <c r="B14" s="976">
        <v>2345</v>
      </c>
      <c r="C14" s="977">
        <v>1243</v>
      </c>
      <c r="D14" s="977">
        <v>1102</v>
      </c>
      <c r="E14" s="978">
        <v>690</v>
      </c>
      <c r="F14" s="978">
        <v>359</v>
      </c>
      <c r="G14" s="978">
        <v>331</v>
      </c>
      <c r="H14" s="978">
        <v>163</v>
      </c>
      <c r="I14" s="978">
        <v>82</v>
      </c>
      <c r="J14" s="978">
        <v>81</v>
      </c>
      <c r="K14" s="978">
        <v>60</v>
      </c>
      <c r="L14" s="978">
        <v>33</v>
      </c>
      <c r="M14" s="978">
        <v>27</v>
      </c>
      <c r="N14" s="978">
        <v>118</v>
      </c>
      <c r="O14" s="978">
        <v>72</v>
      </c>
      <c r="P14" s="978">
        <v>46</v>
      </c>
      <c r="Q14" s="978">
        <v>76</v>
      </c>
      <c r="R14" s="978">
        <v>38</v>
      </c>
      <c r="S14" s="978">
        <v>38</v>
      </c>
      <c r="T14" s="978">
        <v>52</v>
      </c>
      <c r="U14" s="978">
        <v>26</v>
      </c>
      <c r="V14" s="978">
        <v>26</v>
      </c>
      <c r="W14" s="978">
        <v>37</v>
      </c>
      <c r="X14" s="978">
        <v>19</v>
      </c>
      <c r="Y14" s="978">
        <v>18</v>
      </c>
      <c r="Z14" s="978">
        <v>1</v>
      </c>
      <c r="AA14" s="978">
        <v>0</v>
      </c>
      <c r="AB14" s="978">
        <v>1</v>
      </c>
      <c r="AC14" s="978">
        <v>609</v>
      </c>
      <c r="AD14" s="978">
        <v>320</v>
      </c>
      <c r="AE14" s="978">
        <v>289</v>
      </c>
      <c r="AF14" s="978">
        <v>66</v>
      </c>
      <c r="AG14" s="978">
        <v>42</v>
      </c>
      <c r="AH14" s="978">
        <v>24</v>
      </c>
      <c r="AI14" s="978">
        <v>52</v>
      </c>
      <c r="AJ14" s="978">
        <v>30</v>
      </c>
      <c r="AK14" s="978">
        <v>22</v>
      </c>
      <c r="AL14" s="978">
        <v>55</v>
      </c>
      <c r="AM14" s="978">
        <v>25</v>
      </c>
      <c r="AN14" s="978">
        <v>30</v>
      </c>
      <c r="AO14" s="978">
        <v>60</v>
      </c>
      <c r="AP14" s="978">
        <v>29</v>
      </c>
      <c r="AQ14" s="978">
        <v>31</v>
      </c>
      <c r="AR14" s="978">
        <v>119</v>
      </c>
      <c r="AS14" s="978">
        <v>65</v>
      </c>
      <c r="AT14" s="978">
        <v>54</v>
      </c>
      <c r="AU14" s="978">
        <v>76</v>
      </c>
      <c r="AV14" s="978">
        <v>37</v>
      </c>
      <c r="AW14" s="978">
        <v>39</v>
      </c>
      <c r="AX14" s="978">
        <v>111</v>
      </c>
      <c r="AY14" s="978">
        <v>66</v>
      </c>
      <c r="AZ14" s="979">
        <v>45</v>
      </c>
      <c r="BA14" s="43" t="s">
        <v>442</v>
      </c>
    </row>
    <row r="15" spans="1:53" s="219" customFormat="1" ht="22.5" customHeight="1">
      <c r="A15" s="975" t="s">
        <v>243</v>
      </c>
      <c r="B15" s="976">
        <v>2393</v>
      </c>
      <c r="C15" s="977">
        <v>1283</v>
      </c>
      <c r="D15" s="977">
        <v>1110</v>
      </c>
      <c r="E15" s="978">
        <v>683</v>
      </c>
      <c r="F15" s="978">
        <v>367</v>
      </c>
      <c r="G15" s="978">
        <v>316</v>
      </c>
      <c r="H15" s="978">
        <v>164</v>
      </c>
      <c r="I15" s="978">
        <v>74</v>
      </c>
      <c r="J15" s="978">
        <v>90</v>
      </c>
      <c r="K15" s="978">
        <v>69</v>
      </c>
      <c r="L15" s="978">
        <v>25</v>
      </c>
      <c r="M15" s="978">
        <v>44</v>
      </c>
      <c r="N15" s="978">
        <v>168</v>
      </c>
      <c r="O15" s="978">
        <v>107</v>
      </c>
      <c r="P15" s="978">
        <v>61</v>
      </c>
      <c r="Q15" s="978">
        <v>63</v>
      </c>
      <c r="R15" s="978">
        <v>38</v>
      </c>
      <c r="S15" s="978">
        <v>25</v>
      </c>
      <c r="T15" s="978">
        <v>52</v>
      </c>
      <c r="U15" s="978">
        <v>32</v>
      </c>
      <c r="V15" s="978">
        <v>20</v>
      </c>
      <c r="W15" s="978">
        <v>36</v>
      </c>
      <c r="X15" s="978">
        <v>16</v>
      </c>
      <c r="Y15" s="978">
        <v>20</v>
      </c>
      <c r="Z15" s="978">
        <v>12</v>
      </c>
      <c r="AA15" s="978">
        <v>6</v>
      </c>
      <c r="AB15" s="978">
        <v>6</v>
      </c>
      <c r="AC15" s="978">
        <v>605</v>
      </c>
      <c r="AD15" s="978">
        <v>325</v>
      </c>
      <c r="AE15" s="978">
        <v>280</v>
      </c>
      <c r="AF15" s="978">
        <v>62</v>
      </c>
      <c r="AG15" s="978">
        <v>36</v>
      </c>
      <c r="AH15" s="978">
        <v>26</v>
      </c>
      <c r="AI15" s="978">
        <v>65</v>
      </c>
      <c r="AJ15" s="978">
        <v>31</v>
      </c>
      <c r="AK15" s="978">
        <v>34</v>
      </c>
      <c r="AL15" s="978">
        <v>63</v>
      </c>
      <c r="AM15" s="978">
        <v>36</v>
      </c>
      <c r="AN15" s="978">
        <v>27</v>
      </c>
      <c r="AO15" s="978">
        <v>53</v>
      </c>
      <c r="AP15" s="978">
        <v>32</v>
      </c>
      <c r="AQ15" s="978">
        <v>21</v>
      </c>
      <c r="AR15" s="978">
        <v>97</v>
      </c>
      <c r="AS15" s="978">
        <v>52</v>
      </c>
      <c r="AT15" s="978">
        <v>45</v>
      </c>
      <c r="AU15" s="978">
        <v>72</v>
      </c>
      <c r="AV15" s="978">
        <v>41</v>
      </c>
      <c r="AW15" s="978">
        <v>31</v>
      </c>
      <c r="AX15" s="978">
        <v>129</v>
      </c>
      <c r="AY15" s="978">
        <v>65</v>
      </c>
      <c r="AZ15" s="979">
        <v>64</v>
      </c>
      <c r="BA15" s="43" t="s">
        <v>443</v>
      </c>
    </row>
    <row r="16" spans="1:53" s="219" customFormat="1" ht="22.5" customHeight="1">
      <c r="A16" s="975" t="s">
        <v>244</v>
      </c>
      <c r="B16" s="976">
        <v>2055</v>
      </c>
      <c r="C16" s="977">
        <v>1084</v>
      </c>
      <c r="D16" s="977">
        <v>971</v>
      </c>
      <c r="E16" s="978">
        <v>589</v>
      </c>
      <c r="F16" s="978">
        <v>301</v>
      </c>
      <c r="G16" s="978">
        <v>288</v>
      </c>
      <c r="H16" s="978">
        <v>143</v>
      </c>
      <c r="I16" s="978">
        <v>76</v>
      </c>
      <c r="J16" s="978">
        <v>67</v>
      </c>
      <c r="K16" s="978">
        <v>62</v>
      </c>
      <c r="L16" s="978">
        <v>40</v>
      </c>
      <c r="M16" s="978">
        <v>22</v>
      </c>
      <c r="N16" s="978">
        <v>106</v>
      </c>
      <c r="O16" s="978">
        <v>62</v>
      </c>
      <c r="P16" s="978">
        <v>44</v>
      </c>
      <c r="Q16" s="978">
        <v>50</v>
      </c>
      <c r="R16" s="978">
        <v>22</v>
      </c>
      <c r="S16" s="978">
        <v>28</v>
      </c>
      <c r="T16" s="978">
        <v>52</v>
      </c>
      <c r="U16" s="978">
        <v>29</v>
      </c>
      <c r="V16" s="978">
        <v>23</v>
      </c>
      <c r="W16" s="978">
        <v>27</v>
      </c>
      <c r="X16" s="978">
        <v>13</v>
      </c>
      <c r="Y16" s="978">
        <v>14</v>
      </c>
      <c r="Z16" s="978">
        <v>2</v>
      </c>
      <c r="AA16" s="978">
        <v>1</v>
      </c>
      <c r="AB16" s="978">
        <v>1</v>
      </c>
      <c r="AC16" s="978">
        <v>552</v>
      </c>
      <c r="AD16" s="978">
        <v>286</v>
      </c>
      <c r="AE16" s="978">
        <v>266</v>
      </c>
      <c r="AF16" s="978">
        <v>50</v>
      </c>
      <c r="AG16" s="978">
        <v>25</v>
      </c>
      <c r="AH16" s="978">
        <v>25</v>
      </c>
      <c r="AI16" s="978">
        <v>39</v>
      </c>
      <c r="AJ16" s="978">
        <v>21</v>
      </c>
      <c r="AK16" s="978">
        <v>18</v>
      </c>
      <c r="AL16" s="978">
        <v>56</v>
      </c>
      <c r="AM16" s="978">
        <v>27</v>
      </c>
      <c r="AN16" s="978">
        <v>29</v>
      </c>
      <c r="AO16" s="978">
        <v>42</v>
      </c>
      <c r="AP16" s="978">
        <v>21</v>
      </c>
      <c r="AQ16" s="978">
        <v>21</v>
      </c>
      <c r="AR16" s="978">
        <v>109</v>
      </c>
      <c r="AS16" s="978">
        <v>70</v>
      </c>
      <c r="AT16" s="978">
        <v>39</v>
      </c>
      <c r="AU16" s="978">
        <v>56</v>
      </c>
      <c r="AV16" s="978">
        <v>28</v>
      </c>
      <c r="AW16" s="978">
        <v>28</v>
      </c>
      <c r="AX16" s="978">
        <v>120</v>
      </c>
      <c r="AY16" s="978">
        <v>62</v>
      </c>
      <c r="AZ16" s="979">
        <v>58</v>
      </c>
      <c r="BA16" s="43" t="s">
        <v>444</v>
      </c>
    </row>
    <row r="17" spans="1:53" s="219" customFormat="1" ht="22.5" customHeight="1">
      <c r="A17" s="975" t="s">
        <v>245</v>
      </c>
      <c r="B17" s="976">
        <v>2308</v>
      </c>
      <c r="C17" s="977">
        <v>1230</v>
      </c>
      <c r="D17" s="977">
        <v>1078</v>
      </c>
      <c r="E17" s="978">
        <v>612</v>
      </c>
      <c r="F17" s="978">
        <v>312</v>
      </c>
      <c r="G17" s="978">
        <v>300</v>
      </c>
      <c r="H17" s="978">
        <v>173</v>
      </c>
      <c r="I17" s="978">
        <v>90</v>
      </c>
      <c r="J17" s="978">
        <v>83</v>
      </c>
      <c r="K17" s="978">
        <v>71</v>
      </c>
      <c r="L17" s="978">
        <v>37</v>
      </c>
      <c r="M17" s="978">
        <v>34</v>
      </c>
      <c r="N17" s="978">
        <v>168</v>
      </c>
      <c r="O17" s="978">
        <v>88</v>
      </c>
      <c r="P17" s="978">
        <v>80</v>
      </c>
      <c r="Q17" s="978">
        <v>44</v>
      </c>
      <c r="R17" s="978">
        <v>26</v>
      </c>
      <c r="S17" s="978">
        <v>18</v>
      </c>
      <c r="T17" s="978">
        <v>48</v>
      </c>
      <c r="U17" s="978">
        <v>25</v>
      </c>
      <c r="V17" s="978">
        <v>23</v>
      </c>
      <c r="W17" s="978">
        <v>35</v>
      </c>
      <c r="X17" s="978">
        <v>21</v>
      </c>
      <c r="Y17" s="978">
        <v>14</v>
      </c>
      <c r="Z17" s="978">
        <v>3</v>
      </c>
      <c r="AA17" s="978">
        <v>1</v>
      </c>
      <c r="AB17" s="978">
        <v>2</v>
      </c>
      <c r="AC17" s="978">
        <v>657</v>
      </c>
      <c r="AD17" s="978">
        <v>337</v>
      </c>
      <c r="AE17" s="978">
        <v>320</v>
      </c>
      <c r="AF17" s="978">
        <v>48</v>
      </c>
      <c r="AG17" s="978">
        <v>28</v>
      </c>
      <c r="AH17" s="978">
        <v>20</v>
      </c>
      <c r="AI17" s="978">
        <v>39</v>
      </c>
      <c r="AJ17" s="978">
        <v>20</v>
      </c>
      <c r="AK17" s="978">
        <v>19</v>
      </c>
      <c r="AL17" s="978">
        <v>83</v>
      </c>
      <c r="AM17" s="978">
        <v>43</v>
      </c>
      <c r="AN17" s="978">
        <v>40</v>
      </c>
      <c r="AO17" s="978">
        <v>69</v>
      </c>
      <c r="AP17" s="978">
        <v>43</v>
      </c>
      <c r="AQ17" s="978">
        <v>26</v>
      </c>
      <c r="AR17" s="978">
        <v>67</v>
      </c>
      <c r="AS17" s="978">
        <v>47</v>
      </c>
      <c r="AT17" s="978">
        <v>20</v>
      </c>
      <c r="AU17" s="978">
        <v>90</v>
      </c>
      <c r="AV17" s="978">
        <v>53</v>
      </c>
      <c r="AW17" s="978">
        <v>37</v>
      </c>
      <c r="AX17" s="978">
        <v>101</v>
      </c>
      <c r="AY17" s="978">
        <v>59</v>
      </c>
      <c r="AZ17" s="979">
        <v>42</v>
      </c>
      <c r="BA17" s="43" t="s">
        <v>445</v>
      </c>
    </row>
    <row r="18" spans="1:53" s="219" customFormat="1" ht="22.5" customHeight="1">
      <c r="A18" s="975" t="s">
        <v>246</v>
      </c>
      <c r="B18" s="976">
        <v>2038</v>
      </c>
      <c r="C18" s="977">
        <v>1093</v>
      </c>
      <c r="D18" s="977">
        <v>945</v>
      </c>
      <c r="E18" s="978">
        <v>536</v>
      </c>
      <c r="F18" s="978">
        <v>297</v>
      </c>
      <c r="G18" s="978">
        <v>239</v>
      </c>
      <c r="H18" s="978">
        <v>149</v>
      </c>
      <c r="I18" s="978">
        <v>73</v>
      </c>
      <c r="J18" s="978">
        <v>76</v>
      </c>
      <c r="K18" s="978">
        <v>80</v>
      </c>
      <c r="L18" s="978">
        <v>44</v>
      </c>
      <c r="M18" s="978">
        <v>36</v>
      </c>
      <c r="N18" s="978">
        <v>124</v>
      </c>
      <c r="O18" s="978">
        <v>68</v>
      </c>
      <c r="P18" s="978">
        <v>56</v>
      </c>
      <c r="Q18" s="978">
        <v>46</v>
      </c>
      <c r="R18" s="978">
        <v>25</v>
      </c>
      <c r="S18" s="978">
        <v>21</v>
      </c>
      <c r="T18" s="978">
        <v>54</v>
      </c>
      <c r="U18" s="978">
        <v>26</v>
      </c>
      <c r="V18" s="978">
        <v>28</v>
      </c>
      <c r="W18" s="978">
        <v>32</v>
      </c>
      <c r="X18" s="978">
        <v>19</v>
      </c>
      <c r="Y18" s="978">
        <v>13</v>
      </c>
      <c r="Z18" s="978">
        <v>1</v>
      </c>
      <c r="AA18" s="978">
        <v>1</v>
      </c>
      <c r="AB18" s="978">
        <v>0</v>
      </c>
      <c r="AC18" s="978">
        <v>554</v>
      </c>
      <c r="AD18" s="978">
        <v>292</v>
      </c>
      <c r="AE18" s="978">
        <v>262</v>
      </c>
      <c r="AF18" s="978">
        <v>47</v>
      </c>
      <c r="AG18" s="978">
        <v>21</v>
      </c>
      <c r="AH18" s="978">
        <v>26</v>
      </c>
      <c r="AI18" s="978">
        <v>43</v>
      </c>
      <c r="AJ18" s="978">
        <v>20</v>
      </c>
      <c r="AK18" s="978">
        <v>23</v>
      </c>
      <c r="AL18" s="978">
        <v>59</v>
      </c>
      <c r="AM18" s="978">
        <v>30</v>
      </c>
      <c r="AN18" s="978">
        <v>29</v>
      </c>
      <c r="AO18" s="978">
        <v>58</v>
      </c>
      <c r="AP18" s="978">
        <v>34</v>
      </c>
      <c r="AQ18" s="978">
        <v>24</v>
      </c>
      <c r="AR18" s="978">
        <v>64</v>
      </c>
      <c r="AS18" s="978">
        <v>39</v>
      </c>
      <c r="AT18" s="978">
        <v>25</v>
      </c>
      <c r="AU18" s="978">
        <v>60</v>
      </c>
      <c r="AV18" s="978">
        <v>28</v>
      </c>
      <c r="AW18" s="978">
        <v>32</v>
      </c>
      <c r="AX18" s="978">
        <v>131</v>
      </c>
      <c r="AY18" s="978">
        <v>76</v>
      </c>
      <c r="AZ18" s="979">
        <v>55</v>
      </c>
      <c r="BA18" s="191" t="s">
        <v>446</v>
      </c>
    </row>
    <row r="19" spans="1:53" s="219" customFormat="1" ht="22.5" customHeight="1">
      <c r="A19" s="980" t="s">
        <v>247</v>
      </c>
      <c r="B19" s="981">
        <v>2369</v>
      </c>
      <c r="C19" s="982">
        <v>1217</v>
      </c>
      <c r="D19" s="982">
        <v>1152</v>
      </c>
      <c r="E19" s="983">
        <v>656</v>
      </c>
      <c r="F19" s="983">
        <v>345</v>
      </c>
      <c r="G19" s="983">
        <v>311</v>
      </c>
      <c r="H19" s="983">
        <v>169</v>
      </c>
      <c r="I19" s="983">
        <v>76</v>
      </c>
      <c r="J19" s="983">
        <v>93</v>
      </c>
      <c r="K19" s="983">
        <v>54</v>
      </c>
      <c r="L19" s="983">
        <v>26</v>
      </c>
      <c r="M19" s="983">
        <v>28</v>
      </c>
      <c r="N19" s="983">
        <v>151</v>
      </c>
      <c r="O19" s="983">
        <v>84</v>
      </c>
      <c r="P19" s="983">
        <v>67</v>
      </c>
      <c r="Q19" s="983">
        <v>66</v>
      </c>
      <c r="R19" s="983">
        <v>45</v>
      </c>
      <c r="S19" s="983">
        <v>21</v>
      </c>
      <c r="T19" s="983">
        <v>42</v>
      </c>
      <c r="U19" s="983">
        <v>20</v>
      </c>
      <c r="V19" s="983">
        <v>22</v>
      </c>
      <c r="W19" s="983">
        <v>27</v>
      </c>
      <c r="X19" s="983">
        <v>12</v>
      </c>
      <c r="Y19" s="983">
        <v>15</v>
      </c>
      <c r="Z19" s="983">
        <v>0</v>
      </c>
      <c r="AA19" s="983">
        <v>0</v>
      </c>
      <c r="AB19" s="983">
        <v>0</v>
      </c>
      <c r="AC19" s="983">
        <v>671</v>
      </c>
      <c r="AD19" s="983">
        <v>338</v>
      </c>
      <c r="AE19" s="983">
        <v>333</v>
      </c>
      <c r="AF19" s="983">
        <v>42</v>
      </c>
      <c r="AG19" s="983">
        <v>23</v>
      </c>
      <c r="AH19" s="983">
        <v>19</v>
      </c>
      <c r="AI19" s="983">
        <v>61</v>
      </c>
      <c r="AJ19" s="983">
        <v>25</v>
      </c>
      <c r="AK19" s="983">
        <v>36</v>
      </c>
      <c r="AL19" s="983">
        <v>79</v>
      </c>
      <c r="AM19" s="983">
        <v>42</v>
      </c>
      <c r="AN19" s="983">
        <v>37</v>
      </c>
      <c r="AO19" s="983">
        <v>77</v>
      </c>
      <c r="AP19" s="983">
        <v>41</v>
      </c>
      <c r="AQ19" s="983">
        <v>36</v>
      </c>
      <c r="AR19" s="983">
        <v>61</v>
      </c>
      <c r="AS19" s="983">
        <v>31</v>
      </c>
      <c r="AT19" s="983">
        <v>30</v>
      </c>
      <c r="AU19" s="983">
        <v>78</v>
      </c>
      <c r="AV19" s="983">
        <v>43</v>
      </c>
      <c r="AW19" s="983">
        <v>35</v>
      </c>
      <c r="AX19" s="983">
        <v>135</v>
      </c>
      <c r="AY19" s="983">
        <v>66</v>
      </c>
      <c r="AZ19" s="984">
        <v>69</v>
      </c>
      <c r="BA19" s="276" t="s">
        <v>447</v>
      </c>
    </row>
    <row r="20" spans="1:19" s="452" customFormat="1" ht="14.25" customHeight="1">
      <c r="A20" s="788" t="s">
        <v>818</v>
      </c>
      <c r="B20" s="789"/>
      <c r="C20" s="789"/>
      <c r="I20" s="453"/>
      <c r="J20" s="453"/>
      <c r="O20" s="455"/>
      <c r="Q20" s="454" t="s">
        <v>2</v>
      </c>
      <c r="R20" s="455"/>
      <c r="S20" s="454"/>
    </row>
    <row r="21" spans="1:19" s="452" customFormat="1" ht="14.25" customHeight="1">
      <c r="A21" s="985" t="s">
        <v>834</v>
      </c>
      <c r="B21" s="985"/>
      <c r="C21" s="985"/>
      <c r="D21" s="985"/>
      <c r="E21" s="986"/>
      <c r="F21" s="986"/>
      <c r="G21" s="986"/>
      <c r="H21" s="986"/>
      <c r="I21" s="986"/>
      <c r="J21" s="986"/>
      <c r="K21" s="986"/>
      <c r="L21" s="986"/>
      <c r="M21" s="332" t="s">
        <v>833</v>
      </c>
      <c r="N21" s="986"/>
      <c r="O21" s="986"/>
      <c r="P21" s="986"/>
      <c r="Q21" s="986"/>
      <c r="R21" s="986"/>
      <c r="S21" s="986"/>
    </row>
    <row r="22" spans="1:19" s="452" customFormat="1" ht="14.25" customHeight="1">
      <c r="A22" s="784"/>
      <c r="B22" s="784"/>
      <c r="C22" s="784"/>
      <c r="D22" s="784"/>
      <c r="E22" s="784"/>
      <c r="F22" s="784"/>
      <c r="G22" s="784"/>
      <c r="H22" s="784"/>
      <c r="I22" s="784"/>
      <c r="J22" s="784"/>
      <c r="K22" s="464"/>
      <c r="L22" s="464"/>
      <c r="N22" s="464"/>
      <c r="O22" s="464"/>
      <c r="P22" s="464"/>
      <c r="Q22" s="464"/>
      <c r="R22" s="464"/>
      <c r="S22" s="464"/>
    </row>
    <row r="23" spans="1:20" s="192" customFormat="1" ht="14.25" customHeight="1">
      <c r="A23" s="336"/>
      <c r="B23" s="332"/>
      <c r="C23" s="332"/>
      <c r="D23" s="332"/>
      <c r="E23" s="332"/>
      <c r="F23" s="332"/>
      <c r="G23" s="785"/>
      <c r="H23" s="785"/>
      <c r="I23" s="785"/>
      <c r="J23" s="785"/>
      <c r="K23" s="785"/>
      <c r="L23" s="332"/>
      <c r="O23" s="332"/>
      <c r="P23" s="332"/>
      <c r="Q23" s="332"/>
      <c r="R23" s="332"/>
      <c r="S23" s="332"/>
      <c r="T23" s="332"/>
    </row>
  </sheetData>
  <sheetProtection/>
  <mergeCells count="10">
    <mergeCell ref="A21:D21"/>
    <mergeCell ref="A22:J22"/>
    <mergeCell ref="G23:K23"/>
    <mergeCell ref="A1:P1"/>
    <mergeCell ref="Q1:AH1"/>
    <mergeCell ref="AI1:AZ1"/>
    <mergeCell ref="A2:P2"/>
    <mergeCell ref="Q2:AH2"/>
    <mergeCell ref="AI2:AZ2"/>
    <mergeCell ref="A20:C20"/>
  </mergeCells>
  <printOptions/>
  <pageMargins left="0.4330708661417323" right="0.31496062992125984" top="0.6299212598425197" bottom="0.6692913385826772" header="0.5118110236220472" footer="0.5118110236220472"/>
  <pageSetup horizontalDpi="600" verticalDpi="600" orientation="landscape" paperSize="9" scale="75" r:id="rId1"/>
  <colBreaks count="2" manualBreakCount="2">
    <brk id="19" max="22" man="1"/>
    <brk id="3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1"/>
  <sheetViews>
    <sheetView zoomScalePageLayoutView="0" workbookViewId="0" topLeftCell="A1">
      <selection activeCell="F25" sqref="F25"/>
    </sheetView>
  </sheetViews>
  <sheetFormatPr defaultColWidth="8.88671875" defaultRowHeight="13.5"/>
  <cols>
    <col min="1" max="1" width="6.77734375" style="451" customWidth="1"/>
    <col min="2" max="2" width="9.88671875" style="451" bestFit="1" customWidth="1"/>
    <col min="3" max="4" width="8.88671875" style="451" bestFit="1" customWidth="1"/>
    <col min="5" max="5" width="6.77734375" style="451" customWidth="1"/>
    <col min="6" max="6" width="8.88671875" style="451" bestFit="1" customWidth="1"/>
    <col min="7" max="9" width="6.77734375" style="451" customWidth="1"/>
    <col min="10" max="10" width="8.77734375" style="451" customWidth="1"/>
    <col min="11" max="11" width="7.6640625" style="451" customWidth="1"/>
    <col min="12" max="14" width="6.77734375" style="451" customWidth="1"/>
    <col min="15" max="15" width="8.88671875" style="451" bestFit="1" customWidth="1"/>
    <col min="16" max="16" width="6.77734375" style="451" customWidth="1"/>
    <col min="17" max="17" width="8.88671875" style="451" bestFit="1" customWidth="1"/>
    <col min="18" max="18" width="7.99609375" style="451" customWidth="1"/>
    <col min="19" max="19" width="6.88671875" style="451" bestFit="1" customWidth="1"/>
    <col min="20" max="20" width="8.99609375" style="451" customWidth="1"/>
    <col min="21" max="21" width="9.3359375" style="451" customWidth="1"/>
    <col min="22" max="16384" width="8.88671875" style="451" customWidth="1"/>
  </cols>
  <sheetData>
    <row r="1" spans="1:53" s="497" customFormat="1" ht="30" customHeight="1">
      <c r="A1" s="786" t="s">
        <v>836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 t="s">
        <v>571</v>
      </c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 t="s">
        <v>571</v>
      </c>
      <c r="AJ1" s="786"/>
      <c r="AK1" s="786"/>
      <c r="AL1" s="786"/>
      <c r="AM1" s="786"/>
      <c r="AN1" s="786"/>
      <c r="AO1" s="786"/>
      <c r="AP1" s="786"/>
      <c r="AQ1" s="786"/>
      <c r="AR1" s="786"/>
      <c r="AS1" s="786"/>
      <c r="AT1" s="786"/>
      <c r="AU1" s="786"/>
      <c r="AV1" s="786"/>
      <c r="AW1" s="786"/>
      <c r="AX1" s="786"/>
      <c r="AY1" s="786"/>
      <c r="AZ1" s="786"/>
      <c r="BA1" s="520"/>
    </row>
    <row r="2" spans="1:53" s="497" customFormat="1" ht="20.25" customHeight="1">
      <c r="A2" s="787" t="s">
        <v>572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 t="s">
        <v>573</v>
      </c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 t="s">
        <v>573</v>
      </c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521"/>
    </row>
    <row r="3" spans="1:53" s="502" customFormat="1" ht="24.75" customHeight="1">
      <c r="A3" s="522" t="s">
        <v>121</v>
      </c>
      <c r="B3" s="523"/>
      <c r="C3" s="523"/>
      <c r="D3" s="523"/>
      <c r="AE3" s="491"/>
      <c r="AF3" s="491"/>
      <c r="AG3" s="491"/>
      <c r="BA3" s="524" t="s">
        <v>131</v>
      </c>
    </row>
    <row r="4" spans="1:53" s="502" customFormat="1" ht="18" customHeight="1">
      <c r="A4" s="280" t="s">
        <v>524</v>
      </c>
      <c r="B4" s="525"/>
      <c r="C4" s="526" t="s">
        <v>101</v>
      </c>
      <c r="D4" s="527" t="s">
        <v>174</v>
      </c>
      <c r="E4" s="525"/>
      <c r="F4" s="526" t="s">
        <v>234</v>
      </c>
      <c r="G4" s="527" t="s">
        <v>235</v>
      </c>
      <c r="H4" s="525"/>
      <c r="I4" s="528" t="s">
        <v>344</v>
      </c>
      <c r="J4" s="527" t="s">
        <v>358</v>
      </c>
      <c r="K4" s="529"/>
      <c r="L4" s="528" t="s">
        <v>345</v>
      </c>
      <c r="M4" s="527" t="s">
        <v>359</v>
      </c>
      <c r="N4" s="525"/>
      <c r="O4" s="528" t="s">
        <v>346</v>
      </c>
      <c r="P4" s="527" t="s">
        <v>360</v>
      </c>
      <c r="Q4" s="525"/>
      <c r="R4" s="528" t="s">
        <v>347</v>
      </c>
      <c r="S4" s="527" t="s">
        <v>361</v>
      </c>
      <c r="T4" s="525"/>
      <c r="U4" s="528" t="s">
        <v>348</v>
      </c>
      <c r="V4" s="527" t="s">
        <v>362</v>
      </c>
      <c r="W4" s="525"/>
      <c r="X4" s="528" t="s">
        <v>349</v>
      </c>
      <c r="Y4" s="527" t="s">
        <v>363</v>
      </c>
      <c r="Z4" s="525"/>
      <c r="AA4" s="528" t="s">
        <v>523</v>
      </c>
      <c r="AB4" s="527" t="s">
        <v>522</v>
      </c>
      <c r="AC4" s="525"/>
      <c r="AD4" s="530" t="s">
        <v>350</v>
      </c>
      <c r="AE4" s="531" t="s">
        <v>364</v>
      </c>
      <c r="AF4" s="532"/>
      <c r="AG4" s="528" t="s">
        <v>351</v>
      </c>
      <c r="AH4" s="527" t="s">
        <v>563</v>
      </c>
      <c r="AI4" s="525"/>
      <c r="AJ4" s="528" t="s">
        <v>352</v>
      </c>
      <c r="AK4" s="527" t="s">
        <v>564</v>
      </c>
      <c r="AL4" s="525"/>
      <c r="AM4" s="528" t="s">
        <v>353</v>
      </c>
      <c r="AN4" s="527" t="s">
        <v>565</v>
      </c>
      <c r="AO4" s="525"/>
      <c r="AP4" s="528" t="s">
        <v>354</v>
      </c>
      <c r="AQ4" s="527" t="s">
        <v>566</v>
      </c>
      <c r="AR4" s="525"/>
      <c r="AS4" s="528" t="s">
        <v>355</v>
      </c>
      <c r="AT4" s="527" t="s">
        <v>567</v>
      </c>
      <c r="AU4" s="525"/>
      <c r="AV4" s="528" t="s">
        <v>356</v>
      </c>
      <c r="AW4" s="527" t="s">
        <v>568</v>
      </c>
      <c r="AX4" s="525"/>
      <c r="AY4" s="533" t="s">
        <v>357</v>
      </c>
      <c r="AZ4" s="534" t="s">
        <v>569</v>
      </c>
      <c r="BA4" s="280" t="s">
        <v>98</v>
      </c>
    </row>
    <row r="5" spans="1:53" s="502" customFormat="1" ht="18" customHeight="1">
      <c r="A5" s="503" t="s">
        <v>570</v>
      </c>
      <c r="B5" s="281"/>
      <c r="C5" s="535" t="s">
        <v>258</v>
      </c>
      <c r="D5" s="535" t="s">
        <v>259</v>
      </c>
      <c r="E5" s="281"/>
      <c r="F5" s="536" t="s">
        <v>258</v>
      </c>
      <c r="G5" s="535" t="s">
        <v>259</v>
      </c>
      <c r="H5" s="281"/>
      <c r="I5" s="535" t="s">
        <v>258</v>
      </c>
      <c r="J5" s="535" t="s">
        <v>259</v>
      </c>
      <c r="K5" s="281"/>
      <c r="L5" s="535" t="s">
        <v>258</v>
      </c>
      <c r="M5" s="535" t="s">
        <v>259</v>
      </c>
      <c r="N5" s="281"/>
      <c r="O5" s="535" t="s">
        <v>258</v>
      </c>
      <c r="P5" s="535" t="s">
        <v>259</v>
      </c>
      <c r="Q5" s="281"/>
      <c r="R5" s="535" t="s">
        <v>258</v>
      </c>
      <c r="S5" s="535" t="s">
        <v>259</v>
      </c>
      <c r="T5" s="281"/>
      <c r="U5" s="535" t="s">
        <v>258</v>
      </c>
      <c r="V5" s="535" t="s">
        <v>259</v>
      </c>
      <c r="W5" s="281"/>
      <c r="X5" s="535" t="s">
        <v>258</v>
      </c>
      <c r="Y5" s="535" t="s">
        <v>259</v>
      </c>
      <c r="Z5" s="281"/>
      <c r="AA5" s="535" t="s">
        <v>258</v>
      </c>
      <c r="AB5" s="535" t="s">
        <v>259</v>
      </c>
      <c r="AC5" s="281"/>
      <c r="AD5" s="535" t="s">
        <v>258</v>
      </c>
      <c r="AE5" s="535" t="s">
        <v>259</v>
      </c>
      <c r="AF5" s="281"/>
      <c r="AG5" s="535" t="s">
        <v>258</v>
      </c>
      <c r="AH5" s="535" t="s">
        <v>259</v>
      </c>
      <c r="AI5" s="281"/>
      <c r="AJ5" s="535" t="s">
        <v>258</v>
      </c>
      <c r="AK5" s="535" t="s">
        <v>259</v>
      </c>
      <c r="AL5" s="281"/>
      <c r="AM5" s="535" t="s">
        <v>258</v>
      </c>
      <c r="AN5" s="535" t="s">
        <v>259</v>
      </c>
      <c r="AO5" s="281"/>
      <c r="AP5" s="535" t="s">
        <v>258</v>
      </c>
      <c r="AQ5" s="535" t="s">
        <v>259</v>
      </c>
      <c r="AR5" s="281"/>
      <c r="AS5" s="535" t="s">
        <v>258</v>
      </c>
      <c r="AT5" s="535" t="s">
        <v>259</v>
      </c>
      <c r="AU5" s="281"/>
      <c r="AV5" s="535" t="s">
        <v>258</v>
      </c>
      <c r="AW5" s="535" t="s">
        <v>259</v>
      </c>
      <c r="AX5" s="281"/>
      <c r="AY5" s="535" t="s">
        <v>258</v>
      </c>
      <c r="AZ5" s="537" t="s">
        <v>259</v>
      </c>
      <c r="BA5" s="503" t="s">
        <v>202</v>
      </c>
    </row>
    <row r="6" spans="1:53" s="502" customFormat="1" ht="22.5" customHeight="1">
      <c r="A6" s="508"/>
      <c r="B6" s="538" t="s">
        <v>41</v>
      </c>
      <c r="C6" s="539" t="s">
        <v>56</v>
      </c>
      <c r="D6" s="539" t="s">
        <v>57</v>
      </c>
      <c r="E6" s="538" t="s">
        <v>41</v>
      </c>
      <c r="F6" s="538" t="s">
        <v>56</v>
      </c>
      <c r="G6" s="539" t="s">
        <v>57</v>
      </c>
      <c r="H6" s="538" t="s">
        <v>41</v>
      </c>
      <c r="I6" s="539" t="s">
        <v>56</v>
      </c>
      <c r="J6" s="539" t="s">
        <v>57</v>
      </c>
      <c r="K6" s="538" t="s">
        <v>41</v>
      </c>
      <c r="L6" s="539" t="s">
        <v>56</v>
      </c>
      <c r="M6" s="539" t="s">
        <v>57</v>
      </c>
      <c r="N6" s="538" t="s">
        <v>41</v>
      </c>
      <c r="O6" s="539" t="s">
        <v>56</v>
      </c>
      <c r="P6" s="539" t="s">
        <v>57</v>
      </c>
      <c r="Q6" s="538" t="s">
        <v>41</v>
      </c>
      <c r="R6" s="539" t="s">
        <v>56</v>
      </c>
      <c r="S6" s="539" t="s">
        <v>57</v>
      </c>
      <c r="T6" s="538" t="s">
        <v>41</v>
      </c>
      <c r="U6" s="539" t="s">
        <v>56</v>
      </c>
      <c r="V6" s="539" t="s">
        <v>57</v>
      </c>
      <c r="W6" s="538" t="s">
        <v>41</v>
      </c>
      <c r="X6" s="539" t="s">
        <v>56</v>
      </c>
      <c r="Y6" s="539" t="s">
        <v>57</v>
      </c>
      <c r="Z6" s="538" t="s">
        <v>41</v>
      </c>
      <c r="AA6" s="539" t="s">
        <v>56</v>
      </c>
      <c r="AB6" s="539" t="s">
        <v>57</v>
      </c>
      <c r="AC6" s="538" t="s">
        <v>41</v>
      </c>
      <c r="AD6" s="539" t="s">
        <v>56</v>
      </c>
      <c r="AE6" s="539" t="s">
        <v>57</v>
      </c>
      <c r="AF6" s="538" t="s">
        <v>41</v>
      </c>
      <c r="AG6" s="539" t="s">
        <v>56</v>
      </c>
      <c r="AH6" s="539" t="s">
        <v>57</v>
      </c>
      <c r="AI6" s="538" t="s">
        <v>41</v>
      </c>
      <c r="AJ6" s="539" t="s">
        <v>56</v>
      </c>
      <c r="AK6" s="539" t="s">
        <v>57</v>
      </c>
      <c r="AL6" s="538" t="s">
        <v>41</v>
      </c>
      <c r="AM6" s="539" t="s">
        <v>56</v>
      </c>
      <c r="AN6" s="539" t="s">
        <v>57</v>
      </c>
      <c r="AO6" s="538" t="s">
        <v>41</v>
      </c>
      <c r="AP6" s="539" t="s">
        <v>56</v>
      </c>
      <c r="AQ6" s="539" t="s">
        <v>57</v>
      </c>
      <c r="AR6" s="538" t="s">
        <v>41</v>
      </c>
      <c r="AS6" s="539" t="s">
        <v>56</v>
      </c>
      <c r="AT6" s="539" t="s">
        <v>57</v>
      </c>
      <c r="AU6" s="538" t="s">
        <v>41</v>
      </c>
      <c r="AV6" s="539" t="s">
        <v>56</v>
      </c>
      <c r="AW6" s="539" t="s">
        <v>57</v>
      </c>
      <c r="AX6" s="538" t="s">
        <v>41</v>
      </c>
      <c r="AY6" s="539" t="s">
        <v>56</v>
      </c>
      <c r="AZ6" s="540" t="s">
        <v>57</v>
      </c>
      <c r="BA6" s="508"/>
    </row>
    <row r="7" spans="1:53" s="541" customFormat="1" ht="22.5" customHeight="1">
      <c r="A7" s="970" t="s">
        <v>538</v>
      </c>
      <c r="B7" s="971">
        <v>20421</v>
      </c>
      <c r="C7" s="972">
        <v>10822</v>
      </c>
      <c r="D7" s="972">
        <v>9599</v>
      </c>
      <c r="E7" s="973">
        <v>5410</v>
      </c>
      <c r="F7" s="973">
        <v>2804</v>
      </c>
      <c r="G7" s="973">
        <v>2606</v>
      </c>
      <c r="H7" s="973">
        <v>1576</v>
      </c>
      <c r="I7" s="973">
        <v>790</v>
      </c>
      <c r="J7" s="973">
        <v>786</v>
      </c>
      <c r="K7" s="973">
        <v>620</v>
      </c>
      <c r="L7" s="973">
        <v>329</v>
      </c>
      <c r="M7" s="973">
        <v>291</v>
      </c>
      <c r="N7" s="973">
        <v>1167</v>
      </c>
      <c r="O7" s="973">
        <v>649</v>
      </c>
      <c r="P7" s="973">
        <v>518</v>
      </c>
      <c r="Q7" s="973">
        <v>767</v>
      </c>
      <c r="R7" s="973">
        <v>443</v>
      </c>
      <c r="S7" s="973">
        <v>324</v>
      </c>
      <c r="T7" s="973">
        <v>480</v>
      </c>
      <c r="U7" s="973">
        <v>234</v>
      </c>
      <c r="V7" s="973">
        <v>246</v>
      </c>
      <c r="W7" s="973">
        <v>356</v>
      </c>
      <c r="X7" s="973">
        <v>194</v>
      </c>
      <c r="Y7" s="973">
        <v>162</v>
      </c>
      <c r="Z7" s="973">
        <v>74</v>
      </c>
      <c r="AA7" s="973">
        <v>44</v>
      </c>
      <c r="AB7" s="973">
        <v>30</v>
      </c>
      <c r="AC7" s="973">
        <v>4775</v>
      </c>
      <c r="AD7" s="973">
        <v>2502</v>
      </c>
      <c r="AE7" s="973">
        <v>2273</v>
      </c>
      <c r="AF7" s="973">
        <v>511</v>
      </c>
      <c r="AG7" s="973">
        <v>273</v>
      </c>
      <c r="AH7" s="973">
        <v>238</v>
      </c>
      <c r="AI7" s="973">
        <v>433</v>
      </c>
      <c r="AJ7" s="973">
        <v>237</v>
      </c>
      <c r="AK7" s="973">
        <v>196</v>
      </c>
      <c r="AL7" s="973">
        <v>676</v>
      </c>
      <c r="AM7" s="973">
        <v>359</v>
      </c>
      <c r="AN7" s="973">
        <v>317</v>
      </c>
      <c r="AO7" s="973">
        <v>516</v>
      </c>
      <c r="AP7" s="973">
        <v>293</v>
      </c>
      <c r="AQ7" s="973">
        <v>223</v>
      </c>
      <c r="AR7" s="973">
        <v>1001</v>
      </c>
      <c r="AS7" s="973">
        <v>542</v>
      </c>
      <c r="AT7" s="973">
        <v>459</v>
      </c>
      <c r="AU7" s="973">
        <v>781</v>
      </c>
      <c r="AV7" s="973">
        <v>429</v>
      </c>
      <c r="AW7" s="973">
        <v>352</v>
      </c>
      <c r="AX7" s="973">
        <v>1278</v>
      </c>
      <c r="AY7" s="973">
        <v>700</v>
      </c>
      <c r="AZ7" s="974">
        <v>578</v>
      </c>
      <c r="BA7" s="960" t="s">
        <v>538</v>
      </c>
    </row>
    <row r="8" spans="1:53" s="219" customFormat="1" ht="22.5" customHeight="1">
      <c r="A8" s="975" t="s">
        <v>236</v>
      </c>
      <c r="B8" s="976">
        <v>2168</v>
      </c>
      <c r="C8" s="977">
        <v>1079</v>
      </c>
      <c r="D8" s="977">
        <v>1089</v>
      </c>
      <c r="E8" s="978">
        <v>553</v>
      </c>
      <c r="F8" s="978">
        <v>257</v>
      </c>
      <c r="G8" s="978">
        <v>296</v>
      </c>
      <c r="H8" s="978">
        <v>171</v>
      </c>
      <c r="I8" s="978">
        <v>77</v>
      </c>
      <c r="J8" s="978">
        <v>94</v>
      </c>
      <c r="K8" s="978">
        <v>63</v>
      </c>
      <c r="L8" s="978">
        <v>33</v>
      </c>
      <c r="M8" s="978">
        <v>30</v>
      </c>
      <c r="N8" s="978">
        <v>117</v>
      </c>
      <c r="O8" s="978">
        <v>56</v>
      </c>
      <c r="P8" s="978">
        <v>61</v>
      </c>
      <c r="Q8" s="978">
        <v>91</v>
      </c>
      <c r="R8" s="978">
        <v>50</v>
      </c>
      <c r="S8" s="978">
        <v>41</v>
      </c>
      <c r="T8" s="978">
        <v>57</v>
      </c>
      <c r="U8" s="978">
        <v>25</v>
      </c>
      <c r="V8" s="978">
        <v>32</v>
      </c>
      <c r="W8" s="978">
        <v>28</v>
      </c>
      <c r="X8" s="978">
        <v>15</v>
      </c>
      <c r="Y8" s="978">
        <v>13</v>
      </c>
      <c r="Z8" s="978">
        <v>10</v>
      </c>
      <c r="AA8" s="978">
        <v>5</v>
      </c>
      <c r="AB8" s="978">
        <v>5</v>
      </c>
      <c r="AC8" s="978">
        <v>537</v>
      </c>
      <c r="AD8" s="978">
        <v>274</v>
      </c>
      <c r="AE8" s="978">
        <v>263</v>
      </c>
      <c r="AF8" s="978">
        <v>43</v>
      </c>
      <c r="AG8" s="978">
        <v>21</v>
      </c>
      <c r="AH8" s="978">
        <v>22</v>
      </c>
      <c r="AI8" s="978">
        <v>51</v>
      </c>
      <c r="AJ8" s="978">
        <v>24</v>
      </c>
      <c r="AK8" s="978">
        <v>27</v>
      </c>
      <c r="AL8" s="978">
        <v>92</v>
      </c>
      <c r="AM8" s="978">
        <v>49</v>
      </c>
      <c r="AN8" s="978">
        <v>43</v>
      </c>
      <c r="AO8" s="978">
        <v>47</v>
      </c>
      <c r="AP8" s="978">
        <v>26</v>
      </c>
      <c r="AQ8" s="978">
        <v>21</v>
      </c>
      <c r="AR8" s="978">
        <v>105</v>
      </c>
      <c r="AS8" s="978">
        <v>55</v>
      </c>
      <c r="AT8" s="978">
        <v>50</v>
      </c>
      <c r="AU8" s="978">
        <v>76</v>
      </c>
      <c r="AV8" s="978">
        <v>49</v>
      </c>
      <c r="AW8" s="978">
        <v>27</v>
      </c>
      <c r="AX8" s="978">
        <v>127</v>
      </c>
      <c r="AY8" s="978">
        <v>63</v>
      </c>
      <c r="AZ8" s="979">
        <v>64</v>
      </c>
      <c r="BA8" s="43" t="s">
        <v>436</v>
      </c>
    </row>
    <row r="9" spans="1:53" s="219" customFormat="1" ht="22.5" customHeight="1">
      <c r="A9" s="975" t="s">
        <v>237</v>
      </c>
      <c r="B9" s="976">
        <v>2569</v>
      </c>
      <c r="C9" s="977">
        <v>1306</v>
      </c>
      <c r="D9" s="977">
        <v>1263</v>
      </c>
      <c r="E9" s="978">
        <v>741</v>
      </c>
      <c r="F9" s="978">
        <v>363</v>
      </c>
      <c r="G9" s="978">
        <v>378</v>
      </c>
      <c r="H9" s="978">
        <v>248</v>
      </c>
      <c r="I9" s="978">
        <v>115</v>
      </c>
      <c r="J9" s="978">
        <v>133</v>
      </c>
      <c r="K9" s="978">
        <v>73</v>
      </c>
      <c r="L9" s="978">
        <v>35</v>
      </c>
      <c r="M9" s="978">
        <v>38</v>
      </c>
      <c r="N9" s="978">
        <v>141</v>
      </c>
      <c r="O9" s="978">
        <v>80</v>
      </c>
      <c r="P9" s="978">
        <v>61</v>
      </c>
      <c r="Q9" s="978">
        <v>103</v>
      </c>
      <c r="R9" s="978">
        <v>53</v>
      </c>
      <c r="S9" s="978">
        <v>50</v>
      </c>
      <c r="T9" s="978">
        <v>61</v>
      </c>
      <c r="U9" s="978">
        <v>26</v>
      </c>
      <c r="V9" s="978">
        <v>35</v>
      </c>
      <c r="W9" s="978">
        <v>40</v>
      </c>
      <c r="X9" s="978">
        <v>20</v>
      </c>
      <c r="Y9" s="978">
        <v>20</v>
      </c>
      <c r="Z9" s="978">
        <v>11</v>
      </c>
      <c r="AA9" s="978">
        <v>6</v>
      </c>
      <c r="AB9" s="978">
        <v>5</v>
      </c>
      <c r="AC9" s="978">
        <v>554</v>
      </c>
      <c r="AD9" s="978">
        <v>290</v>
      </c>
      <c r="AE9" s="978">
        <v>264</v>
      </c>
      <c r="AF9" s="978">
        <v>53</v>
      </c>
      <c r="AG9" s="978">
        <v>21</v>
      </c>
      <c r="AH9" s="978">
        <v>32</v>
      </c>
      <c r="AI9" s="978">
        <v>34</v>
      </c>
      <c r="AJ9" s="978">
        <v>17</v>
      </c>
      <c r="AK9" s="978">
        <v>17</v>
      </c>
      <c r="AL9" s="978">
        <v>58</v>
      </c>
      <c r="AM9" s="978">
        <v>29</v>
      </c>
      <c r="AN9" s="978">
        <v>29</v>
      </c>
      <c r="AO9" s="978">
        <v>64</v>
      </c>
      <c r="AP9" s="978">
        <v>43</v>
      </c>
      <c r="AQ9" s="978">
        <v>21</v>
      </c>
      <c r="AR9" s="978">
        <v>114</v>
      </c>
      <c r="AS9" s="978">
        <v>60</v>
      </c>
      <c r="AT9" s="978">
        <v>54</v>
      </c>
      <c r="AU9" s="978">
        <v>101</v>
      </c>
      <c r="AV9" s="978">
        <v>57</v>
      </c>
      <c r="AW9" s="978">
        <v>44</v>
      </c>
      <c r="AX9" s="978">
        <v>173</v>
      </c>
      <c r="AY9" s="978">
        <v>91</v>
      </c>
      <c r="AZ9" s="979">
        <v>82</v>
      </c>
      <c r="BA9" s="43" t="s">
        <v>437</v>
      </c>
    </row>
    <row r="10" spans="1:53" s="219" customFormat="1" ht="22.5" customHeight="1">
      <c r="A10" s="975" t="s">
        <v>238</v>
      </c>
      <c r="B10" s="976">
        <v>1831</v>
      </c>
      <c r="C10" s="977">
        <v>1006</v>
      </c>
      <c r="D10" s="977">
        <v>825</v>
      </c>
      <c r="E10" s="978">
        <v>522</v>
      </c>
      <c r="F10" s="978">
        <v>288</v>
      </c>
      <c r="G10" s="978">
        <v>234</v>
      </c>
      <c r="H10" s="978">
        <v>123</v>
      </c>
      <c r="I10" s="978">
        <v>65</v>
      </c>
      <c r="J10" s="978">
        <v>58</v>
      </c>
      <c r="K10" s="978">
        <v>80</v>
      </c>
      <c r="L10" s="978">
        <v>46</v>
      </c>
      <c r="M10" s="978">
        <v>34</v>
      </c>
      <c r="N10" s="978">
        <v>88</v>
      </c>
      <c r="O10" s="978">
        <v>55</v>
      </c>
      <c r="P10" s="978">
        <v>33</v>
      </c>
      <c r="Q10" s="978">
        <v>60</v>
      </c>
      <c r="R10" s="978">
        <v>38</v>
      </c>
      <c r="S10" s="978">
        <v>22</v>
      </c>
      <c r="T10" s="978">
        <v>43</v>
      </c>
      <c r="U10" s="978">
        <v>21</v>
      </c>
      <c r="V10" s="978">
        <v>22</v>
      </c>
      <c r="W10" s="978">
        <v>37</v>
      </c>
      <c r="X10" s="978">
        <v>17</v>
      </c>
      <c r="Y10" s="978">
        <v>20</v>
      </c>
      <c r="Z10" s="978">
        <v>6</v>
      </c>
      <c r="AA10" s="978">
        <v>5</v>
      </c>
      <c r="AB10" s="978">
        <v>1</v>
      </c>
      <c r="AC10" s="978">
        <v>422</v>
      </c>
      <c r="AD10" s="978">
        <v>218</v>
      </c>
      <c r="AE10" s="978">
        <v>204</v>
      </c>
      <c r="AF10" s="978">
        <v>59</v>
      </c>
      <c r="AG10" s="978">
        <v>28</v>
      </c>
      <c r="AH10" s="978">
        <v>31</v>
      </c>
      <c r="AI10" s="978">
        <v>43</v>
      </c>
      <c r="AJ10" s="978">
        <v>22</v>
      </c>
      <c r="AK10" s="978">
        <v>21</v>
      </c>
      <c r="AL10" s="978">
        <v>66</v>
      </c>
      <c r="AM10" s="978">
        <v>41</v>
      </c>
      <c r="AN10" s="978">
        <v>25</v>
      </c>
      <c r="AO10" s="978">
        <v>30</v>
      </c>
      <c r="AP10" s="978">
        <v>15</v>
      </c>
      <c r="AQ10" s="978">
        <v>15</v>
      </c>
      <c r="AR10" s="978">
        <v>87</v>
      </c>
      <c r="AS10" s="978">
        <v>51</v>
      </c>
      <c r="AT10" s="978">
        <v>36</v>
      </c>
      <c r="AU10" s="978">
        <v>79</v>
      </c>
      <c r="AV10" s="978">
        <v>47</v>
      </c>
      <c r="AW10" s="978">
        <v>32</v>
      </c>
      <c r="AX10" s="978">
        <v>86</v>
      </c>
      <c r="AY10" s="978">
        <v>49</v>
      </c>
      <c r="AZ10" s="979">
        <v>37</v>
      </c>
      <c r="BA10" s="43" t="s">
        <v>438</v>
      </c>
    </row>
    <row r="11" spans="1:53" s="219" customFormat="1" ht="22.5" customHeight="1">
      <c r="A11" s="975" t="s">
        <v>239</v>
      </c>
      <c r="B11" s="976">
        <v>1517</v>
      </c>
      <c r="C11" s="977">
        <v>875</v>
      </c>
      <c r="D11" s="977">
        <v>642</v>
      </c>
      <c r="E11" s="978">
        <v>419</v>
      </c>
      <c r="F11" s="978">
        <v>249</v>
      </c>
      <c r="G11" s="978">
        <v>170</v>
      </c>
      <c r="H11" s="978">
        <v>124</v>
      </c>
      <c r="I11" s="978">
        <v>79</v>
      </c>
      <c r="J11" s="978">
        <v>45</v>
      </c>
      <c r="K11" s="978">
        <v>50</v>
      </c>
      <c r="L11" s="978">
        <v>30</v>
      </c>
      <c r="M11" s="978">
        <v>20</v>
      </c>
      <c r="N11" s="978">
        <v>73</v>
      </c>
      <c r="O11" s="978">
        <v>42</v>
      </c>
      <c r="P11" s="978">
        <v>31</v>
      </c>
      <c r="Q11" s="978">
        <v>44</v>
      </c>
      <c r="R11" s="978">
        <v>29</v>
      </c>
      <c r="S11" s="978">
        <v>15</v>
      </c>
      <c r="T11" s="978">
        <v>33</v>
      </c>
      <c r="U11" s="978">
        <v>19</v>
      </c>
      <c r="V11" s="978">
        <v>14</v>
      </c>
      <c r="W11" s="978">
        <v>22</v>
      </c>
      <c r="X11" s="978">
        <v>12</v>
      </c>
      <c r="Y11" s="978">
        <v>10</v>
      </c>
      <c r="Z11" s="978">
        <v>2</v>
      </c>
      <c r="AA11" s="978">
        <v>2</v>
      </c>
      <c r="AB11" s="978">
        <v>0</v>
      </c>
      <c r="AC11" s="978">
        <v>345</v>
      </c>
      <c r="AD11" s="978">
        <v>192</v>
      </c>
      <c r="AE11" s="978">
        <v>153</v>
      </c>
      <c r="AF11" s="978">
        <v>47</v>
      </c>
      <c r="AG11" s="978">
        <v>28</v>
      </c>
      <c r="AH11" s="978">
        <v>19</v>
      </c>
      <c r="AI11" s="978">
        <v>36</v>
      </c>
      <c r="AJ11" s="978">
        <v>22</v>
      </c>
      <c r="AK11" s="978">
        <v>14</v>
      </c>
      <c r="AL11" s="978">
        <v>50</v>
      </c>
      <c r="AM11" s="978">
        <v>17</v>
      </c>
      <c r="AN11" s="978">
        <v>33</v>
      </c>
      <c r="AO11" s="978">
        <v>63</v>
      </c>
      <c r="AP11" s="978">
        <v>37</v>
      </c>
      <c r="AQ11" s="978">
        <v>26</v>
      </c>
      <c r="AR11" s="978">
        <v>72</v>
      </c>
      <c r="AS11" s="978">
        <v>34</v>
      </c>
      <c r="AT11" s="978">
        <v>38</v>
      </c>
      <c r="AU11" s="978">
        <v>52</v>
      </c>
      <c r="AV11" s="978">
        <v>33</v>
      </c>
      <c r="AW11" s="978">
        <v>19</v>
      </c>
      <c r="AX11" s="978">
        <v>85</v>
      </c>
      <c r="AY11" s="978">
        <v>50</v>
      </c>
      <c r="AZ11" s="979">
        <v>35</v>
      </c>
      <c r="BA11" s="43" t="s">
        <v>439</v>
      </c>
    </row>
    <row r="12" spans="1:53" s="219" customFormat="1" ht="22.5" customHeight="1">
      <c r="A12" s="975" t="s">
        <v>240</v>
      </c>
      <c r="B12" s="976">
        <v>1405</v>
      </c>
      <c r="C12" s="977">
        <v>768</v>
      </c>
      <c r="D12" s="977">
        <v>637</v>
      </c>
      <c r="E12" s="978">
        <v>361</v>
      </c>
      <c r="F12" s="978">
        <v>191</v>
      </c>
      <c r="G12" s="978">
        <v>170</v>
      </c>
      <c r="H12" s="978">
        <v>114</v>
      </c>
      <c r="I12" s="978">
        <v>64</v>
      </c>
      <c r="J12" s="978">
        <v>50</v>
      </c>
      <c r="K12" s="978">
        <v>43</v>
      </c>
      <c r="L12" s="978">
        <v>23</v>
      </c>
      <c r="M12" s="978">
        <v>20</v>
      </c>
      <c r="N12" s="978">
        <v>85</v>
      </c>
      <c r="O12" s="978">
        <v>47</v>
      </c>
      <c r="P12" s="978">
        <v>38</v>
      </c>
      <c r="Q12" s="978">
        <v>51</v>
      </c>
      <c r="R12" s="978">
        <v>31</v>
      </c>
      <c r="S12" s="978">
        <v>20</v>
      </c>
      <c r="T12" s="978">
        <v>33</v>
      </c>
      <c r="U12" s="978">
        <v>19</v>
      </c>
      <c r="V12" s="978">
        <v>14</v>
      </c>
      <c r="W12" s="978">
        <v>25</v>
      </c>
      <c r="X12" s="978">
        <v>11</v>
      </c>
      <c r="Y12" s="978">
        <v>14</v>
      </c>
      <c r="Z12" s="978">
        <v>2</v>
      </c>
      <c r="AA12" s="978">
        <v>2</v>
      </c>
      <c r="AB12" s="978">
        <v>0</v>
      </c>
      <c r="AC12" s="978">
        <v>344</v>
      </c>
      <c r="AD12" s="978">
        <v>182</v>
      </c>
      <c r="AE12" s="978">
        <v>162</v>
      </c>
      <c r="AF12" s="978">
        <v>33</v>
      </c>
      <c r="AG12" s="978">
        <v>23</v>
      </c>
      <c r="AH12" s="978">
        <v>10</v>
      </c>
      <c r="AI12" s="978">
        <v>28</v>
      </c>
      <c r="AJ12" s="978">
        <v>19</v>
      </c>
      <c r="AK12" s="978">
        <v>9</v>
      </c>
      <c r="AL12" s="978">
        <v>59</v>
      </c>
      <c r="AM12" s="978">
        <v>32</v>
      </c>
      <c r="AN12" s="978">
        <v>27</v>
      </c>
      <c r="AO12" s="978">
        <v>37</v>
      </c>
      <c r="AP12" s="978">
        <v>17</v>
      </c>
      <c r="AQ12" s="978">
        <v>20</v>
      </c>
      <c r="AR12" s="978">
        <v>67</v>
      </c>
      <c r="AS12" s="978">
        <v>38</v>
      </c>
      <c r="AT12" s="978">
        <v>29</v>
      </c>
      <c r="AU12" s="978">
        <v>45</v>
      </c>
      <c r="AV12" s="978">
        <v>24</v>
      </c>
      <c r="AW12" s="978">
        <v>21</v>
      </c>
      <c r="AX12" s="978">
        <v>78</v>
      </c>
      <c r="AY12" s="978">
        <v>45</v>
      </c>
      <c r="AZ12" s="979">
        <v>33</v>
      </c>
      <c r="BA12" s="43" t="s">
        <v>440</v>
      </c>
    </row>
    <row r="13" spans="1:53" s="219" customFormat="1" ht="22.5" customHeight="1">
      <c r="A13" s="975" t="s">
        <v>241</v>
      </c>
      <c r="B13" s="976">
        <v>1391</v>
      </c>
      <c r="C13" s="977">
        <v>800</v>
      </c>
      <c r="D13" s="977">
        <v>591</v>
      </c>
      <c r="E13" s="978">
        <v>327</v>
      </c>
      <c r="F13" s="978">
        <v>182</v>
      </c>
      <c r="G13" s="978">
        <v>145</v>
      </c>
      <c r="H13" s="978">
        <v>109</v>
      </c>
      <c r="I13" s="978">
        <v>61</v>
      </c>
      <c r="J13" s="978">
        <v>48</v>
      </c>
      <c r="K13" s="978">
        <v>34</v>
      </c>
      <c r="L13" s="978">
        <v>17</v>
      </c>
      <c r="M13" s="978">
        <v>17</v>
      </c>
      <c r="N13" s="978">
        <v>98</v>
      </c>
      <c r="O13" s="978">
        <v>50</v>
      </c>
      <c r="P13" s="978">
        <v>48</v>
      </c>
      <c r="Q13" s="978">
        <v>51</v>
      </c>
      <c r="R13" s="978">
        <v>35</v>
      </c>
      <c r="S13" s="978">
        <v>16</v>
      </c>
      <c r="T13" s="978">
        <v>24</v>
      </c>
      <c r="U13" s="978">
        <v>11</v>
      </c>
      <c r="V13" s="978">
        <v>13</v>
      </c>
      <c r="W13" s="978">
        <v>23</v>
      </c>
      <c r="X13" s="978">
        <v>17</v>
      </c>
      <c r="Y13" s="978">
        <v>6</v>
      </c>
      <c r="Z13" s="978">
        <v>2</v>
      </c>
      <c r="AA13" s="978">
        <v>1</v>
      </c>
      <c r="AB13" s="978">
        <v>1</v>
      </c>
      <c r="AC13" s="978">
        <v>317</v>
      </c>
      <c r="AD13" s="978">
        <v>181</v>
      </c>
      <c r="AE13" s="978">
        <v>136</v>
      </c>
      <c r="AF13" s="978">
        <v>40</v>
      </c>
      <c r="AG13" s="978">
        <v>23</v>
      </c>
      <c r="AH13" s="978">
        <v>17</v>
      </c>
      <c r="AI13" s="978">
        <v>32</v>
      </c>
      <c r="AJ13" s="978">
        <v>19</v>
      </c>
      <c r="AK13" s="978">
        <v>13</v>
      </c>
      <c r="AL13" s="978">
        <v>51</v>
      </c>
      <c r="AM13" s="978">
        <v>35</v>
      </c>
      <c r="AN13" s="978">
        <v>16</v>
      </c>
      <c r="AO13" s="978">
        <v>35</v>
      </c>
      <c r="AP13" s="978">
        <v>22</v>
      </c>
      <c r="AQ13" s="978">
        <v>13</v>
      </c>
      <c r="AR13" s="978">
        <v>88</v>
      </c>
      <c r="AS13" s="978">
        <v>58</v>
      </c>
      <c r="AT13" s="978">
        <v>30</v>
      </c>
      <c r="AU13" s="978">
        <v>53</v>
      </c>
      <c r="AV13" s="978">
        <v>27</v>
      </c>
      <c r="AW13" s="978">
        <v>26</v>
      </c>
      <c r="AX13" s="978">
        <v>107</v>
      </c>
      <c r="AY13" s="978">
        <v>61</v>
      </c>
      <c r="AZ13" s="979">
        <v>46</v>
      </c>
      <c r="BA13" s="43" t="s">
        <v>441</v>
      </c>
    </row>
    <row r="14" spans="1:53" s="219" customFormat="1" ht="22.5" customHeight="1">
      <c r="A14" s="975" t="s">
        <v>242</v>
      </c>
      <c r="B14" s="976">
        <v>1550</v>
      </c>
      <c r="C14" s="977">
        <v>796</v>
      </c>
      <c r="D14" s="977">
        <v>754</v>
      </c>
      <c r="E14" s="978">
        <v>427</v>
      </c>
      <c r="F14" s="978">
        <v>204</v>
      </c>
      <c r="G14" s="978">
        <v>223</v>
      </c>
      <c r="H14" s="978">
        <v>104</v>
      </c>
      <c r="I14" s="978">
        <v>44</v>
      </c>
      <c r="J14" s="978">
        <v>60</v>
      </c>
      <c r="K14" s="978">
        <v>37</v>
      </c>
      <c r="L14" s="978">
        <v>17</v>
      </c>
      <c r="M14" s="978">
        <v>20</v>
      </c>
      <c r="N14" s="978">
        <v>108</v>
      </c>
      <c r="O14" s="978">
        <v>59</v>
      </c>
      <c r="P14" s="978">
        <v>49</v>
      </c>
      <c r="Q14" s="978">
        <v>60</v>
      </c>
      <c r="R14" s="978">
        <v>34</v>
      </c>
      <c r="S14" s="978">
        <v>26</v>
      </c>
      <c r="T14" s="978">
        <v>36</v>
      </c>
      <c r="U14" s="978">
        <v>17</v>
      </c>
      <c r="V14" s="978">
        <v>19</v>
      </c>
      <c r="W14" s="978">
        <v>29</v>
      </c>
      <c r="X14" s="978">
        <v>18</v>
      </c>
      <c r="Y14" s="978">
        <v>11</v>
      </c>
      <c r="Z14" s="978">
        <v>1</v>
      </c>
      <c r="AA14" s="978">
        <v>1</v>
      </c>
      <c r="AB14" s="978">
        <v>0</v>
      </c>
      <c r="AC14" s="978">
        <v>366</v>
      </c>
      <c r="AD14" s="978">
        <v>191</v>
      </c>
      <c r="AE14" s="978">
        <v>175</v>
      </c>
      <c r="AF14" s="978">
        <v>37</v>
      </c>
      <c r="AG14" s="978">
        <v>19</v>
      </c>
      <c r="AH14" s="978">
        <v>18</v>
      </c>
      <c r="AI14" s="978">
        <v>38</v>
      </c>
      <c r="AJ14" s="978">
        <v>20</v>
      </c>
      <c r="AK14" s="978">
        <v>18</v>
      </c>
      <c r="AL14" s="978">
        <v>38</v>
      </c>
      <c r="AM14" s="978">
        <v>17</v>
      </c>
      <c r="AN14" s="978">
        <v>21</v>
      </c>
      <c r="AO14" s="978">
        <v>45</v>
      </c>
      <c r="AP14" s="978">
        <v>30</v>
      </c>
      <c r="AQ14" s="978">
        <v>15</v>
      </c>
      <c r="AR14" s="978">
        <v>72</v>
      </c>
      <c r="AS14" s="978">
        <v>39</v>
      </c>
      <c r="AT14" s="978">
        <v>33</v>
      </c>
      <c r="AU14" s="978">
        <v>53</v>
      </c>
      <c r="AV14" s="978">
        <v>33</v>
      </c>
      <c r="AW14" s="978">
        <v>20</v>
      </c>
      <c r="AX14" s="978">
        <v>99</v>
      </c>
      <c r="AY14" s="978">
        <v>53</v>
      </c>
      <c r="AZ14" s="979">
        <v>46</v>
      </c>
      <c r="BA14" s="43" t="s">
        <v>442</v>
      </c>
    </row>
    <row r="15" spans="1:53" s="219" customFormat="1" ht="22.5" customHeight="1">
      <c r="A15" s="975" t="s">
        <v>243</v>
      </c>
      <c r="B15" s="976">
        <v>1785</v>
      </c>
      <c r="C15" s="977">
        <v>943</v>
      </c>
      <c r="D15" s="977">
        <v>842</v>
      </c>
      <c r="E15" s="978">
        <v>507</v>
      </c>
      <c r="F15" s="978">
        <v>259</v>
      </c>
      <c r="G15" s="978">
        <v>248</v>
      </c>
      <c r="H15" s="978">
        <v>155</v>
      </c>
      <c r="I15" s="978">
        <v>72</v>
      </c>
      <c r="J15" s="978">
        <v>83</v>
      </c>
      <c r="K15" s="978">
        <v>52</v>
      </c>
      <c r="L15" s="978">
        <v>27</v>
      </c>
      <c r="M15" s="978">
        <v>25</v>
      </c>
      <c r="N15" s="978">
        <v>93</v>
      </c>
      <c r="O15" s="978">
        <v>51</v>
      </c>
      <c r="P15" s="978">
        <v>42</v>
      </c>
      <c r="Q15" s="978">
        <v>65</v>
      </c>
      <c r="R15" s="978">
        <v>42</v>
      </c>
      <c r="S15" s="978">
        <v>23</v>
      </c>
      <c r="T15" s="978">
        <v>33</v>
      </c>
      <c r="U15" s="978">
        <v>18</v>
      </c>
      <c r="V15" s="978">
        <v>15</v>
      </c>
      <c r="W15" s="978">
        <v>30</v>
      </c>
      <c r="X15" s="978">
        <v>18</v>
      </c>
      <c r="Y15" s="978">
        <v>12</v>
      </c>
      <c r="Z15" s="978">
        <v>2</v>
      </c>
      <c r="AA15" s="978">
        <v>2</v>
      </c>
      <c r="AB15" s="978">
        <v>0</v>
      </c>
      <c r="AC15" s="978">
        <v>387</v>
      </c>
      <c r="AD15" s="978">
        <v>207</v>
      </c>
      <c r="AE15" s="978">
        <v>180</v>
      </c>
      <c r="AF15" s="978">
        <v>45</v>
      </c>
      <c r="AG15" s="978">
        <v>25</v>
      </c>
      <c r="AH15" s="978">
        <v>20</v>
      </c>
      <c r="AI15" s="978">
        <v>31</v>
      </c>
      <c r="AJ15" s="978">
        <v>20</v>
      </c>
      <c r="AK15" s="978">
        <v>11</v>
      </c>
      <c r="AL15" s="978">
        <v>64</v>
      </c>
      <c r="AM15" s="978">
        <v>33</v>
      </c>
      <c r="AN15" s="978">
        <v>31</v>
      </c>
      <c r="AO15" s="978">
        <v>45</v>
      </c>
      <c r="AP15" s="978">
        <v>22</v>
      </c>
      <c r="AQ15" s="978">
        <v>23</v>
      </c>
      <c r="AR15" s="978">
        <v>90</v>
      </c>
      <c r="AS15" s="978">
        <v>52</v>
      </c>
      <c r="AT15" s="978">
        <v>38</v>
      </c>
      <c r="AU15" s="978">
        <v>62</v>
      </c>
      <c r="AV15" s="978">
        <v>31</v>
      </c>
      <c r="AW15" s="978">
        <v>31</v>
      </c>
      <c r="AX15" s="978">
        <v>124</v>
      </c>
      <c r="AY15" s="978">
        <v>64</v>
      </c>
      <c r="AZ15" s="979">
        <v>60</v>
      </c>
      <c r="BA15" s="43" t="s">
        <v>443</v>
      </c>
    </row>
    <row r="16" spans="1:53" s="219" customFormat="1" ht="22.5" customHeight="1">
      <c r="A16" s="975" t="s">
        <v>244</v>
      </c>
      <c r="B16" s="976">
        <v>1418</v>
      </c>
      <c r="C16" s="977">
        <v>765</v>
      </c>
      <c r="D16" s="977">
        <v>653</v>
      </c>
      <c r="E16" s="978">
        <v>390</v>
      </c>
      <c r="F16" s="978">
        <v>204</v>
      </c>
      <c r="G16" s="978">
        <v>186</v>
      </c>
      <c r="H16" s="978">
        <v>97</v>
      </c>
      <c r="I16" s="978">
        <v>47</v>
      </c>
      <c r="J16" s="978">
        <v>50</v>
      </c>
      <c r="K16" s="978">
        <v>34</v>
      </c>
      <c r="L16" s="978">
        <v>23</v>
      </c>
      <c r="M16" s="978">
        <v>11</v>
      </c>
      <c r="N16" s="978">
        <v>100</v>
      </c>
      <c r="O16" s="978">
        <v>59</v>
      </c>
      <c r="P16" s="978">
        <v>41</v>
      </c>
      <c r="Q16" s="978">
        <v>50</v>
      </c>
      <c r="R16" s="978">
        <v>29</v>
      </c>
      <c r="S16" s="978">
        <v>21</v>
      </c>
      <c r="T16" s="978">
        <v>32</v>
      </c>
      <c r="U16" s="978">
        <v>18</v>
      </c>
      <c r="V16" s="978">
        <v>14</v>
      </c>
      <c r="W16" s="978">
        <v>30</v>
      </c>
      <c r="X16" s="978">
        <v>14</v>
      </c>
      <c r="Y16" s="978">
        <v>16</v>
      </c>
      <c r="Z16" s="978">
        <v>6</v>
      </c>
      <c r="AA16" s="978">
        <v>5</v>
      </c>
      <c r="AB16" s="978">
        <v>1</v>
      </c>
      <c r="AC16" s="978">
        <v>333</v>
      </c>
      <c r="AD16" s="978">
        <v>177</v>
      </c>
      <c r="AE16" s="978">
        <v>156</v>
      </c>
      <c r="AF16" s="978">
        <v>35</v>
      </c>
      <c r="AG16" s="978">
        <v>22</v>
      </c>
      <c r="AH16" s="978">
        <v>13</v>
      </c>
      <c r="AI16" s="978">
        <v>23</v>
      </c>
      <c r="AJ16" s="978">
        <v>12</v>
      </c>
      <c r="AK16" s="978">
        <v>11</v>
      </c>
      <c r="AL16" s="978">
        <v>45</v>
      </c>
      <c r="AM16" s="978">
        <v>24</v>
      </c>
      <c r="AN16" s="978">
        <v>21</v>
      </c>
      <c r="AO16" s="978">
        <v>26</v>
      </c>
      <c r="AP16" s="978">
        <v>13</v>
      </c>
      <c r="AQ16" s="978">
        <v>13</v>
      </c>
      <c r="AR16" s="978">
        <v>61</v>
      </c>
      <c r="AS16" s="978">
        <v>30</v>
      </c>
      <c r="AT16" s="978">
        <v>31</v>
      </c>
      <c r="AU16" s="978">
        <v>61</v>
      </c>
      <c r="AV16" s="978">
        <v>34</v>
      </c>
      <c r="AW16" s="978">
        <v>27</v>
      </c>
      <c r="AX16" s="978">
        <v>95</v>
      </c>
      <c r="AY16" s="978">
        <v>54</v>
      </c>
      <c r="AZ16" s="979">
        <v>41</v>
      </c>
      <c r="BA16" s="43" t="s">
        <v>444</v>
      </c>
    </row>
    <row r="17" spans="1:53" s="219" customFormat="1" ht="22.5" customHeight="1">
      <c r="A17" s="975" t="s">
        <v>245</v>
      </c>
      <c r="B17" s="976">
        <v>1710</v>
      </c>
      <c r="C17" s="977">
        <v>895</v>
      </c>
      <c r="D17" s="977">
        <v>815</v>
      </c>
      <c r="E17" s="978">
        <v>413</v>
      </c>
      <c r="F17" s="978">
        <v>215</v>
      </c>
      <c r="G17" s="978">
        <v>198</v>
      </c>
      <c r="H17" s="978">
        <v>114</v>
      </c>
      <c r="I17" s="978">
        <v>61</v>
      </c>
      <c r="J17" s="978">
        <v>53</v>
      </c>
      <c r="K17" s="978">
        <v>62</v>
      </c>
      <c r="L17" s="978">
        <v>24</v>
      </c>
      <c r="M17" s="978">
        <v>38</v>
      </c>
      <c r="N17" s="978">
        <v>108</v>
      </c>
      <c r="O17" s="978">
        <v>64</v>
      </c>
      <c r="P17" s="978">
        <v>44</v>
      </c>
      <c r="Q17" s="978">
        <v>54</v>
      </c>
      <c r="R17" s="978">
        <v>26</v>
      </c>
      <c r="S17" s="978">
        <v>28</v>
      </c>
      <c r="T17" s="978">
        <v>49</v>
      </c>
      <c r="U17" s="978">
        <v>25</v>
      </c>
      <c r="V17" s="978">
        <v>24</v>
      </c>
      <c r="W17" s="978">
        <v>29</v>
      </c>
      <c r="X17" s="978">
        <v>14</v>
      </c>
      <c r="Y17" s="978">
        <v>15</v>
      </c>
      <c r="Z17" s="978">
        <v>7</v>
      </c>
      <c r="AA17" s="978">
        <v>4</v>
      </c>
      <c r="AB17" s="978">
        <v>3</v>
      </c>
      <c r="AC17" s="978">
        <v>438</v>
      </c>
      <c r="AD17" s="978">
        <v>224</v>
      </c>
      <c r="AE17" s="978">
        <v>214</v>
      </c>
      <c r="AF17" s="978">
        <v>34</v>
      </c>
      <c r="AG17" s="978">
        <v>18</v>
      </c>
      <c r="AH17" s="978">
        <v>16</v>
      </c>
      <c r="AI17" s="978">
        <v>46</v>
      </c>
      <c r="AJ17" s="978">
        <v>24</v>
      </c>
      <c r="AK17" s="978">
        <v>22</v>
      </c>
      <c r="AL17" s="978">
        <v>51</v>
      </c>
      <c r="AM17" s="978">
        <v>28</v>
      </c>
      <c r="AN17" s="978">
        <v>23</v>
      </c>
      <c r="AO17" s="978">
        <v>29</v>
      </c>
      <c r="AP17" s="978">
        <v>13</v>
      </c>
      <c r="AQ17" s="978">
        <v>16</v>
      </c>
      <c r="AR17" s="978">
        <v>91</v>
      </c>
      <c r="AS17" s="978">
        <v>53</v>
      </c>
      <c r="AT17" s="978">
        <v>38</v>
      </c>
      <c r="AU17" s="978">
        <v>76</v>
      </c>
      <c r="AV17" s="978">
        <v>39</v>
      </c>
      <c r="AW17" s="978">
        <v>37</v>
      </c>
      <c r="AX17" s="978">
        <v>109</v>
      </c>
      <c r="AY17" s="978">
        <v>63</v>
      </c>
      <c r="AZ17" s="979">
        <v>46</v>
      </c>
      <c r="BA17" s="43" t="s">
        <v>445</v>
      </c>
    </row>
    <row r="18" spans="1:53" s="219" customFormat="1" ht="22.5" customHeight="1">
      <c r="A18" s="975" t="s">
        <v>246</v>
      </c>
      <c r="B18" s="976">
        <v>1380</v>
      </c>
      <c r="C18" s="977">
        <v>707</v>
      </c>
      <c r="D18" s="977">
        <v>673</v>
      </c>
      <c r="E18" s="978">
        <v>335</v>
      </c>
      <c r="F18" s="978">
        <v>174</v>
      </c>
      <c r="G18" s="978">
        <v>161</v>
      </c>
      <c r="H18" s="978">
        <v>102</v>
      </c>
      <c r="I18" s="978">
        <v>47</v>
      </c>
      <c r="J18" s="978">
        <v>55</v>
      </c>
      <c r="K18" s="978">
        <v>32</v>
      </c>
      <c r="L18" s="978">
        <v>21</v>
      </c>
      <c r="M18" s="978">
        <v>11</v>
      </c>
      <c r="N18" s="978">
        <v>63</v>
      </c>
      <c r="O18" s="978">
        <v>30</v>
      </c>
      <c r="P18" s="978">
        <v>33</v>
      </c>
      <c r="Q18" s="978">
        <v>41</v>
      </c>
      <c r="R18" s="978">
        <v>23</v>
      </c>
      <c r="S18" s="978">
        <v>18</v>
      </c>
      <c r="T18" s="978">
        <v>27</v>
      </c>
      <c r="U18" s="978">
        <v>8</v>
      </c>
      <c r="V18" s="978">
        <v>19</v>
      </c>
      <c r="W18" s="978">
        <v>30</v>
      </c>
      <c r="X18" s="978">
        <v>19</v>
      </c>
      <c r="Y18" s="978">
        <v>11</v>
      </c>
      <c r="Z18" s="978">
        <v>13</v>
      </c>
      <c r="AA18" s="978">
        <v>6</v>
      </c>
      <c r="AB18" s="978">
        <v>7</v>
      </c>
      <c r="AC18" s="978">
        <v>316</v>
      </c>
      <c r="AD18" s="978">
        <v>158</v>
      </c>
      <c r="AE18" s="978">
        <v>158</v>
      </c>
      <c r="AF18" s="978">
        <v>42</v>
      </c>
      <c r="AG18" s="978">
        <v>24</v>
      </c>
      <c r="AH18" s="978">
        <v>18</v>
      </c>
      <c r="AI18" s="978">
        <v>38</v>
      </c>
      <c r="AJ18" s="978">
        <v>19</v>
      </c>
      <c r="AK18" s="978">
        <v>19</v>
      </c>
      <c r="AL18" s="978">
        <v>49</v>
      </c>
      <c r="AM18" s="978">
        <v>29</v>
      </c>
      <c r="AN18" s="978">
        <v>20</v>
      </c>
      <c r="AO18" s="978">
        <v>40</v>
      </c>
      <c r="AP18" s="978">
        <v>19</v>
      </c>
      <c r="AQ18" s="978">
        <v>21</v>
      </c>
      <c r="AR18" s="978">
        <v>86</v>
      </c>
      <c r="AS18" s="978">
        <v>43</v>
      </c>
      <c r="AT18" s="978">
        <v>43</v>
      </c>
      <c r="AU18" s="978">
        <v>54</v>
      </c>
      <c r="AV18" s="978">
        <v>24</v>
      </c>
      <c r="AW18" s="978">
        <v>30</v>
      </c>
      <c r="AX18" s="978">
        <v>112</v>
      </c>
      <c r="AY18" s="978">
        <v>63</v>
      </c>
      <c r="AZ18" s="979">
        <v>49</v>
      </c>
      <c r="BA18" s="191" t="s">
        <v>446</v>
      </c>
    </row>
    <row r="19" spans="1:53" s="219" customFormat="1" ht="22.5" customHeight="1">
      <c r="A19" s="980" t="s">
        <v>247</v>
      </c>
      <c r="B19" s="981">
        <v>1697</v>
      </c>
      <c r="C19" s="982">
        <v>882</v>
      </c>
      <c r="D19" s="982">
        <v>815</v>
      </c>
      <c r="E19" s="983">
        <v>415</v>
      </c>
      <c r="F19" s="983">
        <v>218</v>
      </c>
      <c r="G19" s="983">
        <v>197</v>
      </c>
      <c r="H19" s="983">
        <v>115</v>
      </c>
      <c r="I19" s="983">
        <v>58</v>
      </c>
      <c r="J19" s="983">
        <v>57</v>
      </c>
      <c r="K19" s="983">
        <v>60</v>
      </c>
      <c r="L19" s="983">
        <v>33</v>
      </c>
      <c r="M19" s="983">
        <v>27</v>
      </c>
      <c r="N19" s="983">
        <v>93</v>
      </c>
      <c r="O19" s="983">
        <v>56</v>
      </c>
      <c r="P19" s="983">
        <v>37</v>
      </c>
      <c r="Q19" s="983">
        <v>97</v>
      </c>
      <c r="R19" s="983">
        <v>53</v>
      </c>
      <c r="S19" s="983">
        <v>44</v>
      </c>
      <c r="T19" s="983">
        <v>52</v>
      </c>
      <c r="U19" s="983">
        <v>27</v>
      </c>
      <c r="V19" s="983">
        <v>25</v>
      </c>
      <c r="W19" s="983">
        <v>33</v>
      </c>
      <c r="X19" s="983">
        <v>19</v>
      </c>
      <c r="Y19" s="983">
        <v>14</v>
      </c>
      <c r="Z19" s="983">
        <v>12</v>
      </c>
      <c r="AA19" s="983">
        <v>5</v>
      </c>
      <c r="AB19" s="983">
        <v>7</v>
      </c>
      <c r="AC19" s="983">
        <v>416</v>
      </c>
      <c r="AD19" s="983">
        <v>208</v>
      </c>
      <c r="AE19" s="983">
        <v>208</v>
      </c>
      <c r="AF19" s="983">
        <v>43</v>
      </c>
      <c r="AG19" s="983">
        <v>21</v>
      </c>
      <c r="AH19" s="983">
        <v>22</v>
      </c>
      <c r="AI19" s="983">
        <v>33</v>
      </c>
      <c r="AJ19" s="983">
        <v>19</v>
      </c>
      <c r="AK19" s="983">
        <v>14</v>
      </c>
      <c r="AL19" s="983">
        <v>53</v>
      </c>
      <c r="AM19" s="983">
        <v>25</v>
      </c>
      <c r="AN19" s="983">
        <v>28</v>
      </c>
      <c r="AO19" s="983">
        <v>55</v>
      </c>
      <c r="AP19" s="983">
        <v>36</v>
      </c>
      <c r="AQ19" s="983">
        <v>19</v>
      </c>
      <c r="AR19" s="983">
        <v>68</v>
      </c>
      <c r="AS19" s="983">
        <v>29</v>
      </c>
      <c r="AT19" s="983">
        <v>39</v>
      </c>
      <c r="AU19" s="983">
        <v>69</v>
      </c>
      <c r="AV19" s="983">
        <v>31</v>
      </c>
      <c r="AW19" s="983">
        <v>38</v>
      </c>
      <c r="AX19" s="983">
        <v>83</v>
      </c>
      <c r="AY19" s="983">
        <v>44</v>
      </c>
      <c r="AZ19" s="984">
        <v>39</v>
      </c>
      <c r="BA19" s="276" t="s">
        <v>447</v>
      </c>
    </row>
    <row r="20" spans="1:18" ht="14.25">
      <c r="A20" s="788" t="s">
        <v>89</v>
      </c>
      <c r="B20" s="789"/>
      <c r="C20" s="789"/>
      <c r="D20" s="452"/>
      <c r="E20" s="452"/>
      <c r="F20" s="452"/>
      <c r="G20" s="452"/>
      <c r="H20" s="452"/>
      <c r="I20" s="453"/>
      <c r="J20" s="452"/>
      <c r="K20" s="452"/>
      <c r="M20" s="452"/>
      <c r="N20" s="455"/>
      <c r="O20" s="453"/>
      <c r="P20" s="452"/>
      <c r="Q20" s="454" t="s">
        <v>2</v>
      </c>
      <c r="R20" s="454"/>
    </row>
    <row r="21" spans="1:18" ht="13.5">
      <c r="A21" s="336" t="s">
        <v>835</v>
      </c>
      <c r="B21" s="332"/>
      <c r="C21" s="332"/>
      <c r="D21" s="332"/>
      <c r="E21" s="332"/>
      <c r="F21" s="332"/>
      <c r="G21" s="785"/>
      <c r="H21" s="785"/>
      <c r="I21" s="785"/>
      <c r="J21" s="785"/>
      <c r="K21" s="332"/>
      <c r="M21" s="332"/>
      <c r="N21" s="332"/>
      <c r="O21" s="332" t="s">
        <v>97</v>
      </c>
      <c r="P21" s="332"/>
      <c r="Q21" s="332"/>
      <c r="R21" s="332"/>
    </row>
  </sheetData>
  <sheetProtection/>
  <mergeCells count="8">
    <mergeCell ref="A20:C20"/>
    <mergeCell ref="G21:J21"/>
    <mergeCell ref="AI1:AZ1"/>
    <mergeCell ref="A2:P2"/>
    <mergeCell ref="Q2:AH2"/>
    <mergeCell ref="AI2:AZ2"/>
    <mergeCell ref="A1:P1"/>
    <mergeCell ref="Q1:AH1"/>
  </mergeCells>
  <printOptions/>
  <pageMargins left="0.35433070866141736" right="0.31496062992125984" top="0.7480314960629921" bottom="0.6692913385826772" header="0.5118110236220472" footer="0.5118110236220472"/>
  <pageSetup horizontalDpi="600" verticalDpi="600" orientation="landscape" paperSize="9" scale="76" r:id="rId1"/>
  <colBreaks count="2" manualBreakCount="2">
    <brk id="19" max="65535" man="1"/>
    <brk id="3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SheetLayoutView="100" zoomScalePageLayoutView="0" workbookViewId="0" topLeftCell="A1">
      <selection activeCell="C24" sqref="C24"/>
    </sheetView>
  </sheetViews>
  <sheetFormatPr defaultColWidth="14.77734375" defaultRowHeight="24" customHeight="1"/>
  <cols>
    <col min="1" max="1" width="11.5546875" style="48" customWidth="1"/>
    <col min="2" max="4" width="7.77734375" style="48" customWidth="1"/>
    <col min="5" max="19" width="6.5546875" style="48" customWidth="1"/>
    <col min="20" max="20" width="10.21484375" style="48" customWidth="1"/>
    <col min="21" max="16384" width="14.77734375" style="48" customWidth="1"/>
  </cols>
  <sheetData>
    <row r="1" spans="1:20" ht="33.75" customHeight="1">
      <c r="A1" s="798" t="s">
        <v>838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</row>
    <row r="2" spans="1:20" s="41" customFormat="1" ht="18" customHeight="1">
      <c r="A2" s="41" t="s">
        <v>317</v>
      </c>
      <c r="S2" s="42"/>
      <c r="T2" s="42" t="s">
        <v>318</v>
      </c>
    </row>
    <row r="3" spans="1:20" s="41" customFormat="1" ht="15.75" customHeight="1">
      <c r="A3" s="806" t="s">
        <v>111</v>
      </c>
      <c r="B3" s="800" t="s">
        <v>253</v>
      </c>
      <c r="C3" s="801"/>
      <c r="D3" s="801"/>
      <c r="E3" s="800" t="s">
        <v>254</v>
      </c>
      <c r="F3" s="801"/>
      <c r="G3" s="801"/>
      <c r="H3" s="800" t="s">
        <v>255</v>
      </c>
      <c r="I3" s="801"/>
      <c r="J3" s="801"/>
      <c r="K3" s="800" t="s">
        <v>256</v>
      </c>
      <c r="L3" s="801"/>
      <c r="M3" s="801"/>
      <c r="N3" s="803" t="s">
        <v>428</v>
      </c>
      <c r="O3" s="804"/>
      <c r="P3" s="805"/>
      <c r="Q3" s="802" t="s">
        <v>257</v>
      </c>
      <c r="R3" s="801"/>
      <c r="S3" s="801"/>
      <c r="T3" s="61"/>
    </row>
    <row r="4" spans="1:20" s="41" customFormat="1" ht="15.75" customHeight="1">
      <c r="A4" s="807"/>
      <c r="B4" s="62" t="s">
        <v>342</v>
      </c>
      <c r="C4" s="62" t="s">
        <v>258</v>
      </c>
      <c r="D4" s="62" t="s">
        <v>259</v>
      </c>
      <c r="E4" s="62" t="s">
        <v>342</v>
      </c>
      <c r="F4" s="62" t="s">
        <v>258</v>
      </c>
      <c r="G4" s="62" t="s">
        <v>259</v>
      </c>
      <c r="H4" s="62" t="s">
        <v>342</v>
      </c>
      <c r="I4" s="62" t="s">
        <v>258</v>
      </c>
      <c r="J4" s="62" t="s">
        <v>259</v>
      </c>
      <c r="K4" s="62" t="s">
        <v>342</v>
      </c>
      <c r="L4" s="62" t="s">
        <v>258</v>
      </c>
      <c r="M4" s="62" t="s">
        <v>259</v>
      </c>
      <c r="N4" s="62" t="s">
        <v>342</v>
      </c>
      <c r="O4" s="62" t="s">
        <v>258</v>
      </c>
      <c r="P4" s="62" t="s">
        <v>259</v>
      </c>
      <c r="Q4" s="62" t="s">
        <v>342</v>
      </c>
      <c r="R4" s="62" t="s">
        <v>258</v>
      </c>
      <c r="S4" s="62" t="s">
        <v>259</v>
      </c>
      <c r="T4" s="43" t="s">
        <v>252</v>
      </c>
    </row>
    <row r="5" spans="1:20" s="41" customFormat="1" ht="15.75" customHeight="1">
      <c r="A5" s="808"/>
      <c r="B5" s="25" t="s">
        <v>260</v>
      </c>
      <c r="C5" s="25" t="s">
        <v>261</v>
      </c>
      <c r="D5" s="25" t="s">
        <v>262</v>
      </c>
      <c r="E5" s="25" t="s">
        <v>260</v>
      </c>
      <c r="F5" s="25" t="s">
        <v>261</v>
      </c>
      <c r="G5" s="25" t="s">
        <v>262</v>
      </c>
      <c r="H5" s="25" t="s">
        <v>260</v>
      </c>
      <c r="I5" s="25" t="s">
        <v>261</v>
      </c>
      <c r="J5" s="25" t="s">
        <v>262</v>
      </c>
      <c r="K5" s="25" t="s">
        <v>260</v>
      </c>
      <c r="L5" s="25" t="s">
        <v>261</v>
      </c>
      <c r="M5" s="25" t="s">
        <v>262</v>
      </c>
      <c r="N5" s="25" t="s">
        <v>260</v>
      </c>
      <c r="O5" s="25" t="s">
        <v>261</v>
      </c>
      <c r="P5" s="25" t="s">
        <v>262</v>
      </c>
      <c r="Q5" s="25" t="s">
        <v>260</v>
      </c>
      <c r="R5" s="25" t="s">
        <v>261</v>
      </c>
      <c r="S5" s="25" t="s">
        <v>262</v>
      </c>
      <c r="T5" s="63"/>
    </row>
    <row r="6" spans="1:20" s="41" customFormat="1" ht="18" customHeight="1">
      <c r="A6" s="46" t="s">
        <v>453</v>
      </c>
      <c r="B6" s="52">
        <v>3738</v>
      </c>
      <c r="C6" s="179">
        <v>2011</v>
      </c>
      <c r="D6" s="179">
        <v>1727</v>
      </c>
      <c r="E6" s="179">
        <v>134</v>
      </c>
      <c r="F6" s="179">
        <v>44</v>
      </c>
      <c r="G6" s="179">
        <v>90</v>
      </c>
      <c r="H6" s="179">
        <v>215</v>
      </c>
      <c r="I6" s="179">
        <v>125</v>
      </c>
      <c r="J6" s="179">
        <v>90</v>
      </c>
      <c r="K6" s="179">
        <v>1141</v>
      </c>
      <c r="L6" s="179">
        <v>555</v>
      </c>
      <c r="M6" s="179">
        <v>586</v>
      </c>
      <c r="N6" s="178">
        <v>343</v>
      </c>
      <c r="O6" s="178">
        <v>126</v>
      </c>
      <c r="P6" s="178">
        <v>217</v>
      </c>
      <c r="Q6" s="179">
        <v>93</v>
      </c>
      <c r="R6" s="179">
        <v>55</v>
      </c>
      <c r="S6" s="179">
        <v>38</v>
      </c>
      <c r="T6" s="47" t="s">
        <v>464</v>
      </c>
    </row>
    <row r="7" spans="1:20" s="41" customFormat="1" ht="18" customHeight="1">
      <c r="A7" s="46" t="s">
        <v>461</v>
      </c>
      <c r="B7" s="52">
        <v>4144</v>
      </c>
      <c r="C7" s="179">
        <v>2213</v>
      </c>
      <c r="D7" s="179">
        <v>1931</v>
      </c>
      <c r="E7" s="179">
        <v>130</v>
      </c>
      <c r="F7" s="179">
        <v>44</v>
      </c>
      <c r="G7" s="179">
        <v>86</v>
      </c>
      <c r="H7" s="179">
        <v>218</v>
      </c>
      <c r="I7" s="179">
        <v>131</v>
      </c>
      <c r="J7" s="179">
        <v>87</v>
      </c>
      <c r="K7" s="179">
        <v>1235</v>
      </c>
      <c r="L7" s="179">
        <v>594</v>
      </c>
      <c r="M7" s="179">
        <v>641</v>
      </c>
      <c r="N7" s="178">
        <v>361</v>
      </c>
      <c r="O7" s="178">
        <v>139</v>
      </c>
      <c r="P7" s="178">
        <v>222</v>
      </c>
      <c r="Q7" s="179">
        <v>82</v>
      </c>
      <c r="R7" s="179">
        <v>52</v>
      </c>
      <c r="S7" s="179">
        <v>30</v>
      </c>
      <c r="T7" s="47" t="s">
        <v>461</v>
      </c>
    </row>
    <row r="8" spans="1:20" s="41" customFormat="1" ht="18" customHeight="1">
      <c r="A8" s="46" t="s">
        <v>495</v>
      </c>
      <c r="B8" s="52">
        <v>4803</v>
      </c>
      <c r="C8" s="179">
        <v>2630</v>
      </c>
      <c r="D8" s="179">
        <v>2173</v>
      </c>
      <c r="E8" s="179">
        <v>139</v>
      </c>
      <c r="F8" s="179">
        <v>55</v>
      </c>
      <c r="G8" s="179">
        <v>84</v>
      </c>
      <c r="H8" s="179">
        <v>236</v>
      </c>
      <c r="I8" s="179">
        <v>146</v>
      </c>
      <c r="J8" s="179">
        <v>90</v>
      </c>
      <c r="K8" s="179">
        <v>1473</v>
      </c>
      <c r="L8" s="179">
        <v>742</v>
      </c>
      <c r="M8" s="179">
        <v>731</v>
      </c>
      <c r="N8" s="178">
        <v>383</v>
      </c>
      <c r="O8" s="178">
        <v>160</v>
      </c>
      <c r="P8" s="178">
        <v>223</v>
      </c>
      <c r="Q8" s="179">
        <v>80</v>
      </c>
      <c r="R8" s="179">
        <v>50</v>
      </c>
      <c r="S8" s="179">
        <v>30</v>
      </c>
      <c r="T8" s="47" t="s">
        <v>495</v>
      </c>
    </row>
    <row r="9" spans="1:20" s="41" customFormat="1" ht="18" customHeight="1">
      <c r="A9" s="46" t="s">
        <v>536</v>
      </c>
      <c r="B9" s="52">
        <v>5757</v>
      </c>
      <c r="C9" s="179">
        <v>3145</v>
      </c>
      <c r="D9" s="179">
        <v>2612</v>
      </c>
      <c r="E9" s="179">
        <v>153</v>
      </c>
      <c r="F9" s="179">
        <v>60</v>
      </c>
      <c r="G9" s="179">
        <v>93</v>
      </c>
      <c r="H9" s="179">
        <v>230</v>
      </c>
      <c r="I9" s="179">
        <v>137</v>
      </c>
      <c r="J9" s="179">
        <v>93</v>
      </c>
      <c r="K9" s="179">
        <v>1932</v>
      </c>
      <c r="L9" s="179">
        <v>914</v>
      </c>
      <c r="M9" s="179">
        <v>1018</v>
      </c>
      <c r="N9" s="178">
        <v>410</v>
      </c>
      <c r="O9" s="178">
        <v>176</v>
      </c>
      <c r="P9" s="178">
        <v>234</v>
      </c>
      <c r="Q9" s="179">
        <v>76</v>
      </c>
      <c r="R9" s="179">
        <v>46</v>
      </c>
      <c r="S9" s="179">
        <v>30</v>
      </c>
      <c r="T9" s="47" t="s">
        <v>536</v>
      </c>
    </row>
    <row r="10" spans="1:20" s="187" customFormat="1" ht="18" customHeight="1">
      <c r="A10" s="987" t="s">
        <v>816</v>
      </c>
      <c r="B10" s="988">
        <f>SUM(C10:D10)</f>
        <v>7292</v>
      </c>
      <c r="C10" s="988">
        <f>SUM(F10,I10,L10,O10,R10,R20,O20,L20,I20,F20,C20)</f>
        <v>3924</v>
      </c>
      <c r="D10" s="988">
        <f>SUM(G10,J10,M10,P10,S10,S20,P20,M20,J20,G20,D20)</f>
        <v>3368</v>
      </c>
      <c r="E10" s="988">
        <v>151</v>
      </c>
      <c r="F10" s="988">
        <v>62</v>
      </c>
      <c r="G10" s="988">
        <v>89</v>
      </c>
      <c r="H10" s="988">
        <v>213</v>
      </c>
      <c r="I10" s="988">
        <v>125</v>
      </c>
      <c r="J10" s="988">
        <v>88</v>
      </c>
      <c r="K10" s="988">
        <v>2881</v>
      </c>
      <c r="L10" s="988">
        <v>1347</v>
      </c>
      <c r="M10" s="988">
        <v>1534</v>
      </c>
      <c r="N10" s="988">
        <v>564</v>
      </c>
      <c r="O10" s="988">
        <v>258</v>
      </c>
      <c r="P10" s="988">
        <v>306</v>
      </c>
      <c r="Q10" s="988">
        <v>74</v>
      </c>
      <c r="R10" s="988">
        <v>49</v>
      </c>
      <c r="S10" s="988">
        <v>25</v>
      </c>
      <c r="T10" s="989" t="s">
        <v>816</v>
      </c>
    </row>
    <row r="11" s="41" customFormat="1" ht="9.75" customHeight="1">
      <c r="T11" s="58"/>
    </row>
    <row r="12" s="41" customFormat="1" ht="11.25" customHeight="1" hidden="1">
      <c r="T12" s="58"/>
    </row>
    <row r="13" spans="1:20" s="41" customFormat="1" ht="15.75" customHeight="1">
      <c r="A13" s="55"/>
      <c r="B13" s="790" t="s">
        <v>263</v>
      </c>
      <c r="C13" s="720"/>
      <c r="D13" s="721"/>
      <c r="E13" s="790" t="s">
        <v>264</v>
      </c>
      <c r="F13" s="720"/>
      <c r="G13" s="721"/>
      <c r="H13" s="790" t="s">
        <v>265</v>
      </c>
      <c r="I13" s="720"/>
      <c r="J13" s="721"/>
      <c r="K13" s="791" t="s">
        <v>429</v>
      </c>
      <c r="L13" s="720"/>
      <c r="M13" s="721"/>
      <c r="N13" s="795" t="s">
        <v>430</v>
      </c>
      <c r="O13" s="793"/>
      <c r="P13" s="794"/>
      <c r="Q13" s="792" t="s">
        <v>431</v>
      </c>
      <c r="R13" s="793"/>
      <c r="S13" s="794"/>
      <c r="T13" s="56"/>
    </row>
    <row r="14" spans="1:20" s="41" customFormat="1" ht="15.75" customHeight="1">
      <c r="A14" s="21" t="s">
        <v>251</v>
      </c>
      <c r="B14" s="62" t="s">
        <v>266</v>
      </c>
      <c r="C14" s="50" t="s">
        <v>267</v>
      </c>
      <c r="D14" s="62" t="s">
        <v>268</v>
      </c>
      <c r="E14" s="62" t="s">
        <v>266</v>
      </c>
      <c r="F14" s="50" t="s">
        <v>267</v>
      </c>
      <c r="G14" s="62" t="s">
        <v>268</v>
      </c>
      <c r="H14" s="62" t="s">
        <v>266</v>
      </c>
      <c r="I14" s="50" t="s">
        <v>267</v>
      </c>
      <c r="J14" s="62" t="s">
        <v>268</v>
      </c>
      <c r="K14" s="62" t="s">
        <v>266</v>
      </c>
      <c r="L14" s="50" t="s">
        <v>267</v>
      </c>
      <c r="M14" s="62" t="s">
        <v>268</v>
      </c>
      <c r="N14" s="120"/>
      <c r="O14" s="120" t="s">
        <v>367</v>
      </c>
      <c r="P14" s="120" t="s">
        <v>368</v>
      </c>
      <c r="Q14" s="120"/>
      <c r="R14" s="121" t="s">
        <v>367</v>
      </c>
      <c r="S14" s="120" t="s">
        <v>368</v>
      </c>
      <c r="T14" s="43" t="s">
        <v>252</v>
      </c>
    </row>
    <row r="15" spans="1:20" s="41" customFormat="1" ht="15.75" customHeight="1">
      <c r="A15" s="59"/>
      <c r="B15" s="25" t="s">
        <v>269</v>
      </c>
      <c r="C15" s="26" t="s">
        <v>270</v>
      </c>
      <c r="D15" s="25" t="s">
        <v>271</v>
      </c>
      <c r="E15" s="25" t="s">
        <v>269</v>
      </c>
      <c r="F15" s="26" t="s">
        <v>270</v>
      </c>
      <c r="G15" s="25" t="s">
        <v>271</v>
      </c>
      <c r="H15" s="25" t="s">
        <v>269</v>
      </c>
      <c r="I15" s="26" t="s">
        <v>270</v>
      </c>
      <c r="J15" s="25" t="s">
        <v>271</v>
      </c>
      <c r="K15" s="25" t="s">
        <v>269</v>
      </c>
      <c r="L15" s="26" t="s">
        <v>270</v>
      </c>
      <c r="M15" s="25" t="s">
        <v>271</v>
      </c>
      <c r="N15" s="122"/>
      <c r="O15" s="122" t="s">
        <v>432</v>
      </c>
      <c r="P15" s="122" t="s">
        <v>433</v>
      </c>
      <c r="Q15" s="122"/>
      <c r="R15" s="123" t="s">
        <v>432</v>
      </c>
      <c r="S15" s="122" t="s">
        <v>433</v>
      </c>
      <c r="T15" s="57"/>
    </row>
    <row r="16" spans="1:20" s="113" customFormat="1" ht="18" customHeight="1">
      <c r="A16" s="51" t="s">
        <v>464</v>
      </c>
      <c r="B16" s="114">
        <v>293</v>
      </c>
      <c r="C16" s="114">
        <v>293</v>
      </c>
      <c r="D16" s="188" t="s">
        <v>463</v>
      </c>
      <c r="E16" s="114">
        <v>14</v>
      </c>
      <c r="F16" s="114">
        <v>4</v>
      </c>
      <c r="G16" s="114">
        <v>10</v>
      </c>
      <c r="H16" s="114">
        <v>166</v>
      </c>
      <c r="I16" s="114">
        <v>30</v>
      </c>
      <c r="J16" s="114">
        <v>136</v>
      </c>
      <c r="K16" s="178">
        <v>24</v>
      </c>
      <c r="L16" s="178">
        <v>17</v>
      </c>
      <c r="M16" s="178">
        <v>7</v>
      </c>
      <c r="N16" s="178">
        <v>500</v>
      </c>
      <c r="O16" s="178">
        <v>220</v>
      </c>
      <c r="P16" s="178">
        <v>280</v>
      </c>
      <c r="Q16" s="52">
        <v>815</v>
      </c>
      <c r="R16" s="52">
        <v>542</v>
      </c>
      <c r="S16" s="52">
        <v>273</v>
      </c>
      <c r="T16" s="60" t="s">
        <v>464</v>
      </c>
    </row>
    <row r="17" spans="1:20" s="113" customFormat="1" ht="18" customHeight="1">
      <c r="A17" s="51" t="s">
        <v>461</v>
      </c>
      <c r="B17" s="114">
        <v>276</v>
      </c>
      <c r="C17" s="114">
        <v>276</v>
      </c>
      <c r="D17" s="188" t="s">
        <v>434</v>
      </c>
      <c r="E17" s="114">
        <v>18</v>
      </c>
      <c r="F17" s="114">
        <v>4</v>
      </c>
      <c r="G17" s="114">
        <v>14</v>
      </c>
      <c r="H17" s="114">
        <v>201</v>
      </c>
      <c r="I17" s="114">
        <v>29</v>
      </c>
      <c r="J17" s="114">
        <v>172</v>
      </c>
      <c r="K17" s="178">
        <v>29</v>
      </c>
      <c r="L17" s="178">
        <v>16</v>
      </c>
      <c r="M17" s="178">
        <v>13</v>
      </c>
      <c r="N17" s="178">
        <v>671</v>
      </c>
      <c r="O17" s="178">
        <v>316</v>
      </c>
      <c r="P17" s="178">
        <v>355</v>
      </c>
      <c r="Q17" s="52">
        <v>923</v>
      </c>
      <c r="R17" s="52">
        <v>612</v>
      </c>
      <c r="S17" s="52">
        <v>311</v>
      </c>
      <c r="T17" s="60" t="s">
        <v>461</v>
      </c>
    </row>
    <row r="18" spans="1:20" s="113" customFormat="1" ht="18" customHeight="1">
      <c r="A18" s="51" t="s">
        <v>495</v>
      </c>
      <c r="B18" s="114">
        <v>413</v>
      </c>
      <c r="C18" s="114">
        <v>413</v>
      </c>
      <c r="D18" s="188" t="s">
        <v>434</v>
      </c>
      <c r="E18" s="114">
        <v>22</v>
      </c>
      <c r="F18" s="114">
        <v>7</v>
      </c>
      <c r="G18" s="114">
        <v>15</v>
      </c>
      <c r="H18" s="114">
        <v>210</v>
      </c>
      <c r="I18" s="114">
        <v>20</v>
      </c>
      <c r="J18" s="114">
        <v>190</v>
      </c>
      <c r="K18" s="178">
        <v>53</v>
      </c>
      <c r="L18" s="178">
        <v>35</v>
      </c>
      <c r="M18" s="178">
        <v>18</v>
      </c>
      <c r="N18" s="178">
        <v>835</v>
      </c>
      <c r="O18" s="178">
        <v>407</v>
      </c>
      <c r="P18" s="178">
        <v>428</v>
      </c>
      <c r="Q18" s="52">
        <v>959</v>
      </c>
      <c r="R18" s="52">
        <v>595</v>
      </c>
      <c r="S18" s="52">
        <v>364</v>
      </c>
      <c r="T18" s="60" t="s">
        <v>495</v>
      </c>
    </row>
    <row r="19" spans="1:20" s="113" customFormat="1" ht="18" customHeight="1">
      <c r="A19" s="51" t="s">
        <v>536</v>
      </c>
      <c r="B19" s="114">
        <v>488</v>
      </c>
      <c r="C19" s="114">
        <v>485</v>
      </c>
      <c r="D19" s="188">
        <v>3</v>
      </c>
      <c r="E19" s="114">
        <v>23</v>
      </c>
      <c r="F19" s="114">
        <v>6</v>
      </c>
      <c r="G19" s="114">
        <v>17</v>
      </c>
      <c r="H19" s="114">
        <v>245</v>
      </c>
      <c r="I19" s="114">
        <v>31</v>
      </c>
      <c r="J19" s="114">
        <v>214</v>
      </c>
      <c r="K19" s="178">
        <v>51</v>
      </c>
      <c r="L19" s="178">
        <v>37</v>
      </c>
      <c r="M19" s="178">
        <v>14</v>
      </c>
      <c r="N19" s="178">
        <v>935</v>
      </c>
      <c r="O19" s="178">
        <v>444</v>
      </c>
      <c r="P19" s="178">
        <v>491</v>
      </c>
      <c r="Q19" s="52">
        <v>1214</v>
      </c>
      <c r="R19" s="52">
        <v>809</v>
      </c>
      <c r="S19" s="542">
        <v>405</v>
      </c>
      <c r="T19" s="503" t="s">
        <v>536</v>
      </c>
    </row>
    <row r="20" spans="1:21" s="187" customFormat="1" ht="18" customHeight="1">
      <c r="A20" s="987" t="s">
        <v>538</v>
      </c>
      <c r="B20" s="990">
        <v>606</v>
      </c>
      <c r="C20" s="988">
        <v>595</v>
      </c>
      <c r="D20" s="991">
        <v>11</v>
      </c>
      <c r="E20" s="988">
        <v>22</v>
      </c>
      <c r="F20" s="988">
        <v>6</v>
      </c>
      <c r="G20" s="988">
        <v>16</v>
      </c>
      <c r="H20" s="992">
        <v>294</v>
      </c>
      <c r="I20" s="993">
        <v>43</v>
      </c>
      <c r="J20" s="993">
        <v>251</v>
      </c>
      <c r="K20" s="992">
        <v>41</v>
      </c>
      <c r="L20" s="993">
        <v>29</v>
      </c>
      <c r="M20" s="993">
        <v>12</v>
      </c>
      <c r="N20" s="993">
        <v>1024</v>
      </c>
      <c r="O20" s="993">
        <v>439</v>
      </c>
      <c r="P20" s="993">
        <v>585</v>
      </c>
      <c r="Q20" s="993">
        <v>1422</v>
      </c>
      <c r="R20" s="993">
        <v>971</v>
      </c>
      <c r="S20" s="994">
        <v>451</v>
      </c>
      <c r="T20" s="995" t="s">
        <v>538</v>
      </c>
      <c r="U20" s="465"/>
    </row>
    <row r="21" spans="1:20" s="185" customFormat="1" ht="15.75" customHeight="1">
      <c r="A21" s="207" t="s">
        <v>837</v>
      </c>
      <c r="B21" s="184"/>
      <c r="C21" s="184"/>
      <c r="H21" s="186" t="s">
        <v>475</v>
      </c>
      <c r="I21" s="796" t="s">
        <v>474</v>
      </c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</row>
    <row r="22" spans="9:20" s="185" customFormat="1" ht="15.75" customHeight="1">
      <c r="I22" s="797"/>
      <c r="J22" s="797"/>
      <c r="K22" s="797"/>
      <c r="L22" s="797"/>
      <c r="M22" s="797"/>
      <c r="N22" s="797"/>
      <c r="O22" s="797"/>
      <c r="P22" s="797"/>
      <c r="Q22" s="797"/>
      <c r="R22" s="797"/>
      <c r="S22" s="797"/>
      <c r="T22" s="797"/>
    </row>
    <row r="23" ht="24" customHeight="1">
      <c r="D23" s="136"/>
    </row>
    <row r="24" spans="13:18" ht="24" customHeight="1">
      <c r="M24" s="53"/>
      <c r="N24" s="53"/>
      <c r="O24" s="53"/>
      <c r="P24" s="54"/>
      <c r="Q24" s="54"/>
      <c r="R24" s="54"/>
    </row>
    <row r="25" spans="12:14" ht="24" customHeight="1">
      <c r="L25" s="53"/>
      <c r="M25" s="53"/>
      <c r="N25" s="53"/>
    </row>
  </sheetData>
  <sheetProtection/>
  <mergeCells count="16">
    <mergeCell ref="I21:T21"/>
    <mergeCell ref="I22:T22"/>
    <mergeCell ref="A1:T1"/>
    <mergeCell ref="B3:D3"/>
    <mergeCell ref="E3:G3"/>
    <mergeCell ref="H3:J3"/>
    <mergeCell ref="K3:M3"/>
    <mergeCell ref="Q3:S3"/>
    <mergeCell ref="N3:P3"/>
    <mergeCell ref="A3:A5"/>
    <mergeCell ref="H13:J13"/>
    <mergeCell ref="K13:M13"/>
    <mergeCell ref="Q13:S13"/>
    <mergeCell ref="B13:D13"/>
    <mergeCell ref="E13:G13"/>
    <mergeCell ref="N13:P13"/>
  </mergeCells>
  <printOptions/>
  <pageMargins left="0.33" right="0.35" top="1" bottom="1" header="0.47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2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1" width="8.88671875" style="451" customWidth="1"/>
    <col min="2" max="5" width="8.77734375" style="451" customWidth="1"/>
    <col min="6" max="6" width="9.88671875" style="451" bestFit="1" customWidth="1"/>
    <col min="7" max="13" width="8.77734375" style="451" customWidth="1"/>
    <col min="14" max="18" width="8.88671875" style="451" customWidth="1"/>
    <col min="19" max="19" width="10.99609375" style="451" customWidth="1"/>
    <col min="20" max="16384" width="8.88671875" style="451" customWidth="1"/>
  </cols>
  <sheetData>
    <row r="1" spans="1:13" s="479" customFormat="1" ht="51.75" customHeight="1">
      <c r="A1" s="810" t="s">
        <v>839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543"/>
      <c r="M1" s="543"/>
    </row>
    <row r="2" spans="1:12" s="41" customFormat="1" ht="25.5" customHeight="1">
      <c r="A2" s="544" t="s">
        <v>574</v>
      </c>
      <c r="K2" s="811" t="s">
        <v>575</v>
      </c>
      <c r="L2" s="811"/>
    </row>
    <row r="3" spans="1:13" s="41" customFormat="1" ht="24" customHeight="1">
      <c r="A3" s="545"/>
      <c r="B3" s="812" t="s">
        <v>576</v>
      </c>
      <c r="C3" s="813"/>
      <c r="D3" s="813"/>
      <c r="E3" s="813"/>
      <c r="F3" s="813"/>
      <c r="G3" s="813"/>
      <c r="H3" s="813"/>
      <c r="I3" s="813"/>
      <c r="J3" s="813"/>
      <c r="K3" s="547"/>
      <c r="L3" s="548"/>
      <c r="M3" s="518"/>
    </row>
    <row r="4" spans="1:13" s="41" customFormat="1" ht="12" customHeight="1">
      <c r="A4" s="549" t="s">
        <v>577</v>
      </c>
      <c r="B4" s="814"/>
      <c r="C4" s="815"/>
      <c r="D4" s="815"/>
      <c r="E4" s="815"/>
      <c r="F4" s="815"/>
      <c r="G4" s="815"/>
      <c r="H4" s="815"/>
      <c r="I4" s="815"/>
      <c r="J4" s="815"/>
      <c r="K4" s="550" t="s">
        <v>578</v>
      </c>
      <c r="L4" s="551"/>
      <c r="M4" s="191"/>
    </row>
    <row r="5" spans="1:13" s="41" customFormat="1" ht="21.75" customHeight="1">
      <c r="A5" s="549"/>
      <c r="B5" s="816" t="s">
        <v>579</v>
      </c>
      <c r="C5" s="552" t="s">
        <v>580</v>
      </c>
      <c r="D5" s="552" t="s">
        <v>581</v>
      </c>
      <c r="E5" s="552" t="s">
        <v>582</v>
      </c>
      <c r="F5" s="552" t="s">
        <v>583</v>
      </c>
      <c r="G5" s="552" t="s">
        <v>584</v>
      </c>
      <c r="H5" s="553" t="s">
        <v>585</v>
      </c>
      <c r="I5" s="552" t="s">
        <v>586</v>
      </c>
      <c r="J5" s="552" t="s">
        <v>587</v>
      </c>
      <c r="K5" s="550"/>
      <c r="L5" s="549"/>
      <c r="M5" s="191"/>
    </row>
    <row r="6" spans="1:13" s="41" customFormat="1" ht="21.75" customHeight="1">
      <c r="A6" s="554"/>
      <c r="B6" s="817"/>
      <c r="C6" s="555" t="s">
        <v>272</v>
      </c>
      <c r="D6" s="555" t="s">
        <v>273</v>
      </c>
      <c r="E6" s="555" t="s">
        <v>274</v>
      </c>
      <c r="F6" s="555" t="s">
        <v>275</v>
      </c>
      <c r="G6" s="555" t="s">
        <v>276</v>
      </c>
      <c r="H6" s="556" t="s">
        <v>588</v>
      </c>
      <c r="I6" s="555" t="s">
        <v>277</v>
      </c>
      <c r="J6" s="555" t="s">
        <v>278</v>
      </c>
      <c r="K6" s="557"/>
      <c r="L6" s="549"/>
      <c r="M6" s="518"/>
    </row>
    <row r="7" spans="1:17" s="41" customFormat="1" ht="22.5" customHeight="1">
      <c r="A7" s="495" t="s">
        <v>478</v>
      </c>
      <c r="B7" s="558">
        <v>327</v>
      </c>
      <c r="C7" s="559">
        <v>13</v>
      </c>
      <c r="D7" s="559">
        <v>84</v>
      </c>
      <c r="E7" s="560">
        <v>2</v>
      </c>
      <c r="F7" s="559">
        <v>89</v>
      </c>
      <c r="G7" s="559">
        <v>100</v>
      </c>
      <c r="H7" s="559">
        <v>2</v>
      </c>
      <c r="I7" s="559">
        <v>3</v>
      </c>
      <c r="J7" s="561">
        <v>34</v>
      </c>
      <c r="K7" s="495" t="s">
        <v>478</v>
      </c>
      <c r="L7" s="191"/>
      <c r="M7" s="191"/>
      <c r="N7" s="191"/>
      <c r="O7" s="191"/>
      <c r="P7" s="191"/>
      <c r="Q7" s="191"/>
    </row>
    <row r="8" spans="1:13" s="41" customFormat="1" ht="22.5" customHeight="1">
      <c r="A8" s="495" t="s">
        <v>479</v>
      </c>
      <c r="B8" s="558">
        <v>388</v>
      </c>
      <c r="C8" s="559">
        <v>11</v>
      </c>
      <c r="D8" s="559">
        <v>71</v>
      </c>
      <c r="E8" s="560">
        <v>1</v>
      </c>
      <c r="F8" s="559">
        <v>59</v>
      </c>
      <c r="G8" s="559">
        <v>167</v>
      </c>
      <c r="H8" s="559">
        <v>2</v>
      </c>
      <c r="I8" s="559">
        <v>1</v>
      </c>
      <c r="J8" s="561">
        <v>76</v>
      </c>
      <c r="K8" s="495" t="s">
        <v>479</v>
      </c>
      <c r="L8" s="191"/>
      <c r="M8" s="495"/>
    </row>
    <row r="9" spans="1:13" s="41" customFormat="1" ht="22.5" customHeight="1">
      <c r="A9" s="495" t="s">
        <v>496</v>
      </c>
      <c r="B9" s="558">
        <v>318</v>
      </c>
      <c r="C9" s="559">
        <v>10</v>
      </c>
      <c r="D9" s="559">
        <v>68</v>
      </c>
      <c r="E9" s="560">
        <v>2</v>
      </c>
      <c r="F9" s="559">
        <v>61</v>
      </c>
      <c r="G9" s="559">
        <v>134</v>
      </c>
      <c r="H9" s="562">
        <v>0</v>
      </c>
      <c r="I9" s="559">
        <v>3</v>
      </c>
      <c r="J9" s="561">
        <v>40</v>
      </c>
      <c r="K9" s="495" t="s">
        <v>496</v>
      </c>
      <c r="L9" s="191"/>
      <c r="M9" s="495"/>
    </row>
    <row r="10" spans="1:13" s="41" customFormat="1" ht="22.5" customHeight="1">
      <c r="A10" s="495" t="s">
        <v>536</v>
      </c>
      <c r="B10" s="558">
        <v>320</v>
      </c>
      <c r="C10" s="559">
        <v>13</v>
      </c>
      <c r="D10" s="559">
        <v>54</v>
      </c>
      <c r="E10" s="560">
        <v>3</v>
      </c>
      <c r="F10" s="559">
        <v>65</v>
      </c>
      <c r="G10" s="559">
        <v>125</v>
      </c>
      <c r="H10" s="562">
        <v>7</v>
      </c>
      <c r="I10" s="559">
        <v>1</v>
      </c>
      <c r="J10" s="561">
        <v>52</v>
      </c>
      <c r="K10" s="495" t="s">
        <v>536</v>
      </c>
      <c r="L10" s="191"/>
      <c r="M10" s="495"/>
    </row>
    <row r="11" spans="1:13" s="41" customFormat="1" ht="22.5" customHeight="1">
      <c r="A11" s="996" t="s">
        <v>816</v>
      </c>
      <c r="B11" s="997">
        <v>304</v>
      </c>
      <c r="C11" s="998">
        <v>7</v>
      </c>
      <c r="D11" s="998">
        <v>71</v>
      </c>
      <c r="E11" s="999">
        <v>3</v>
      </c>
      <c r="F11" s="998">
        <v>47</v>
      </c>
      <c r="G11" s="998">
        <v>114</v>
      </c>
      <c r="H11" s="998" t="s">
        <v>434</v>
      </c>
      <c r="I11" s="998">
        <v>3</v>
      </c>
      <c r="J11" s="1000">
        <v>59</v>
      </c>
      <c r="K11" s="996" t="s">
        <v>816</v>
      </c>
      <c r="L11" s="563"/>
      <c r="M11" s="564"/>
    </row>
    <row r="12" s="41" customFormat="1" ht="18" customHeight="1">
      <c r="A12" s="518"/>
    </row>
    <row r="13" spans="1:13" s="41" customFormat="1" ht="30" customHeight="1">
      <c r="A13" s="565"/>
      <c r="B13" s="812" t="s">
        <v>589</v>
      </c>
      <c r="C13" s="813"/>
      <c r="D13" s="813"/>
      <c r="E13" s="813"/>
      <c r="F13" s="813"/>
      <c r="G13" s="813"/>
      <c r="H13" s="813"/>
      <c r="I13" s="813"/>
      <c r="J13" s="813"/>
      <c r="K13" s="818"/>
      <c r="L13" s="547"/>
      <c r="M13" s="518"/>
    </row>
    <row r="14" spans="1:13" s="41" customFormat="1" ht="29.25" customHeight="1">
      <c r="A14" s="567" t="s">
        <v>577</v>
      </c>
      <c r="B14" s="816" t="s">
        <v>579</v>
      </c>
      <c r="C14" s="552" t="s">
        <v>580</v>
      </c>
      <c r="D14" s="552" t="s">
        <v>581</v>
      </c>
      <c r="E14" s="552" t="s">
        <v>582</v>
      </c>
      <c r="F14" s="552" t="s">
        <v>590</v>
      </c>
      <c r="G14" s="552" t="s">
        <v>591</v>
      </c>
      <c r="H14" s="552" t="s">
        <v>592</v>
      </c>
      <c r="I14" s="552" t="s">
        <v>593</v>
      </c>
      <c r="J14" s="568" t="s">
        <v>594</v>
      </c>
      <c r="K14" s="566" t="s">
        <v>595</v>
      </c>
      <c r="L14" s="47" t="s">
        <v>578</v>
      </c>
      <c r="M14" s="191"/>
    </row>
    <row r="15" spans="1:13" s="41" customFormat="1" ht="29.25" customHeight="1">
      <c r="A15" s="569"/>
      <c r="B15" s="817"/>
      <c r="C15" s="555" t="s">
        <v>272</v>
      </c>
      <c r="D15" s="555" t="s">
        <v>273</v>
      </c>
      <c r="E15" s="555" t="s">
        <v>274</v>
      </c>
      <c r="F15" s="555" t="s">
        <v>279</v>
      </c>
      <c r="G15" s="555" t="s">
        <v>280</v>
      </c>
      <c r="H15" s="555" t="s">
        <v>281</v>
      </c>
      <c r="I15" s="555" t="s">
        <v>282</v>
      </c>
      <c r="J15" s="570" t="s">
        <v>596</v>
      </c>
      <c r="K15" s="571" t="s">
        <v>597</v>
      </c>
      <c r="L15" s="572"/>
      <c r="M15" s="518"/>
    </row>
    <row r="16" spans="1:21" s="41" customFormat="1" ht="22.5" customHeight="1">
      <c r="A16" s="495" t="s">
        <v>478</v>
      </c>
      <c r="B16" s="573">
        <v>65</v>
      </c>
      <c r="C16" s="559">
        <v>40</v>
      </c>
      <c r="D16" s="559">
        <v>12</v>
      </c>
      <c r="E16" s="559">
        <v>8</v>
      </c>
      <c r="F16" s="560">
        <v>0</v>
      </c>
      <c r="G16" s="559">
        <v>3</v>
      </c>
      <c r="H16" s="560">
        <v>1</v>
      </c>
      <c r="I16" s="562">
        <v>0</v>
      </c>
      <c r="J16" s="560">
        <v>0</v>
      </c>
      <c r="K16" s="574">
        <v>1</v>
      </c>
      <c r="L16" s="494" t="s">
        <v>478</v>
      </c>
      <c r="M16" s="495"/>
      <c r="N16" s="809"/>
      <c r="O16" s="809"/>
      <c r="P16" s="809"/>
      <c r="Q16" s="809"/>
      <c r="R16" s="809"/>
      <c r="S16" s="809"/>
      <c r="T16" s="518"/>
      <c r="U16" s="518"/>
    </row>
    <row r="17" spans="1:21" s="41" customFormat="1" ht="22.5" customHeight="1">
      <c r="A17" s="495" t="s">
        <v>479</v>
      </c>
      <c r="B17" s="573">
        <v>72</v>
      </c>
      <c r="C17" s="559">
        <v>40</v>
      </c>
      <c r="D17" s="559">
        <v>12</v>
      </c>
      <c r="E17" s="559">
        <v>5</v>
      </c>
      <c r="F17" s="560">
        <v>0</v>
      </c>
      <c r="G17" s="559">
        <v>3</v>
      </c>
      <c r="H17" s="560">
        <v>0</v>
      </c>
      <c r="I17" s="559">
        <v>2</v>
      </c>
      <c r="J17" s="560">
        <v>2</v>
      </c>
      <c r="K17" s="574">
        <v>8</v>
      </c>
      <c r="L17" s="494" t="s">
        <v>479</v>
      </c>
      <c r="M17" s="495"/>
      <c r="N17" s="518"/>
      <c r="O17" s="518"/>
      <c r="P17" s="518"/>
      <c r="Q17" s="518"/>
      <c r="R17" s="518"/>
      <c r="S17" s="518"/>
      <c r="T17" s="518"/>
      <c r="U17" s="518"/>
    </row>
    <row r="18" spans="1:21" s="41" customFormat="1" ht="22.5" customHeight="1">
      <c r="A18" s="495" t="s">
        <v>496</v>
      </c>
      <c r="B18" s="573">
        <v>52</v>
      </c>
      <c r="C18" s="559">
        <v>17</v>
      </c>
      <c r="D18" s="559">
        <v>9</v>
      </c>
      <c r="E18" s="559">
        <v>7</v>
      </c>
      <c r="F18" s="560">
        <v>0</v>
      </c>
      <c r="G18" s="559">
        <v>3</v>
      </c>
      <c r="H18" s="560">
        <v>1</v>
      </c>
      <c r="I18" s="559">
        <v>3</v>
      </c>
      <c r="J18" s="560">
        <v>2</v>
      </c>
      <c r="K18" s="574">
        <v>10</v>
      </c>
      <c r="L18" s="494" t="s">
        <v>496</v>
      </c>
      <c r="M18" s="495"/>
      <c r="N18" s="518"/>
      <c r="O18" s="518"/>
      <c r="P18" s="518"/>
      <c r="Q18" s="518"/>
      <c r="R18" s="518"/>
      <c r="S18" s="518"/>
      <c r="T18" s="518"/>
      <c r="U18" s="518"/>
    </row>
    <row r="19" spans="1:21" s="41" customFormat="1" ht="22.5" customHeight="1">
      <c r="A19" s="495" t="s">
        <v>536</v>
      </c>
      <c r="B19" s="573">
        <v>62</v>
      </c>
      <c r="C19" s="559">
        <v>24</v>
      </c>
      <c r="D19" s="559">
        <v>11</v>
      </c>
      <c r="E19" s="559">
        <v>10</v>
      </c>
      <c r="F19" s="560">
        <v>1</v>
      </c>
      <c r="G19" s="559">
        <v>7</v>
      </c>
      <c r="H19" s="560">
        <v>2</v>
      </c>
      <c r="I19" s="559">
        <v>0</v>
      </c>
      <c r="J19" s="560">
        <v>2</v>
      </c>
      <c r="K19" s="574">
        <v>5</v>
      </c>
      <c r="L19" s="494" t="s">
        <v>536</v>
      </c>
      <c r="M19" s="495"/>
      <c r="N19" s="518"/>
      <c r="O19" s="518"/>
      <c r="P19" s="518"/>
      <c r="Q19" s="518"/>
      <c r="R19" s="518"/>
      <c r="S19" s="518"/>
      <c r="T19" s="518"/>
      <c r="U19" s="518"/>
    </row>
    <row r="20" spans="1:21" s="187" customFormat="1" ht="22.5" customHeight="1">
      <c r="A20" s="996" t="s">
        <v>840</v>
      </c>
      <c r="B20" s="1001">
        <v>61</v>
      </c>
      <c r="C20" s="1002">
        <v>20</v>
      </c>
      <c r="D20" s="1002">
        <v>13</v>
      </c>
      <c r="E20" s="1002">
        <v>10</v>
      </c>
      <c r="F20" s="1003">
        <v>0</v>
      </c>
      <c r="G20" s="1002">
        <v>4</v>
      </c>
      <c r="H20" s="1003">
        <v>1</v>
      </c>
      <c r="I20" s="1003">
        <v>4</v>
      </c>
      <c r="J20" s="1003">
        <v>0</v>
      </c>
      <c r="K20" s="1004">
        <v>9</v>
      </c>
      <c r="L20" s="1005" t="s">
        <v>840</v>
      </c>
      <c r="M20" s="564"/>
      <c r="N20" s="465"/>
      <c r="O20" s="465"/>
      <c r="P20" s="465"/>
      <c r="Q20" s="465"/>
      <c r="R20" s="465"/>
      <c r="S20" s="465"/>
      <c r="T20" s="465"/>
      <c r="U20" s="465"/>
    </row>
    <row r="21" spans="1:19" s="253" customFormat="1" ht="14.25" customHeight="1">
      <c r="A21" s="456" t="s">
        <v>841</v>
      </c>
      <c r="B21" s="457"/>
      <c r="C21" s="457"/>
      <c r="D21" s="457"/>
      <c r="I21" s="458" t="s">
        <v>2</v>
      </c>
      <c r="J21" s="458"/>
      <c r="K21" s="456"/>
      <c r="L21" s="456"/>
      <c r="M21" s="458"/>
      <c r="N21" s="458"/>
      <c r="O21" s="458"/>
      <c r="P21" s="458"/>
      <c r="Q21" s="458"/>
      <c r="R21" s="458"/>
      <c r="S21" s="459"/>
    </row>
    <row r="22" spans="1:19" s="216" customFormat="1" ht="14.25" customHeight="1">
      <c r="A22" s="238" t="s">
        <v>96</v>
      </c>
      <c r="B22" s="238"/>
      <c r="C22" s="238"/>
      <c r="D22" s="238"/>
      <c r="E22" s="238"/>
      <c r="F22" s="238"/>
      <c r="I22" s="238" t="s">
        <v>97</v>
      </c>
      <c r="J22" s="238"/>
      <c r="K22" s="238"/>
      <c r="M22" s="238"/>
      <c r="N22" s="238"/>
      <c r="O22" s="238"/>
      <c r="P22" s="238"/>
      <c r="Q22" s="238"/>
      <c r="R22" s="238"/>
      <c r="S22" s="238"/>
    </row>
  </sheetData>
  <sheetProtection/>
  <mergeCells count="7">
    <mergeCell ref="N16:S16"/>
    <mergeCell ref="A1:K1"/>
    <mergeCell ref="K2:L2"/>
    <mergeCell ref="B3:J4"/>
    <mergeCell ref="B5:B6"/>
    <mergeCell ref="B13:K13"/>
    <mergeCell ref="B14:B15"/>
  </mergeCells>
  <printOptions/>
  <pageMargins left="0.6299212598425197" right="0.4330708661417323" top="0.9055118110236221" bottom="0.708661417322834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4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6.21484375" style="451" customWidth="1"/>
    <col min="2" max="2" width="13.5546875" style="451" customWidth="1"/>
    <col min="3" max="3" width="12.99609375" style="451" customWidth="1"/>
    <col min="4" max="4" width="12.21484375" style="451" customWidth="1"/>
    <col min="5" max="5" width="13.6640625" style="451" customWidth="1"/>
    <col min="6" max="6" width="12.10546875" style="451" customWidth="1"/>
    <col min="7" max="7" width="10.77734375" style="451" customWidth="1"/>
    <col min="8" max="8" width="11.88671875" style="451" customWidth="1"/>
    <col min="9" max="16384" width="8.88671875" style="451" customWidth="1"/>
  </cols>
  <sheetData>
    <row r="1" spans="1:8" s="575" customFormat="1" ht="48" customHeight="1">
      <c r="A1" s="821" t="s">
        <v>865</v>
      </c>
      <c r="B1" s="821"/>
      <c r="C1" s="821"/>
      <c r="D1" s="821"/>
      <c r="E1" s="821"/>
      <c r="F1" s="821"/>
      <c r="G1" s="821"/>
      <c r="H1" s="821"/>
    </row>
    <row r="2" spans="1:8" s="491" customFormat="1" ht="19.5" customHeight="1">
      <c r="A2" s="576" t="s">
        <v>598</v>
      </c>
      <c r="H2" s="577" t="s">
        <v>100</v>
      </c>
    </row>
    <row r="3" spans="1:8" s="41" customFormat="1" ht="23.25" customHeight="1">
      <c r="A3" s="578"/>
      <c r="B3" s="822" t="s">
        <v>599</v>
      </c>
      <c r="C3" s="823"/>
      <c r="D3" s="823"/>
      <c r="E3" s="823"/>
      <c r="F3" s="823"/>
      <c r="G3" s="824"/>
      <c r="H3" s="579"/>
    </row>
    <row r="4" spans="1:8" s="41" customFormat="1" ht="27.75" customHeight="1">
      <c r="A4" s="580" t="s">
        <v>600</v>
      </c>
      <c r="B4" s="812" t="s">
        <v>601</v>
      </c>
      <c r="C4" s="823"/>
      <c r="D4" s="823"/>
      <c r="E4" s="823"/>
      <c r="F4" s="823"/>
      <c r="G4" s="824"/>
      <c r="H4" s="550" t="s">
        <v>98</v>
      </c>
    </row>
    <row r="5" spans="1:8" s="41" customFormat="1" ht="17.25" customHeight="1">
      <c r="A5" s="580" t="s">
        <v>602</v>
      </c>
      <c r="B5" s="581" t="s">
        <v>603</v>
      </c>
      <c r="C5" s="552" t="s">
        <v>604</v>
      </c>
      <c r="D5" s="546" t="s">
        <v>605</v>
      </c>
      <c r="E5" s="819" t="s">
        <v>102</v>
      </c>
      <c r="F5" s="820"/>
      <c r="G5" s="552" t="s">
        <v>606</v>
      </c>
      <c r="H5" s="550" t="s">
        <v>103</v>
      </c>
    </row>
    <row r="6" spans="1:8" s="41" customFormat="1" ht="27.75" customHeight="1">
      <c r="A6" s="582"/>
      <c r="B6" s="555" t="s">
        <v>365</v>
      </c>
      <c r="C6" s="555" t="s">
        <v>283</v>
      </c>
      <c r="D6" s="583" t="s">
        <v>607</v>
      </c>
      <c r="E6" s="584" t="s">
        <v>608</v>
      </c>
      <c r="F6" s="584" t="s">
        <v>609</v>
      </c>
      <c r="G6" s="555" t="s">
        <v>284</v>
      </c>
      <c r="H6" s="585"/>
    </row>
    <row r="7" spans="1:8" s="41" customFormat="1" ht="22.5" customHeight="1">
      <c r="A7" s="495" t="s">
        <v>478</v>
      </c>
      <c r="B7" s="586">
        <v>327</v>
      </c>
      <c r="C7" s="587">
        <v>222</v>
      </c>
      <c r="D7" s="587">
        <v>105</v>
      </c>
      <c r="E7" s="587">
        <v>12</v>
      </c>
      <c r="F7" s="587">
        <v>93</v>
      </c>
      <c r="G7" s="588" t="s">
        <v>434</v>
      </c>
      <c r="H7" s="589" t="s">
        <v>478</v>
      </c>
    </row>
    <row r="8" spans="1:8" s="41" customFormat="1" ht="22.5" customHeight="1">
      <c r="A8" s="495" t="s">
        <v>479</v>
      </c>
      <c r="B8" s="586">
        <v>388</v>
      </c>
      <c r="C8" s="587">
        <v>284</v>
      </c>
      <c r="D8" s="587">
        <v>104</v>
      </c>
      <c r="E8" s="587">
        <v>6</v>
      </c>
      <c r="F8" s="587">
        <v>98</v>
      </c>
      <c r="G8" s="588" t="s">
        <v>434</v>
      </c>
      <c r="H8" s="589" t="s">
        <v>479</v>
      </c>
    </row>
    <row r="9" spans="1:8" s="41" customFormat="1" ht="22.5" customHeight="1">
      <c r="A9" s="495" t="s">
        <v>496</v>
      </c>
      <c r="B9" s="586">
        <v>318</v>
      </c>
      <c r="C9" s="587">
        <v>223</v>
      </c>
      <c r="D9" s="587">
        <v>95</v>
      </c>
      <c r="E9" s="587">
        <v>3</v>
      </c>
      <c r="F9" s="587">
        <v>92</v>
      </c>
      <c r="G9" s="588" t="s">
        <v>434</v>
      </c>
      <c r="H9" s="589" t="s">
        <v>496</v>
      </c>
    </row>
    <row r="10" spans="1:8" s="41" customFormat="1" ht="22.5" customHeight="1">
      <c r="A10" s="495" t="s">
        <v>536</v>
      </c>
      <c r="B10" s="586">
        <v>320</v>
      </c>
      <c r="C10" s="587">
        <v>225</v>
      </c>
      <c r="D10" s="587">
        <v>95</v>
      </c>
      <c r="E10" s="587">
        <v>7</v>
      </c>
      <c r="F10" s="587">
        <v>88</v>
      </c>
      <c r="G10" s="587">
        <v>0</v>
      </c>
      <c r="H10" s="589" t="s">
        <v>536</v>
      </c>
    </row>
    <row r="11" spans="1:8" s="187" customFormat="1" ht="22.5" customHeight="1">
      <c r="A11" s="564" t="s">
        <v>538</v>
      </c>
      <c r="B11" s="1007">
        <v>304</v>
      </c>
      <c r="C11" s="1008">
        <v>202</v>
      </c>
      <c r="D11" s="1008">
        <v>102</v>
      </c>
      <c r="E11" s="1008">
        <v>7</v>
      </c>
      <c r="F11" s="1008">
        <v>95</v>
      </c>
      <c r="G11" s="1008">
        <v>0</v>
      </c>
      <c r="H11" s="1009" t="s">
        <v>538</v>
      </c>
    </row>
    <row r="12" spans="1:8" s="41" customFormat="1" ht="22.5" customHeight="1">
      <c r="A12" s="1010" t="s">
        <v>610</v>
      </c>
      <c r="B12" s="1011">
        <v>71</v>
      </c>
      <c r="C12" s="1012">
        <v>48</v>
      </c>
      <c r="D12" s="1012">
        <v>23</v>
      </c>
      <c r="E12" s="1012">
        <v>2</v>
      </c>
      <c r="F12" s="1012">
        <v>21</v>
      </c>
      <c r="G12" s="1013">
        <v>0</v>
      </c>
      <c r="H12" s="550" t="s">
        <v>273</v>
      </c>
    </row>
    <row r="13" spans="1:8" s="41" customFormat="1" ht="22.5" customHeight="1">
      <c r="A13" s="495" t="s">
        <v>858</v>
      </c>
      <c r="B13" s="1011">
        <v>114</v>
      </c>
      <c r="C13" s="1012">
        <v>82</v>
      </c>
      <c r="D13" s="1012">
        <v>32</v>
      </c>
      <c r="E13" s="1012">
        <v>2</v>
      </c>
      <c r="F13" s="1012">
        <v>30</v>
      </c>
      <c r="G13" s="1013">
        <v>0</v>
      </c>
      <c r="H13" s="550" t="s">
        <v>104</v>
      </c>
    </row>
    <row r="14" spans="1:8" s="41" customFormat="1" ht="22.5" customHeight="1">
      <c r="A14" s="1010" t="s">
        <v>845</v>
      </c>
      <c r="B14" s="1011">
        <v>47</v>
      </c>
      <c r="C14" s="1012">
        <v>31</v>
      </c>
      <c r="D14" s="1012">
        <v>16</v>
      </c>
      <c r="E14" s="1012">
        <v>1</v>
      </c>
      <c r="F14" s="1012">
        <v>15</v>
      </c>
      <c r="G14" s="1013">
        <v>0</v>
      </c>
      <c r="H14" s="550" t="s">
        <v>106</v>
      </c>
    </row>
    <row r="15" spans="1:8" s="41" customFormat="1" ht="22.5" customHeight="1">
      <c r="A15" s="1010" t="s">
        <v>846</v>
      </c>
      <c r="B15" s="1011">
        <v>7</v>
      </c>
      <c r="C15" s="1012">
        <v>5</v>
      </c>
      <c r="D15" s="1012">
        <v>2</v>
      </c>
      <c r="E15" s="1012">
        <v>1</v>
      </c>
      <c r="F15" s="1012">
        <v>1</v>
      </c>
      <c r="G15" s="1013">
        <v>0</v>
      </c>
      <c r="H15" s="550" t="s">
        <v>272</v>
      </c>
    </row>
    <row r="16" spans="1:8" s="41" customFormat="1" ht="22.5" customHeight="1">
      <c r="A16" s="1010" t="s">
        <v>843</v>
      </c>
      <c r="B16" s="1011">
        <v>9</v>
      </c>
      <c r="C16" s="1012">
        <v>5</v>
      </c>
      <c r="D16" s="1012">
        <v>4</v>
      </c>
      <c r="E16" s="1012">
        <v>0</v>
      </c>
      <c r="F16" s="1012">
        <v>4</v>
      </c>
      <c r="G16" s="1013">
        <v>0</v>
      </c>
      <c r="H16" s="550" t="s">
        <v>105</v>
      </c>
    </row>
    <row r="17" spans="1:8" s="41" customFormat="1" ht="22.5" customHeight="1">
      <c r="A17" s="1010" t="s">
        <v>847</v>
      </c>
      <c r="B17" s="1011">
        <v>3</v>
      </c>
      <c r="C17" s="1012">
        <v>3</v>
      </c>
      <c r="D17" s="1012">
        <v>0</v>
      </c>
      <c r="E17" s="1012">
        <v>0</v>
      </c>
      <c r="F17" s="1012">
        <v>0</v>
      </c>
      <c r="G17" s="1013">
        <v>0</v>
      </c>
      <c r="H17" s="550" t="s">
        <v>107</v>
      </c>
    </row>
    <row r="18" spans="1:8" s="41" customFormat="1" ht="22.5" customHeight="1">
      <c r="A18" s="1010" t="s">
        <v>848</v>
      </c>
      <c r="B18" s="1011">
        <v>0</v>
      </c>
      <c r="C18" s="1012">
        <v>0</v>
      </c>
      <c r="D18" s="1012">
        <v>0</v>
      </c>
      <c r="E18" s="1012">
        <v>0</v>
      </c>
      <c r="F18" s="1012">
        <v>0</v>
      </c>
      <c r="G18" s="1013">
        <v>0</v>
      </c>
      <c r="H18" s="550" t="s">
        <v>99</v>
      </c>
    </row>
    <row r="19" spans="1:8" s="41" customFormat="1" ht="22.5" customHeight="1">
      <c r="A19" s="1010" t="s">
        <v>844</v>
      </c>
      <c r="B19" s="1011">
        <v>6</v>
      </c>
      <c r="C19" s="1012">
        <v>4</v>
      </c>
      <c r="D19" s="1012">
        <v>2</v>
      </c>
      <c r="E19" s="1012">
        <v>0</v>
      </c>
      <c r="F19" s="1012">
        <v>2</v>
      </c>
      <c r="G19" s="1013">
        <v>0</v>
      </c>
      <c r="H19" s="219" t="s">
        <v>857</v>
      </c>
    </row>
    <row r="20" spans="1:8" s="41" customFormat="1" ht="22.5" customHeight="1">
      <c r="A20" s="1014" t="s">
        <v>859</v>
      </c>
      <c r="B20" s="1015">
        <v>47</v>
      </c>
      <c r="C20" s="1016">
        <v>24</v>
      </c>
      <c r="D20" s="1016">
        <v>23</v>
      </c>
      <c r="E20" s="1016">
        <v>1</v>
      </c>
      <c r="F20" s="1016">
        <v>22</v>
      </c>
      <c r="G20" s="1017">
        <v>0</v>
      </c>
      <c r="H20" s="1018" t="s">
        <v>278</v>
      </c>
    </row>
    <row r="21" spans="1:8" s="518" customFormat="1" ht="22.5" customHeight="1">
      <c r="A21" s="495"/>
      <c r="B21" s="191"/>
      <c r="C21" s="191"/>
      <c r="D21" s="590"/>
      <c r="E21" s="590"/>
      <c r="F21" s="191"/>
      <c r="G21" s="191"/>
      <c r="H21" s="503"/>
    </row>
    <row r="22" spans="1:8" s="41" customFormat="1" ht="29.25" customHeight="1">
      <c r="A22" s="578"/>
      <c r="B22" s="822" t="s">
        <v>611</v>
      </c>
      <c r="C22" s="823"/>
      <c r="D22" s="823"/>
      <c r="E22" s="823"/>
      <c r="F22" s="823"/>
      <c r="G22" s="824"/>
      <c r="H22" s="579"/>
    </row>
    <row r="23" spans="1:8" s="41" customFormat="1" ht="29.25" customHeight="1">
      <c r="A23" s="580" t="s">
        <v>600</v>
      </c>
      <c r="B23" s="812" t="s">
        <v>612</v>
      </c>
      <c r="C23" s="823"/>
      <c r="D23" s="823"/>
      <c r="E23" s="823"/>
      <c r="F23" s="823"/>
      <c r="G23" s="824"/>
      <c r="H23" s="550" t="s">
        <v>98</v>
      </c>
    </row>
    <row r="24" spans="1:8" s="41" customFormat="1" ht="19.5" customHeight="1">
      <c r="A24" s="580" t="s">
        <v>602</v>
      </c>
      <c r="B24" s="581" t="s">
        <v>613</v>
      </c>
      <c r="C24" s="552" t="s">
        <v>604</v>
      </c>
      <c r="D24" s="591" t="s">
        <v>614</v>
      </c>
      <c r="E24" s="819" t="s">
        <v>102</v>
      </c>
      <c r="F24" s="820"/>
      <c r="G24" s="552" t="s">
        <v>606</v>
      </c>
      <c r="H24" s="550" t="s">
        <v>103</v>
      </c>
    </row>
    <row r="25" spans="1:8" s="41" customFormat="1" ht="24.75" customHeight="1">
      <c r="A25" s="582"/>
      <c r="B25" s="555" t="s">
        <v>365</v>
      </c>
      <c r="C25" s="555" t="s">
        <v>283</v>
      </c>
      <c r="D25" s="583" t="s">
        <v>607</v>
      </c>
      <c r="E25" s="584" t="s">
        <v>608</v>
      </c>
      <c r="F25" s="584" t="s">
        <v>609</v>
      </c>
      <c r="G25" s="555" t="s">
        <v>284</v>
      </c>
      <c r="H25" s="585"/>
    </row>
    <row r="26" spans="1:8" s="41" customFormat="1" ht="22.5" customHeight="1">
      <c r="A26" s="495" t="s">
        <v>478</v>
      </c>
      <c r="B26" s="586">
        <v>65</v>
      </c>
      <c r="C26" s="587">
        <v>35</v>
      </c>
      <c r="D26" s="587">
        <v>30</v>
      </c>
      <c r="E26" s="587">
        <v>2</v>
      </c>
      <c r="F26" s="587">
        <v>28</v>
      </c>
      <c r="G26" s="592" t="s">
        <v>434</v>
      </c>
      <c r="H26" s="495" t="s">
        <v>478</v>
      </c>
    </row>
    <row r="27" spans="1:8" s="41" customFormat="1" ht="22.5" customHeight="1">
      <c r="A27" s="495" t="s">
        <v>479</v>
      </c>
      <c r="B27" s="586">
        <v>72</v>
      </c>
      <c r="C27" s="587">
        <v>39</v>
      </c>
      <c r="D27" s="587">
        <v>33</v>
      </c>
      <c r="E27" s="587">
        <v>1</v>
      </c>
      <c r="F27" s="587">
        <v>32</v>
      </c>
      <c r="G27" s="588" t="s">
        <v>434</v>
      </c>
      <c r="H27" s="495" t="s">
        <v>479</v>
      </c>
    </row>
    <row r="28" spans="1:8" s="41" customFormat="1" ht="22.5" customHeight="1">
      <c r="A28" s="495" t="s">
        <v>496</v>
      </c>
      <c r="B28" s="586">
        <v>52</v>
      </c>
      <c r="C28" s="587">
        <v>34</v>
      </c>
      <c r="D28" s="587">
        <v>17</v>
      </c>
      <c r="E28" s="587">
        <v>3</v>
      </c>
      <c r="F28" s="587">
        <v>14</v>
      </c>
      <c r="G28" s="588">
        <v>1</v>
      </c>
      <c r="H28" s="495" t="s">
        <v>496</v>
      </c>
    </row>
    <row r="29" spans="1:8" s="41" customFormat="1" ht="22.5" customHeight="1">
      <c r="A29" s="495" t="s">
        <v>536</v>
      </c>
      <c r="B29" s="586">
        <v>62</v>
      </c>
      <c r="C29" s="587">
        <v>47</v>
      </c>
      <c r="D29" s="587">
        <v>15</v>
      </c>
      <c r="E29" s="587">
        <v>1</v>
      </c>
      <c r="F29" s="587">
        <v>14</v>
      </c>
      <c r="G29" s="588">
        <v>0</v>
      </c>
      <c r="H29" s="495" t="s">
        <v>536</v>
      </c>
    </row>
    <row r="30" spans="1:8" s="187" customFormat="1" ht="22.5" customHeight="1">
      <c r="A30" s="564" t="s">
        <v>538</v>
      </c>
      <c r="B30" s="1007">
        <v>61</v>
      </c>
      <c r="C30" s="1008">
        <v>40</v>
      </c>
      <c r="D30" s="1008">
        <v>21</v>
      </c>
      <c r="E30" s="1008">
        <v>0</v>
      </c>
      <c r="F30" s="1008">
        <v>21</v>
      </c>
      <c r="G30" s="1019">
        <v>0</v>
      </c>
      <c r="H30" s="564" t="s">
        <v>538</v>
      </c>
    </row>
    <row r="31" spans="1:8" s="41" customFormat="1" ht="22.5" customHeight="1">
      <c r="A31" s="1020" t="s">
        <v>849</v>
      </c>
      <c r="B31" s="1011">
        <v>10</v>
      </c>
      <c r="C31" s="1012">
        <v>10</v>
      </c>
      <c r="D31" s="1012">
        <v>0</v>
      </c>
      <c r="E31" s="1012">
        <v>0</v>
      </c>
      <c r="F31" s="1012">
        <v>0</v>
      </c>
      <c r="G31" s="1013">
        <v>0</v>
      </c>
      <c r="H31" s="550" t="s">
        <v>107</v>
      </c>
    </row>
    <row r="32" spans="1:8" s="41" customFormat="1" ht="22.5" customHeight="1">
      <c r="A32" s="1020" t="s">
        <v>850</v>
      </c>
      <c r="B32" s="1011">
        <v>13</v>
      </c>
      <c r="C32" s="1012">
        <v>6</v>
      </c>
      <c r="D32" s="1012">
        <v>7</v>
      </c>
      <c r="E32" s="1012">
        <v>0</v>
      </c>
      <c r="F32" s="1012">
        <v>7</v>
      </c>
      <c r="G32" s="1013">
        <v>0</v>
      </c>
      <c r="H32" s="219" t="s">
        <v>273</v>
      </c>
    </row>
    <row r="33" spans="1:8" s="41" customFormat="1" ht="22.5" customHeight="1">
      <c r="A33" s="1020" t="s">
        <v>851</v>
      </c>
      <c r="B33" s="1011">
        <v>20</v>
      </c>
      <c r="C33" s="1012">
        <v>9</v>
      </c>
      <c r="D33" s="1012">
        <v>11</v>
      </c>
      <c r="E33" s="1012">
        <v>0</v>
      </c>
      <c r="F33" s="1012">
        <v>11</v>
      </c>
      <c r="G33" s="1013">
        <v>0</v>
      </c>
      <c r="H33" s="550" t="s">
        <v>272</v>
      </c>
    </row>
    <row r="34" spans="1:8" s="41" customFormat="1" ht="22.5" customHeight="1">
      <c r="A34" s="1020" t="s">
        <v>852</v>
      </c>
      <c r="B34" s="1011">
        <v>4</v>
      </c>
      <c r="C34" s="1012">
        <v>4</v>
      </c>
      <c r="D34" s="1012">
        <v>0</v>
      </c>
      <c r="E34" s="1012">
        <v>0</v>
      </c>
      <c r="F34" s="1012">
        <v>0</v>
      </c>
      <c r="G34" s="1013">
        <v>0</v>
      </c>
      <c r="H34" s="219" t="s">
        <v>108</v>
      </c>
    </row>
    <row r="35" spans="1:8" s="41" customFormat="1" ht="22.5" customHeight="1">
      <c r="A35" s="1020" t="s">
        <v>853</v>
      </c>
      <c r="B35" s="1011">
        <v>4</v>
      </c>
      <c r="C35" s="1012">
        <v>4</v>
      </c>
      <c r="D35" s="1012">
        <v>0</v>
      </c>
      <c r="E35" s="1012">
        <v>0</v>
      </c>
      <c r="F35" s="1012">
        <v>0</v>
      </c>
      <c r="G35" s="1013">
        <v>0</v>
      </c>
      <c r="H35" s="219" t="s">
        <v>109</v>
      </c>
    </row>
    <row r="36" spans="1:8" s="41" customFormat="1" ht="22.5" customHeight="1">
      <c r="A36" s="1020" t="s">
        <v>854</v>
      </c>
      <c r="B36" s="1011">
        <v>0</v>
      </c>
      <c r="C36" s="1012">
        <v>0</v>
      </c>
      <c r="D36" s="1012">
        <v>0</v>
      </c>
      <c r="E36" s="1012">
        <v>0</v>
      </c>
      <c r="F36" s="1012">
        <v>0</v>
      </c>
      <c r="G36" s="1013">
        <v>0</v>
      </c>
      <c r="H36" s="550" t="s">
        <v>104</v>
      </c>
    </row>
    <row r="37" spans="1:8" s="41" customFormat="1" ht="22.5" customHeight="1">
      <c r="A37" s="1020" t="s">
        <v>855</v>
      </c>
      <c r="B37" s="1011">
        <v>0</v>
      </c>
      <c r="C37" s="1012">
        <v>0</v>
      </c>
      <c r="D37" s="1012">
        <v>0</v>
      </c>
      <c r="E37" s="1012">
        <v>0</v>
      </c>
      <c r="F37" s="1012">
        <v>0</v>
      </c>
      <c r="G37" s="1013">
        <v>0</v>
      </c>
      <c r="H37" s="219" t="s">
        <v>861</v>
      </c>
    </row>
    <row r="38" spans="1:8" s="41" customFormat="1" ht="22.5" customHeight="1">
      <c r="A38" s="1020" t="s">
        <v>860</v>
      </c>
      <c r="B38" s="1011">
        <v>1</v>
      </c>
      <c r="C38" s="1012">
        <v>1</v>
      </c>
      <c r="D38" s="1012">
        <v>0</v>
      </c>
      <c r="E38" s="1012">
        <v>0</v>
      </c>
      <c r="F38" s="1012">
        <v>0</v>
      </c>
      <c r="G38" s="1013">
        <v>0</v>
      </c>
      <c r="H38" s="219" t="s">
        <v>862</v>
      </c>
    </row>
    <row r="39" spans="1:8" s="41" customFormat="1" ht="22.5" customHeight="1">
      <c r="A39" s="1021" t="s">
        <v>856</v>
      </c>
      <c r="B39" s="1022">
        <v>9</v>
      </c>
      <c r="C39" s="1023">
        <v>6</v>
      </c>
      <c r="D39" s="1023">
        <v>3</v>
      </c>
      <c r="E39" s="1016">
        <v>0</v>
      </c>
      <c r="F39" s="1023">
        <v>3</v>
      </c>
      <c r="G39" s="1017">
        <v>0</v>
      </c>
      <c r="H39" s="590" t="s">
        <v>278</v>
      </c>
    </row>
    <row r="40" spans="1:6" s="460" customFormat="1" ht="13.5">
      <c r="A40" s="1006" t="s">
        <v>842</v>
      </c>
      <c r="F40" s="460" t="s">
        <v>0</v>
      </c>
    </row>
    <row r="41" spans="1:5" s="460" customFormat="1" ht="13.5">
      <c r="A41" s="1006" t="s">
        <v>863</v>
      </c>
      <c r="E41" s="1006" t="s">
        <v>864</v>
      </c>
    </row>
    <row r="42" ht="13.5">
      <c r="A42" s="460"/>
    </row>
    <row r="43" ht="13.5">
      <c r="A43" s="460"/>
    </row>
    <row r="44" ht="13.5">
      <c r="A44" s="1006"/>
    </row>
  </sheetData>
  <sheetProtection/>
  <mergeCells count="7">
    <mergeCell ref="E24:F24"/>
    <mergeCell ref="A1:H1"/>
    <mergeCell ref="B3:G3"/>
    <mergeCell ref="B4:G4"/>
    <mergeCell ref="E5:F5"/>
    <mergeCell ref="B22:G22"/>
    <mergeCell ref="B23:G23"/>
  </mergeCells>
  <printOptions/>
  <pageMargins left="0.5118110236220472" right="0.4724409448818898" top="0.3937007874015748" bottom="0.3937007874015748" header="0.5118110236220472" footer="0.5118110236220472"/>
  <pageSetup horizontalDpi="600" verticalDpi="600" orientation="portrait" paperSize="9" scale="7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zoomScalePageLayoutView="0" workbookViewId="0" topLeftCell="A1">
      <selection activeCell="E23" sqref="E23"/>
    </sheetView>
  </sheetViews>
  <sheetFormatPr defaultColWidth="8.88671875" defaultRowHeight="13.5"/>
  <cols>
    <col min="1" max="1" width="12.4453125" style="220" customWidth="1"/>
    <col min="2" max="2" width="12.3359375" style="220" customWidth="1"/>
    <col min="3" max="3" width="12.6640625" style="220" customWidth="1"/>
    <col min="4" max="4" width="11.3359375" style="220" customWidth="1"/>
    <col min="5" max="5" width="13.3359375" style="220" customWidth="1"/>
    <col min="6" max="6" width="13.10546875" style="220" customWidth="1"/>
    <col min="7" max="16384" width="8.88671875" style="220" customWidth="1"/>
  </cols>
  <sheetData>
    <row r="1" spans="1:6" ht="32.25" customHeight="1">
      <c r="A1" s="827" t="s">
        <v>866</v>
      </c>
      <c r="B1" s="827"/>
      <c r="C1" s="827"/>
      <c r="D1" s="827"/>
      <c r="E1" s="828"/>
      <c r="F1" s="828"/>
    </row>
    <row r="2" spans="1:6" ht="27" customHeight="1">
      <c r="A2" s="461" t="s">
        <v>465</v>
      </c>
      <c r="B2" s="462"/>
      <c r="C2" s="462"/>
      <c r="D2" s="462"/>
      <c r="F2" s="462" t="s">
        <v>466</v>
      </c>
    </row>
    <row r="3" spans="1:6" s="463" customFormat="1" ht="20.25" customHeight="1">
      <c r="A3" s="830" t="s">
        <v>112</v>
      </c>
      <c r="B3" s="829" t="s">
        <v>455</v>
      </c>
      <c r="C3" s="829" t="s">
        <v>456</v>
      </c>
      <c r="D3" s="829" t="s">
        <v>457</v>
      </c>
      <c r="E3" s="826" t="s">
        <v>458</v>
      </c>
      <c r="F3" s="832" t="s">
        <v>252</v>
      </c>
    </row>
    <row r="4" spans="1:6" s="463" customFormat="1" ht="20.25" customHeight="1">
      <c r="A4" s="831"/>
      <c r="B4" s="696"/>
      <c r="C4" s="696"/>
      <c r="D4" s="696"/>
      <c r="E4" s="698"/>
      <c r="F4" s="833"/>
    </row>
    <row r="5" spans="1:6" s="23" customFormat="1" ht="34.5" customHeight="1">
      <c r="A5" s="226" t="s">
        <v>453</v>
      </c>
      <c r="B5" s="194">
        <v>2374</v>
      </c>
      <c r="C5" s="195">
        <v>208</v>
      </c>
      <c r="D5" s="195">
        <v>2330</v>
      </c>
      <c r="E5" s="195">
        <v>51</v>
      </c>
      <c r="F5" s="283" t="s">
        <v>453</v>
      </c>
    </row>
    <row r="6" spans="1:6" s="23" customFormat="1" ht="34.5" customHeight="1">
      <c r="A6" s="226" t="s">
        <v>461</v>
      </c>
      <c r="B6" s="195">
        <v>2544</v>
      </c>
      <c r="C6" s="195">
        <v>251</v>
      </c>
      <c r="D6" s="195">
        <v>2398</v>
      </c>
      <c r="E6" s="195">
        <v>59</v>
      </c>
      <c r="F6" s="283" t="s">
        <v>461</v>
      </c>
    </row>
    <row r="7" spans="1:6" s="23" customFormat="1" ht="34.5" customHeight="1">
      <c r="A7" s="226" t="s">
        <v>495</v>
      </c>
      <c r="B7" s="195">
        <v>2674</v>
      </c>
      <c r="C7" s="195">
        <v>217</v>
      </c>
      <c r="D7" s="195">
        <v>2533</v>
      </c>
      <c r="E7" s="195">
        <v>40</v>
      </c>
      <c r="F7" s="283" t="s">
        <v>495</v>
      </c>
    </row>
    <row r="8" spans="1:6" s="23" customFormat="1" ht="34.5" customHeight="1">
      <c r="A8" s="226" t="s">
        <v>536</v>
      </c>
      <c r="B8" s="195">
        <v>2573</v>
      </c>
      <c r="C8" s="195">
        <v>218</v>
      </c>
      <c r="D8" s="195">
        <v>2485</v>
      </c>
      <c r="E8" s="195">
        <v>53</v>
      </c>
      <c r="F8" s="283" t="s">
        <v>536</v>
      </c>
    </row>
    <row r="9" spans="1:6" s="628" customFormat="1" ht="34.5" customHeight="1">
      <c r="A9" s="1024" t="s">
        <v>816</v>
      </c>
      <c r="B9" s="1025">
        <v>2736</v>
      </c>
      <c r="C9" s="1025">
        <v>220</v>
      </c>
      <c r="D9" s="1025">
        <v>2615</v>
      </c>
      <c r="E9" s="1025">
        <v>52</v>
      </c>
      <c r="F9" s="1026" t="s">
        <v>816</v>
      </c>
    </row>
    <row r="10" spans="1:6" s="41" customFormat="1" ht="19.5" customHeight="1">
      <c r="A10" s="113" t="s">
        <v>867</v>
      </c>
      <c r="E10" s="593"/>
      <c r="F10" s="519" t="s">
        <v>2</v>
      </c>
    </row>
    <row r="11" s="41" customFormat="1" ht="19.5" customHeight="1">
      <c r="A11" s="113" t="s">
        <v>615</v>
      </c>
    </row>
    <row r="12" spans="1:6" s="41" customFormat="1" ht="19.5" customHeight="1">
      <c r="A12" s="825" t="s">
        <v>616</v>
      </c>
      <c r="B12" s="825"/>
      <c r="C12" s="825"/>
      <c r="D12" s="825"/>
      <c r="E12" s="825"/>
      <c r="F12" s="825"/>
    </row>
  </sheetData>
  <sheetProtection/>
  <mergeCells count="8">
    <mergeCell ref="A12:F12"/>
    <mergeCell ref="E3:E4"/>
    <mergeCell ref="A1:F1"/>
    <mergeCell ref="B3:B4"/>
    <mergeCell ref="C3:C4"/>
    <mergeCell ref="D3:D4"/>
    <mergeCell ref="A3:A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zoomScaleSheetLayoutView="100" zoomScalePageLayoutView="0" workbookViewId="0" topLeftCell="A1">
      <selection activeCell="C14" sqref="C14"/>
    </sheetView>
  </sheetViews>
  <sheetFormatPr defaultColWidth="8.88671875" defaultRowHeight="13.5"/>
  <cols>
    <col min="1" max="6" width="15.335937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11.77734375" style="0" customWidth="1"/>
    <col min="12" max="13" width="7.88671875" style="0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10" s="481" customFormat="1" ht="23.25">
      <c r="A1" s="479" t="s">
        <v>677</v>
      </c>
      <c r="B1" s="480"/>
      <c r="C1" s="475"/>
      <c r="D1" s="480"/>
      <c r="E1" s="480"/>
      <c r="F1" s="480"/>
      <c r="G1" s="480"/>
      <c r="H1" s="480"/>
      <c r="I1" s="480"/>
      <c r="J1" s="480"/>
    </row>
    <row r="2" spans="1:10" s="481" customFormat="1" ht="14.25">
      <c r="A2" s="482"/>
      <c r="B2" s="483"/>
      <c r="C2" s="483"/>
      <c r="D2" s="483"/>
      <c r="E2" s="483"/>
      <c r="F2" s="483"/>
      <c r="G2" s="483"/>
      <c r="H2" s="483"/>
      <c r="I2" s="483"/>
      <c r="J2" s="483"/>
    </row>
    <row r="3" spans="1:9" s="481" customFormat="1" ht="13.5">
      <c r="A3" s="647" t="s">
        <v>26</v>
      </c>
      <c r="B3" s="648"/>
      <c r="C3" s="648"/>
      <c r="D3" s="648"/>
      <c r="E3" s="648"/>
      <c r="F3" s="649" t="s">
        <v>131</v>
      </c>
      <c r="G3" s="483"/>
      <c r="H3" s="483"/>
      <c r="I3" s="483"/>
    </row>
    <row r="4" spans="1:7" s="641" customFormat="1" ht="42.75" customHeight="1">
      <c r="A4" s="484" t="s">
        <v>659</v>
      </c>
      <c r="B4" s="691" t="s">
        <v>671</v>
      </c>
      <c r="C4" s="692"/>
      <c r="D4" s="693"/>
      <c r="E4" s="691" t="s">
        <v>678</v>
      </c>
      <c r="F4" s="487" t="s">
        <v>660</v>
      </c>
      <c r="G4" s="651"/>
    </row>
    <row r="5" spans="1:7" s="641" customFormat="1" ht="27.75" customHeight="1">
      <c r="A5" s="484" t="s">
        <v>661</v>
      </c>
      <c r="B5" s="645"/>
      <c r="C5" s="697" t="s">
        <v>662</v>
      </c>
      <c r="D5" s="697" t="s">
        <v>663</v>
      </c>
      <c r="E5" s="695"/>
      <c r="F5" s="487" t="s">
        <v>664</v>
      </c>
      <c r="G5" s="651"/>
    </row>
    <row r="6" spans="1:7" s="641" customFormat="1" ht="27.75" customHeight="1">
      <c r="A6" s="485"/>
      <c r="B6" s="646"/>
      <c r="C6" s="698"/>
      <c r="D6" s="698"/>
      <c r="E6" s="696"/>
      <c r="F6" s="650"/>
      <c r="G6" s="651"/>
    </row>
    <row r="7" spans="1:7" s="641" customFormat="1" ht="27.75" customHeight="1">
      <c r="A7" s="642" t="s">
        <v>665</v>
      </c>
      <c r="B7" s="653">
        <v>1071</v>
      </c>
      <c r="C7" s="653">
        <v>496</v>
      </c>
      <c r="D7" s="653">
        <v>575</v>
      </c>
      <c r="E7" s="653">
        <v>1369</v>
      </c>
      <c r="F7" s="471" t="s">
        <v>665</v>
      </c>
      <c r="G7" s="651"/>
    </row>
    <row r="8" spans="1:7" s="641" customFormat="1" ht="27.75" customHeight="1">
      <c r="A8" s="643" t="s">
        <v>666</v>
      </c>
      <c r="B8" s="654">
        <v>832</v>
      </c>
      <c r="C8" s="654">
        <v>395</v>
      </c>
      <c r="D8" s="654">
        <v>437</v>
      </c>
      <c r="E8" s="654" t="s">
        <v>667</v>
      </c>
      <c r="F8" s="193" t="s">
        <v>668</v>
      </c>
      <c r="G8" s="651"/>
    </row>
    <row r="9" spans="1:7" s="641" customFormat="1" ht="27.75" customHeight="1">
      <c r="A9" s="644" t="s">
        <v>669</v>
      </c>
      <c r="B9" s="655">
        <v>239</v>
      </c>
      <c r="C9" s="655">
        <v>101</v>
      </c>
      <c r="D9" s="655">
        <v>138</v>
      </c>
      <c r="E9" s="655" t="s">
        <v>667</v>
      </c>
      <c r="F9" s="296" t="s">
        <v>670</v>
      </c>
      <c r="G9" s="651"/>
    </row>
    <row r="10" spans="1:6" s="189" customFormat="1" ht="22.5" customHeight="1">
      <c r="A10" s="652" t="s">
        <v>672</v>
      </c>
      <c r="B10" s="652"/>
      <c r="C10" s="652"/>
      <c r="D10" s="652"/>
      <c r="E10" s="699" t="s">
        <v>673</v>
      </c>
      <c r="F10" s="699"/>
    </row>
    <row r="11" spans="1:7" s="189" customFormat="1" ht="31.5" customHeight="1">
      <c r="A11" s="209" t="s">
        <v>676</v>
      </c>
      <c r="B11" s="216"/>
      <c r="C11" s="216"/>
      <c r="D11" s="216"/>
      <c r="E11" s="694" t="s">
        <v>674</v>
      </c>
      <c r="F11" s="694"/>
      <c r="G11" s="694"/>
    </row>
    <row r="12" spans="1:5" s="619" customFormat="1" ht="12">
      <c r="A12" s="619" t="s">
        <v>468</v>
      </c>
      <c r="E12" s="332" t="s">
        <v>675</v>
      </c>
    </row>
    <row r="13" s="619" customFormat="1" ht="12"/>
    <row r="14" s="619" customFormat="1" ht="12"/>
    <row r="15" s="619" customFormat="1" ht="12"/>
    <row r="16" s="619" customFormat="1" ht="12"/>
  </sheetData>
  <sheetProtection/>
  <mergeCells count="6">
    <mergeCell ref="B4:D4"/>
    <mergeCell ref="E11:G11"/>
    <mergeCell ref="E4:E6"/>
    <mergeCell ref="C5:C6"/>
    <mergeCell ref="D5:D6"/>
    <mergeCell ref="E10:F10"/>
  </mergeCells>
  <printOptions/>
  <pageMargins left="0.62" right="0.63" top="0.5" bottom="0.25" header="0.41" footer="0.21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10.77734375" style="239" customWidth="1"/>
    <col min="2" max="31" width="7.3359375" style="239" customWidth="1"/>
    <col min="32" max="16384" width="8.88671875" style="239" customWidth="1"/>
  </cols>
  <sheetData>
    <row r="1" spans="1:23" s="466" customFormat="1" ht="28.5" customHeight="1">
      <c r="A1" s="594" t="s">
        <v>893</v>
      </c>
      <c r="B1" s="594"/>
      <c r="H1" s="595"/>
      <c r="Q1" s="595"/>
      <c r="W1" s="595"/>
    </row>
    <row r="2" spans="2:32" s="596" customFormat="1" ht="13.5">
      <c r="B2" s="239"/>
      <c r="C2" s="239"/>
      <c r="D2" s="239"/>
      <c r="E2" s="239"/>
      <c r="F2" s="239"/>
      <c r="G2" s="239"/>
      <c r="H2" s="597"/>
      <c r="I2" s="239"/>
      <c r="J2" s="239"/>
      <c r="K2" s="239"/>
      <c r="L2" s="239"/>
      <c r="M2" s="239"/>
      <c r="N2" s="239"/>
      <c r="O2" s="239"/>
      <c r="P2" s="239"/>
      <c r="Q2" s="597"/>
      <c r="R2" s="239"/>
      <c r="S2" s="239"/>
      <c r="T2" s="239"/>
      <c r="U2" s="239"/>
      <c r="V2" s="239"/>
      <c r="W2" s="597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1" s="284" customFormat="1" ht="22.5" customHeight="1">
      <c r="A3" s="598" t="s">
        <v>894</v>
      </c>
      <c r="B3" s="598"/>
      <c r="H3" s="599"/>
      <c r="I3" s="468"/>
      <c r="Q3" s="599"/>
      <c r="W3" s="599"/>
      <c r="AE3" s="468" t="s">
        <v>895</v>
      </c>
    </row>
    <row r="4" spans="1:32" ht="79.5" customHeight="1">
      <c r="A4" s="834" t="s">
        <v>525</v>
      </c>
      <c r="B4" s="836" t="s">
        <v>526</v>
      </c>
      <c r="C4" s="837"/>
      <c r="D4" s="838"/>
      <c r="E4" s="836" t="s">
        <v>527</v>
      </c>
      <c r="F4" s="837"/>
      <c r="G4" s="838"/>
      <c r="H4" s="839" t="s">
        <v>528</v>
      </c>
      <c r="I4" s="840"/>
      <c r="J4" s="841"/>
      <c r="K4" s="836" t="s">
        <v>4</v>
      </c>
      <c r="L4" s="837"/>
      <c r="M4" s="838"/>
      <c r="N4" s="836" t="s">
        <v>5</v>
      </c>
      <c r="O4" s="837"/>
      <c r="P4" s="838"/>
      <c r="Q4" s="836" t="s">
        <v>6</v>
      </c>
      <c r="R4" s="837"/>
      <c r="S4" s="838"/>
      <c r="T4" s="836" t="s">
        <v>7</v>
      </c>
      <c r="U4" s="837"/>
      <c r="V4" s="838"/>
      <c r="W4" s="836" t="s">
        <v>8</v>
      </c>
      <c r="X4" s="837"/>
      <c r="Y4" s="838"/>
      <c r="Z4" s="836" t="s">
        <v>9</v>
      </c>
      <c r="AA4" s="837"/>
      <c r="AB4" s="838"/>
      <c r="AC4" s="836" t="s">
        <v>10</v>
      </c>
      <c r="AD4" s="837"/>
      <c r="AE4" s="837"/>
      <c r="AF4" s="1039"/>
    </row>
    <row r="5" spans="1:32" ht="33" customHeight="1">
      <c r="A5" s="835"/>
      <c r="B5" s="287"/>
      <c r="C5" s="285" t="s">
        <v>11</v>
      </c>
      <c r="D5" s="285" t="s">
        <v>12</v>
      </c>
      <c r="E5" s="288"/>
      <c r="F5" s="286" t="s">
        <v>13</v>
      </c>
      <c r="G5" s="286" t="s">
        <v>14</v>
      </c>
      <c r="H5" s="287"/>
      <c r="I5" s="286" t="s">
        <v>13</v>
      </c>
      <c r="J5" s="286" t="s">
        <v>14</v>
      </c>
      <c r="K5" s="287"/>
      <c r="L5" s="286" t="s">
        <v>13</v>
      </c>
      <c r="M5" s="286" t="s">
        <v>14</v>
      </c>
      <c r="N5" s="287"/>
      <c r="O5" s="286" t="s">
        <v>13</v>
      </c>
      <c r="P5" s="286" t="s">
        <v>14</v>
      </c>
      <c r="Q5" s="287"/>
      <c r="R5" s="286" t="s">
        <v>13</v>
      </c>
      <c r="S5" s="286" t="s">
        <v>14</v>
      </c>
      <c r="T5" s="287"/>
      <c r="U5" s="286" t="s">
        <v>13</v>
      </c>
      <c r="V5" s="286" t="s">
        <v>14</v>
      </c>
      <c r="W5" s="287"/>
      <c r="X5" s="286" t="s">
        <v>13</v>
      </c>
      <c r="Y5" s="286" t="s">
        <v>14</v>
      </c>
      <c r="Z5" s="287"/>
      <c r="AA5" s="286" t="s">
        <v>13</v>
      </c>
      <c r="AB5" s="286" t="s">
        <v>14</v>
      </c>
      <c r="AC5" s="287"/>
      <c r="AD5" s="286" t="s">
        <v>13</v>
      </c>
      <c r="AE5" s="1038" t="s">
        <v>14</v>
      </c>
      <c r="AF5" s="1039"/>
    </row>
    <row r="6" spans="1:32" ht="19.5" customHeight="1">
      <c r="A6" s="1027" t="s">
        <v>538</v>
      </c>
      <c r="B6" s="1028">
        <v>3317</v>
      </c>
      <c r="C6" s="1028">
        <v>1778</v>
      </c>
      <c r="D6" s="1028">
        <v>1539</v>
      </c>
      <c r="E6" s="1028">
        <v>103</v>
      </c>
      <c r="F6" s="1028">
        <v>46</v>
      </c>
      <c r="G6" s="1028">
        <v>57</v>
      </c>
      <c r="H6" s="1028">
        <v>921</v>
      </c>
      <c r="I6" s="1028">
        <v>561</v>
      </c>
      <c r="J6" s="1028">
        <v>360</v>
      </c>
      <c r="K6" s="1028">
        <v>3</v>
      </c>
      <c r="L6" s="1028">
        <v>0</v>
      </c>
      <c r="M6" s="1028">
        <v>3</v>
      </c>
      <c r="N6" s="1028">
        <v>111</v>
      </c>
      <c r="O6" s="1028">
        <v>64</v>
      </c>
      <c r="P6" s="1028">
        <v>47</v>
      </c>
      <c r="Q6" s="1028">
        <v>48</v>
      </c>
      <c r="R6" s="1028">
        <v>13</v>
      </c>
      <c r="S6" s="1028">
        <v>35</v>
      </c>
      <c r="T6" s="1028">
        <v>111</v>
      </c>
      <c r="U6" s="1028">
        <v>36</v>
      </c>
      <c r="V6" s="1028">
        <v>75</v>
      </c>
      <c r="W6" s="1028">
        <v>0</v>
      </c>
      <c r="X6" s="1028">
        <v>0</v>
      </c>
      <c r="Y6" s="1028">
        <v>0</v>
      </c>
      <c r="Z6" s="1028">
        <v>0</v>
      </c>
      <c r="AA6" s="1028">
        <v>0</v>
      </c>
      <c r="AB6" s="1028">
        <v>0</v>
      </c>
      <c r="AC6" s="1028">
        <v>625</v>
      </c>
      <c r="AD6" s="1028">
        <v>294</v>
      </c>
      <c r="AE6" s="1028">
        <v>331</v>
      </c>
      <c r="AF6" s="1039"/>
    </row>
    <row r="7" spans="1:32" ht="19.5" customHeight="1">
      <c r="A7" s="1029" t="s">
        <v>868</v>
      </c>
      <c r="B7" s="1030">
        <v>15</v>
      </c>
      <c r="C7" s="1030">
        <v>11</v>
      </c>
      <c r="D7" s="1030">
        <v>4</v>
      </c>
      <c r="E7" s="1030">
        <v>2</v>
      </c>
      <c r="F7" s="1030">
        <v>2</v>
      </c>
      <c r="G7" s="1030">
        <v>0</v>
      </c>
      <c r="H7" s="1030">
        <v>0</v>
      </c>
      <c r="I7" s="1030">
        <v>0</v>
      </c>
      <c r="J7" s="1030">
        <v>0</v>
      </c>
      <c r="K7" s="1030">
        <v>0</v>
      </c>
      <c r="L7" s="1030">
        <v>0</v>
      </c>
      <c r="M7" s="1030">
        <v>0</v>
      </c>
      <c r="N7" s="1030">
        <v>0</v>
      </c>
      <c r="O7" s="1030">
        <v>0</v>
      </c>
      <c r="P7" s="1030">
        <v>0</v>
      </c>
      <c r="Q7" s="1030">
        <v>0</v>
      </c>
      <c r="R7" s="1030">
        <v>0</v>
      </c>
      <c r="S7" s="1030">
        <v>0</v>
      </c>
      <c r="T7" s="1030">
        <v>0</v>
      </c>
      <c r="U7" s="1030">
        <v>0</v>
      </c>
      <c r="V7" s="1030">
        <v>0</v>
      </c>
      <c r="W7" s="1030">
        <v>0</v>
      </c>
      <c r="X7" s="1030">
        <v>0</v>
      </c>
      <c r="Y7" s="1030">
        <v>0</v>
      </c>
      <c r="Z7" s="1030">
        <v>0</v>
      </c>
      <c r="AA7" s="1030">
        <v>0</v>
      </c>
      <c r="AB7" s="1030">
        <v>0</v>
      </c>
      <c r="AC7" s="1030">
        <v>0</v>
      </c>
      <c r="AD7" s="1030">
        <v>0</v>
      </c>
      <c r="AE7" s="1030">
        <v>0</v>
      </c>
      <c r="AF7" s="1039"/>
    </row>
    <row r="8" spans="1:32" ht="19.5" customHeight="1">
      <c r="A8" s="1029" t="s">
        <v>869</v>
      </c>
      <c r="B8" s="1030">
        <v>9</v>
      </c>
      <c r="C8" s="1030">
        <v>6</v>
      </c>
      <c r="D8" s="1030">
        <v>3</v>
      </c>
      <c r="E8" s="1030">
        <v>0</v>
      </c>
      <c r="F8" s="1030">
        <v>0</v>
      </c>
      <c r="G8" s="1030">
        <v>0</v>
      </c>
      <c r="H8" s="1030">
        <v>3</v>
      </c>
      <c r="I8" s="1030">
        <v>2</v>
      </c>
      <c r="J8" s="1030">
        <v>1</v>
      </c>
      <c r="K8" s="1030">
        <v>0</v>
      </c>
      <c r="L8" s="1030">
        <v>0</v>
      </c>
      <c r="M8" s="1030">
        <v>0</v>
      </c>
      <c r="N8" s="1030">
        <v>0</v>
      </c>
      <c r="O8" s="1030">
        <v>0</v>
      </c>
      <c r="P8" s="1030">
        <v>0</v>
      </c>
      <c r="Q8" s="1030">
        <v>0</v>
      </c>
      <c r="R8" s="1030">
        <v>0</v>
      </c>
      <c r="S8" s="1030">
        <v>0</v>
      </c>
      <c r="T8" s="1030">
        <v>1</v>
      </c>
      <c r="U8" s="1030">
        <v>1</v>
      </c>
      <c r="V8" s="1030">
        <v>0</v>
      </c>
      <c r="W8" s="1030">
        <v>0</v>
      </c>
      <c r="X8" s="1030">
        <v>0</v>
      </c>
      <c r="Y8" s="1030">
        <v>0</v>
      </c>
      <c r="Z8" s="1030">
        <v>0</v>
      </c>
      <c r="AA8" s="1030">
        <v>0</v>
      </c>
      <c r="AB8" s="1030">
        <v>0</v>
      </c>
      <c r="AC8" s="1030">
        <v>1</v>
      </c>
      <c r="AD8" s="1030">
        <v>1</v>
      </c>
      <c r="AE8" s="1030">
        <v>0</v>
      </c>
      <c r="AF8" s="1039"/>
    </row>
    <row r="9" spans="1:32" ht="19.5" customHeight="1">
      <c r="A9" s="1029" t="s">
        <v>870</v>
      </c>
      <c r="B9" s="1030">
        <v>1</v>
      </c>
      <c r="C9" s="1030">
        <v>1</v>
      </c>
      <c r="D9" s="1030">
        <v>0</v>
      </c>
      <c r="E9" s="1030">
        <v>0</v>
      </c>
      <c r="F9" s="1030">
        <v>0</v>
      </c>
      <c r="G9" s="1030">
        <v>0</v>
      </c>
      <c r="H9" s="1030">
        <v>1</v>
      </c>
      <c r="I9" s="1030">
        <v>1</v>
      </c>
      <c r="J9" s="1030">
        <v>0</v>
      </c>
      <c r="K9" s="1030">
        <v>0</v>
      </c>
      <c r="L9" s="1030">
        <v>0</v>
      </c>
      <c r="M9" s="1030">
        <v>0</v>
      </c>
      <c r="N9" s="1030">
        <v>0</v>
      </c>
      <c r="O9" s="1030">
        <v>0</v>
      </c>
      <c r="P9" s="1030">
        <v>0</v>
      </c>
      <c r="Q9" s="1030">
        <v>0</v>
      </c>
      <c r="R9" s="1030">
        <v>0</v>
      </c>
      <c r="S9" s="1030">
        <v>0</v>
      </c>
      <c r="T9" s="1030">
        <v>0</v>
      </c>
      <c r="U9" s="1030">
        <v>0</v>
      </c>
      <c r="V9" s="1030">
        <v>0</v>
      </c>
      <c r="W9" s="1030">
        <v>0</v>
      </c>
      <c r="X9" s="1030">
        <v>0</v>
      </c>
      <c r="Y9" s="1030">
        <v>0</v>
      </c>
      <c r="Z9" s="1030">
        <v>0</v>
      </c>
      <c r="AA9" s="1030">
        <v>0</v>
      </c>
      <c r="AB9" s="1030">
        <v>0</v>
      </c>
      <c r="AC9" s="1030">
        <v>0</v>
      </c>
      <c r="AD9" s="1030">
        <v>0</v>
      </c>
      <c r="AE9" s="1030">
        <v>0</v>
      </c>
      <c r="AF9" s="1039"/>
    </row>
    <row r="10" spans="1:32" ht="19.5" customHeight="1">
      <c r="A10" s="1029" t="s">
        <v>871</v>
      </c>
      <c r="B10" s="1030">
        <v>3</v>
      </c>
      <c r="C10" s="1030">
        <v>3</v>
      </c>
      <c r="D10" s="1030">
        <v>0</v>
      </c>
      <c r="E10" s="1030">
        <v>0</v>
      </c>
      <c r="F10" s="1030">
        <v>0</v>
      </c>
      <c r="G10" s="1030">
        <v>0</v>
      </c>
      <c r="H10" s="1030">
        <v>2</v>
      </c>
      <c r="I10" s="1030">
        <v>2</v>
      </c>
      <c r="J10" s="1030">
        <v>0</v>
      </c>
      <c r="K10" s="1030">
        <v>0</v>
      </c>
      <c r="L10" s="1030">
        <v>0</v>
      </c>
      <c r="M10" s="1030">
        <v>0</v>
      </c>
      <c r="N10" s="1030">
        <v>0</v>
      </c>
      <c r="O10" s="1030">
        <v>0</v>
      </c>
      <c r="P10" s="1030">
        <v>0</v>
      </c>
      <c r="Q10" s="1030">
        <v>0</v>
      </c>
      <c r="R10" s="1030">
        <v>0</v>
      </c>
      <c r="S10" s="1030">
        <v>0</v>
      </c>
      <c r="T10" s="1030">
        <v>1</v>
      </c>
      <c r="U10" s="1030">
        <v>1</v>
      </c>
      <c r="V10" s="1030">
        <v>0</v>
      </c>
      <c r="W10" s="1030">
        <v>0</v>
      </c>
      <c r="X10" s="1030">
        <v>0</v>
      </c>
      <c r="Y10" s="1030">
        <v>0</v>
      </c>
      <c r="Z10" s="1030">
        <v>0</v>
      </c>
      <c r="AA10" s="1030">
        <v>0</v>
      </c>
      <c r="AB10" s="1030">
        <v>0</v>
      </c>
      <c r="AC10" s="1030">
        <v>0</v>
      </c>
      <c r="AD10" s="1030">
        <v>0</v>
      </c>
      <c r="AE10" s="1030">
        <v>0</v>
      </c>
      <c r="AF10" s="1039"/>
    </row>
    <row r="11" spans="1:32" ht="19.5" customHeight="1">
      <c r="A11" s="1029" t="s">
        <v>872</v>
      </c>
      <c r="B11" s="1030">
        <v>17</v>
      </c>
      <c r="C11" s="1030">
        <v>14</v>
      </c>
      <c r="D11" s="1030">
        <v>3</v>
      </c>
      <c r="E11" s="1030">
        <v>0</v>
      </c>
      <c r="F11" s="1030">
        <v>0</v>
      </c>
      <c r="G11" s="1030">
        <v>0</v>
      </c>
      <c r="H11" s="1030">
        <v>1</v>
      </c>
      <c r="I11" s="1030">
        <v>1</v>
      </c>
      <c r="J11" s="1030">
        <v>0</v>
      </c>
      <c r="K11" s="1030">
        <v>0</v>
      </c>
      <c r="L11" s="1030">
        <v>0</v>
      </c>
      <c r="M11" s="1030">
        <v>0</v>
      </c>
      <c r="N11" s="1030">
        <v>0</v>
      </c>
      <c r="O11" s="1030">
        <v>0</v>
      </c>
      <c r="P11" s="1030">
        <v>0</v>
      </c>
      <c r="Q11" s="1030">
        <v>0</v>
      </c>
      <c r="R11" s="1030">
        <v>0</v>
      </c>
      <c r="S11" s="1030">
        <v>0</v>
      </c>
      <c r="T11" s="1030">
        <v>1</v>
      </c>
      <c r="U11" s="1030">
        <v>1</v>
      </c>
      <c r="V11" s="1030">
        <v>0</v>
      </c>
      <c r="W11" s="1030">
        <v>0</v>
      </c>
      <c r="X11" s="1030">
        <v>0</v>
      </c>
      <c r="Y11" s="1030">
        <v>0</v>
      </c>
      <c r="Z11" s="1030">
        <v>0</v>
      </c>
      <c r="AA11" s="1030">
        <v>0</v>
      </c>
      <c r="AB11" s="1030">
        <v>0</v>
      </c>
      <c r="AC11" s="1030">
        <v>1</v>
      </c>
      <c r="AD11" s="1030">
        <v>1</v>
      </c>
      <c r="AE11" s="1030">
        <v>0</v>
      </c>
      <c r="AF11" s="1039"/>
    </row>
    <row r="12" spans="1:32" ht="19.5" customHeight="1">
      <c r="A12" s="1029" t="s">
        <v>873</v>
      </c>
      <c r="B12" s="1030">
        <v>13</v>
      </c>
      <c r="C12" s="1030">
        <v>8</v>
      </c>
      <c r="D12" s="1030">
        <v>5</v>
      </c>
      <c r="E12" s="1030">
        <v>0</v>
      </c>
      <c r="F12" s="1030">
        <v>0</v>
      </c>
      <c r="G12" s="1030">
        <v>0</v>
      </c>
      <c r="H12" s="1030">
        <v>1</v>
      </c>
      <c r="I12" s="1030">
        <v>0</v>
      </c>
      <c r="J12" s="1030">
        <v>1</v>
      </c>
      <c r="K12" s="1030">
        <v>0</v>
      </c>
      <c r="L12" s="1030">
        <v>0</v>
      </c>
      <c r="M12" s="1030">
        <v>0</v>
      </c>
      <c r="N12" s="1030">
        <v>0</v>
      </c>
      <c r="O12" s="1030">
        <v>0</v>
      </c>
      <c r="P12" s="1030">
        <v>0</v>
      </c>
      <c r="Q12" s="1030">
        <v>0</v>
      </c>
      <c r="R12" s="1030">
        <v>0</v>
      </c>
      <c r="S12" s="1030">
        <v>0</v>
      </c>
      <c r="T12" s="1030">
        <v>0</v>
      </c>
      <c r="U12" s="1030">
        <v>0</v>
      </c>
      <c r="V12" s="1030">
        <v>0</v>
      </c>
      <c r="W12" s="1030">
        <v>0</v>
      </c>
      <c r="X12" s="1030">
        <v>0</v>
      </c>
      <c r="Y12" s="1030">
        <v>0</v>
      </c>
      <c r="Z12" s="1030">
        <v>0</v>
      </c>
      <c r="AA12" s="1030">
        <v>0</v>
      </c>
      <c r="AB12" s="1030">
        <v>0</v>
      </c>
      <c r="AC12" s="1030">
        <v>1</v>
      </c>
      <c r="AD12" s="1030">
        <v>0</v>
      </c>
      <c r="AE12" s="1030">
        <v>1</v>
      </c>
      <c r="AF12" s="1039"/>
    </row>
    <row r="13" spans="1:32" ht="19.5" customHeight="1">
      <c r="A13" s="1029" t="s">
        <v>874</v>
      </c>
      <c r="B13" s="1030">
        <v>13</v>
      </c>
      <c r="C13" s="1030">
        <v>9</v>
      </c>
      <c r="D13" s="1030">
        <v>4</v>
      </c>
      <c r="E13" s="1030">
        <v>0</v>
      </c>
      <c r="F13" s="1030">
        <v>0</v>
      </c>
      <c r="G13" s="1030">
        <v>0</v>
      </c>
      <c r="H13" s="1030">
        <v>0</v>
      </c>
      <c r="I13" s="1030">
        <v>0</v>
      </c>
      <c r="J13" s="1030">
        <v>0</v>
      </c>
      <c r="K13" s="1030">
        <v>0</v>
      </c>
      <c r="L13" s="1030">
        <v>0</v>
      </c>
      <c r="M13" s="1030">
        <v>0</v>
      </c>
      <c r="N13" s="1030">
        <v>0</v>
      </c>
      <c r="O13" s="1030">
        <v>0</v>
      </c>
      <c r="P13" s="1030">
        <v>0</v>
      </c>
      <c r="Q13" s="1030">
        <v>0</v>
      </c>
      <c r="R13" s="1030">
        <v>0</v>
      </c>
      <c r="S13" s="1030">
        <v>0</v>
      </c>
      <c r="T13" s="1030">
        <v>1</v>
      </c>
      <c r="U13" s="1030">
        <v>0</v>
      </c>
      <c r="V13" s="1030">
        <v>1</v>
      </c>
      <c r="W13" s="1030">
        <v>0</v>
      </c>
      <c r="X13" s="1030">
        <v>0</v>
      </c>
      <c r="Y13" s="1030">
        <v>0</v>
      </c>
      <c r="Z13" s="1030">
        <v>0</v>
      </c>
      <c r="AA13" s="1030">
        <v>0</v>
      </c>
      <c r="AB13" s="1030">
        <v>0</v>
      </c>
      <c r="AC13" s="1030">
        <v>2</v>
      </c>
      <c r="AD13" s="1030">
        <v>2</v>
      </c>
      <c r="AE13" s="1030">
        <v>0</v>
      </c>
      <c r="AF13" s="1039"/>
    </row>
    <row r="14" spans="1:32" ht="19.5" customHeight="1">
      <c r="A14" s="1029" t="s">
        <v>875</v>
      </c>
      <c r="B14" s="1030">
        <v>35</v>
      </c>
      <c r="C14" s="1030">
        <v>19</v>
      </c>
      <c r="D14" s="1030">
        <v>16</v>
      </c>
      <c r="E14" s="1030">
        <v>0</v>
      </c>
      <c r="F14" s="1030">
        <v>0</v>
      </c>
      <c r="G14" s="1030">
        <v>0</v>
      </c>
      <c r="H14" s="1030">
        <v>3</v>
      </c>
      <c r="I14" s="1030">
        <v>2</v>
      </c>
      <c r="J14" s="1030">
        <v>1</v>
      </c>
      <c r="K14" s="1030">
        <v>0</v>
      </c>
      <c r="L14" s="1030">
        <v>0</v>
      </c>
      <c r="M14" s="1030">
        <v>0</v>
      </c>
      <c r="N14" s="1030">
        <v>0</v>
      </c>
      <c r="O14" s="1030">
        <v>0</v>
      </c>
      <c r="P14" s="1030">
        <v>0</v>
      </c>
      <c r="Q14" s="1030">
        <v>0</v>
      </c>
      <c r="R14" s="1030">
        <v>0</v>
      </c>
      <c r="S14" s="1030">
        <v>0</v>
      </c>
      <c r="T14" s="1030">
        <v>0</v>
      </c>
      <c r="U14" s="1030">
        <v>0</v>
      </c>
      <c r="V14" s="1030">
        <v>0</v>
      </c>
      <c r="W14" s="1030">
        <v>0</v>
      </c>
      <c r="X14" s="1030">
        <v>0</v>
      </c>
      <c r="Y14" s="1030">
        <v>0</v>
      </c>
      <c r="Z14" s="1030">
        <v>0</v>
      </c>
      <c r="AA14" s="1030">
        <v>0</v>
      </c>
      <c r="AB14" s="1030">
        <v>0</v>
      </c>
      <c r="AC14" s="1030">
        <v>2</v>
      </c>
      <c r="AD14" s="1030">
        <v>1</v>
      </c>
      <c r="AE14" s="1030">
        <v>1</v>
      </c>
      <c r="AF14" s="1039"/>
    </row>
    <row r="15" spans="1:32" ht="19.5" customHeight="1">
      <c r="A15" s="1029" t="s">
        <v>876</v>
      </c>
      <c r="B15" s="1030">
        <v>53</v>
      </c>
      <c r="C15" s="1030">
        <v>29</v>
      </c>
      <c r="D15" s="1030">
        <v>24</v>
      </c>
      <c r="E15" s="1030">
        <v>0</v>
      </c>
      <c r="F15" s="1030">
        <v>0</v>
      </c>
      <c r="G15" s="1030">
        <v>0</v>
      </c>
      <c r="H15" s="1030">
        <v>10</v>
      </c>
      <c r="I15" s="1030">
        <v>4</v>
      </c>
      <c r="J15" s="1030">
        <v>6</v>
      </c>
      <c r="K15" s="1030">
        <v>0</v>
      </c>
      <c r="L15" s="1030">
        <v>0</v>
      </c>
      <c r="M15" s="1030">
        <v>0</v>
      </c>
      <c r="N15" s="1030">
        <v>1</v>
      </c>
      <c r="O15" s="1030">
        <v>0</v>
      </c>
      <c r="P15" s="1030">
        <v>1</v>
      </c>
      <c r="Q15" s="1030">
        <v>2</v>
      </c>
      <c r="R15" s="1030">
        <v>2</v>
      </c>
      <c r="S15" s="1030">
        <v>0</v>
      </c>
      <c r="T15" s="1030">
        <v>1</v>
      </c>
      <c r="U15" s="1030">
        <v>0</v>
      </c>
      <c r="V15" s="1030">
        <v>1</v>
      </c>
      <c r="W15" s="1030">
        <v>0</v>
      </c>
      <c r="X15" s="1030">
        <v>0</v>
      </c>
      <c r="Y15" s="1030">
        <v>0</v>
      </c>
      <c r="Z15" s="1030">
        <v>0</v>
      </c>
      <c r="AA15" s="1030">
        <v>0</v>
      </c>
      <c r="AB15" s="1030">
        <v>0</v>
      </c>
      <c r="AC15" s="1030">
        <v>1</v>
      </c>
      <c r="AD15" s="1030">
        <v>1</v>
      </c>
      <c r="AE15" s="1030">
        <v>0</v>
      </c>
      <c r="AF15" s="1039"/>
    </row>
    <row r="16" spans="1:32" ht="19.5" customHeight="1">
      <c r="A16" s="1029" t="s">
        <v>877</v>
      </c>
      <c r="B16" s="1030">
        <v>106</v>
      </c>
      <c r="C16" s="1030">
        <v>87</v>
      </c>
      <c r="D16" s="1030">
        <v>19</v>
      </c>
      <c r="E16" s="1030">
        <v>1</v>
      </c>
      <c r="F16" s="1030">
        <v>1</v>
      </c>
      <c r="G16" s="1030">
        <v>0</v>
      </c>
      <c r="H16" s="1030">
        <v>23</v>
      </c>
      <c r="I16" s="1030">
        <v>18</v>
      </c>
      <c r="J16" s="1030">
        <v>5</v>
      </c>
      <c r="K16" s="1030">
        <v>1</v>
      </c>
      <c r="L16" s="1030">
        <v>0</v>
      </c>
      <c r="M16" s="1030">
        <v>1</v>
      </c>
      <c r="N16" s="1030">
        <v>0</v>
      </c>
      <c r="O16" s="1030">
        <v>0</v>
      </c>
      <c r="P16" s="1030">
        <v>0</v>
      </c>
      <c r="Q16" s="1030">
        <v>0</v>
      </c>
      <c r="R16" s="1030">
        <v>0</v>
      </c>
      <c r="S16" s="1030">
        <v>0</v>
      </c>
      <c r="T16" s="1030">
        <v>1</v>
      </c>
      <c r="U16" s="1030">
        <v>1</v>
      </c>
      <c r="V16" s="1030">
        <v>0</v>
      </c>
      <c r="W16" s="1030">
        <v>0</v>
      </c>
      <c r="X16" s="1030">
        <v>0</v>
      </c>
      <c r="Y16" s="1030">
        <v>0</v>
      </c>
      <c r="Z16" s="1030">
        <v>0</v>
      </c>
      <c r="AA16" s="1030">
        <v>0</v>
      </c>
      <c r="AB16" s="1030">
        <v>0</v>
      </c>
      <c r="AC16" s="1030">
        <v>6</v>
      </c>
      <c r="AD16" s="1030">
        <v>6</v>
      </c>
      <c r="AE16" s="1030">
        <v>0</v>
      </c>
      <c r="AF16" s="1039"/>
    </row>
    <row r="17" spans="1:32" ht="19.5" customHeight="1">
      <c r="A17" s="1029" t="s">
        <v>878</v>
      </c>
      <c r="B17" s="1030">
        <v>140</v>
      </c>
      <c r="C17" s="1030">
        <v>104</v>
      </c>
      <c r="D17" s="1030">
        <v>36</v>
      </c>
      <c r="E17" s="1030">
        <v>4</v>
      </c>
      <c r="F17" s="1030">
        <v>3</v>
      </c>
      <c r="G17" s="1030">
        <v>1</v>
      </c>
      <c r="H17" s="1030">
        <v>37</v>
      </c>
      <c r="I17" s="1030">
        <v>16</v>
      </c>
      <c r="J17" s="1030">
        <v>21</v>
      </c>
      <c r="K17" s="1030">
        <v>0</v>
      </c>
      <c r="L17" s="1030">
        <v>0</v>
      </c>
      <c r="M17" s="1030">
        <v>0</v>
      </c>
      <c r="N17" s="1030">
        <v>5</v>
      </c>
      <c r="O17" s="1030">
        <v>4</v>
      </c>
      <c r="P17" s="1030">
        <v>1</v>
      </c>
      <c r="Q17" s="1030">
        <v>1</v>
      </c>
      <c r="R17" s="1030">
        <v>1</v>
      </c>
      <c r="S17" s="1030">
        <v>0</v>
      </c>
      <c r="T17" s="1030">
        <v>5</v>
      </c>
      <c r="U17" s="1030">
        <v>4</v>
      </c>
      <c r="V17" s="1030">
        <v>1</v>
      </c>
      <c r="W17" s="1030">
        <v>0</v>
      </c>
      <c r="X17" s="1030">
        <v>0</v>
      </c>
      <c r="Y17" s="1030">
        <v>0</v>
      </c>
      <c r="Z17" s="1030">
        <v>0</v>
      </c>
      <c r="AA17" s="1030">
        <v>0</v>
      </c>
      <c r="AB17" s="1030">
        <v>0</v>
      </c>
      <c r="AC17" s="1030">
        <v>17</v>
      </c>
      <c r="AD17" s="1030">
        <v>14</v>
      </c>
      <c r="AE17" s="1030">
        <v>3</v>
      </c>
      <c r="AF17" s="1039"/>
    </row>
    <row r="18" spans="1:32" ht="19.5" customHeight="1">
      <c r="A18" s="1029" t="s">
        <v>879</v>
      </c>
      <c r="B18" s="1030">
        <v>193</v>
      </c>
      <c r="C18" s="1030">
        <v>136</v>
      </c>
      <c r="D18" s="1030">
        <v>57</v>
      </c>
      <c r="E18" s="1030">
        <v>3</v>
      </c>
      <c r="F18" s="1030">
        <v>1</v>
      </c>
      <c r="G18" s="1030">
        <v>2</v>
      </c>
      <c r="H18" s="1030">
        <v>61</v>
      </c>
      <c r="I18" s="1030">
        <v>34</v>
      </c>
      <c r="J18" s="1030">
        <v>27</v>
      </c>
      <c r="K18" s="1030">
        <v>0</v>
      </c>
      <c r="L18" s="1030">
        <v>0</v>
      </c>
      <c r="M18" s="1030">
        <v>0</v>
      </c>
      <c r="N18" s="1030">
        <v>5</v>
      </c>
      <c r="O18" s="1030">
        <v>5</v>
      </c>
      <c r="P18" s="1030">
        <v>0</v>
      </c>
      <c r="Q18" s="1030">
        <v>2</v>
      </c>
      <c r="R18" s="1030">
        <v>2</v>
      </c>
      <c r="S18" s="1030">
        <v>0</v>
      </c>
      <c r="T18" s="1030">
        <v>2</v>
      </c>
      <c r="U18" s="1030">
        <v>1</v>
      </c>
      <c r="V18" s="1030">
        <v>1</v>
      </c>
      <c r="W18" s="1030">
        <v>0</v>
      </c>
      <c r="X18" s="1030">
        <v>0</v>
      </c>
      <c r="Y18" s="1030">
        <v>0</v>
      </c>
      <c r="Z18" s="1030">
        <v>0</v>
      </c>
      <c r="AA18" s="1030">
        <v>0</v>
      </c>
      <c r="AB18" s="1030">
        <v>0</v>
      </c>
      <c r="AC18" s="1030">
        <v>17</v>
      </c>
      <c r="AD18" s="1030">
        <v>12</v>
      </c>
      <c r="AE18" s="1030">
        <v>5</v>
      </c>
      <c r="AF18" s="1039"/>
    </row>
    <row r="19" spans="1:32" ht="19.5" customHeight="1">
      <c r="A19" s="1029" t="s">
        <v>880</v>
      </c>
      <c r="B19" s="1030">
        <v>195</v>
      </c>
      <c r="C19" s="1030">
        <v>156</v>
      </c>
      <c r="D19" s="1030">
        <v>39</v>
      </c>
      <c r="E19" s="1030">
        <v>2</v>
      </c>
      <c r="F19" s="1030">
        <v>1</v>
      </c>
      <c r="G19" s="1030">
        <v>1</v>
      </c>
      <c r="H19" s="1030">
        <v>85</v>
      </c>
      <c r="I19" s="1030">
        <v>59</v>
      </c>
      <c r="J19" s="1030">
        <v>26</v>
      </c>
      <c r="K19" s="1030">
        <v>1</v>
      </c>
      <c r="L19" s="1030">
        <v>0</v>
      </c>
      <c r="M19" s="1030">
        <v>1</v>
      </c>
      <c r="N19" s="1030">
        <v>6</v>
      </c>
      <c r="O19" s="1030">
        <v>5</v>
      </c>
      <c r="P19" s="1030">
        <v>1</v>
      </c>
      <c r="Q19" s="1030">
        <v>0</v>
      </c>
      <c r="R19" s="1030">
        <v>0</v>
      </c>
      <c r="S19" s="1030">
        <v>0</v>
      </c>
      <c r="T19" s="1030">
        <v>1</v>
      </c>
      <c r="U19" s="1030">
        <v>1</v>
      </c>
      <c r="V19" s="1030">
        <v>0</v>
      </c>
      <c r="W19" s="1030">
        <v>0</v>
      </c>
      <c r="X19" s="1030">
        <v>0</v>
      </c>
      <c r="Y19" s="1030">
        <v>0</v>
      </c>
      <c r="Z19" s="1030">
        <v>0</v>
      </c>
      <c r="AA19" s="1030">
        <v>0</v>
      </c>
      <c r="AB19" s="1030">
        <v>0</v>
      </c>
      <c r="AC19" s="1030">
        <v>32</v>
      </c>
      <c r="AD19" s="1030">
        <v>28</v>
      </c>
      <c r="AE19" s="1030">
        <v>4</v>
      </c>
      <c r="AF19" s="1039"/>
    </row>
    <row r="20" spans="1:32" ht="19.5" customHeight="1">
      <c r="A20" s="1029" t="s">
        <v>881</v>
      </c>
      <c r="B20" s="1030">
        <v>168</v>
      </c>
      <c r="C20" s="1030">
        <v>124</v>
      </c>
      <c r="D20" s="1030">
        <v>44</v>
      </c>
      <c r="E20" s="1030">
        <v>5</v>
      </c>
      <c r="F20" s="1030">
        <v>5</v>
      </c>
      <c r="G20" s="1030">
        <v>0</v>
      </c>
      <c r="H20" s="1030">
        <v>66</v>
      </c>
      <c r="I20" s="1030">
        <v>49</v>
      </c>
      <c r="J20" s="1030">
        <v>17</v>
      </c>
      <c r="K20" s="1030">
        <v>0</v>
      </c>
      <c r="L20" s="1030">
        <v>0</v>
      </c>
      <c r="M20" s="1030">
        <v>0</v>
      </c>
      <c r="N20" s="1030">
        <v>11</v>
      </c>
      <c r="O20" s="1030">
        <v>8</v>
      </c>
      <c r="P20" s="1030">
        <v>3</v>
      </c>
      <c r="Q20" s="1030">
        <v>1</v>
      </c>
      <c r="R20" s="1030">
        <v>1</v>
      </c>
      <c r="S20" s="1030">
        <v>0</v>
      </c>
      <c r="T20" s="1030">
        <v>3</v>
      </c>
      <c r="U20" s="1030">
        <v>2</v>
      </c>
      <c r="V20" s="1030">
        <v>1</v>
      </c>
      <c r="W20" s="1030">
        <v>0</v>
      </c>
      <c r="X20" s="1030">
        <v>0</v>
      </c>
      <c r="Y20" s="1030">
        <v>0</v>
      </c>
      <c r="Z20" s="1030">
        <v>0</v>
      </c>
      <c r="AA20" s="1030">
        <v>0</v>
      </c>
      <c r="AB20" s="1030">
        <v>0</v>
      </c>
      <c r="AC20" s="1030">
        <v>32</v>
      </c>
      <c r="AD20" s="1030">
        <v>22</v>
      </c>
      <c r="AE20" s="1030">
        <v>10</v>
      </c>
      <c r="AF20" s="1039"/>
    </row>
    <row r="21" spans="1:32" ht="19.5" customHeight="1">
      <c r="A21" s="1029" t="s">
        <v>882</v>
      </c>
      <c r="B21" s="1030">
        <v>249</v>
      </c>
      <c r="C21" s="1030">
        <v>178</v>
      </c>
      <c r="D21" s="1030">
        <v>71</v>
      </c>
      <c r="E21" s="1030">
        <v>6</v>
      </c>
      <c r="F21" s="1030">
        <v>2</v>
      </c>
      <c r="G21" s="1030">
        <v>4</v>
      </c>
      <c r="H21" s="1030">
        <v>125</v>
      </c>
      <c r="I21" s="1030">
        <v>90</v>
      </c>
      <c r="J21" s="1030">
        <v>35</v>
      </c>
      <c r="K21" s="1030">
        <v>0</v>
      </c>
      <c r="L21" s="1030">
        <v>0</v>
      </c>
      <c r="M21" s="1030">
        <v>0</v>
      </c>
      <c r="N21" s="1030">
        <v>8</v>
      </c>
      <c r="O21" s="1030">
        <v>4</v>
      </c>
      <c r="P21" s="1030">
        <v>4</v>
      </c>
      <c r="Q21" s="1030">
        <v>2</v>
      </c>
      <c r="R21" s="1030">
        <v>2</v>
      </c>
      <c r="S21" s="1030">
        <v>0</v>
      </c>
      <c r="T21" s="1030">
        <v>7</v>
      </c>
      <c r="U21" s="1030">
        <v>4</v>
      </c>
      <c r="V21" s="1030">
        <v>3</v>
      </c>
      <c r="W21" s="1030">
        <v>0</v>
      </c>
      <c r="X21" s="1030">
        <v>0</v>
      </c>
      <c r="Y21" s="1030">
        <v>0</v>
      </c>
      <c r="Z21" s="1030">
        <v>0</v>
      </c>
      <c r="AA21" s="1030">
        <v>0</v>
      </c>
      <c r="AB21" s="1030">
        <v>0</v>
      </c>
      <c r="AC21" s="1030">
        <v>31</v>
      </c>
      <c r="AD21" s="1030">
        <v>25</v>
      </c>
      <c r="AE21" s="1030">
        <v>6</v>
      </c>
      <c r="AF21" s="1039"/>
    </row>
    <row r="22" spans="1:32" ht="19.5" customHeight="1">
      <c r="A22" s="1029" t="s">
        <v>883</v>
      </c>
      <c r="B22" s="1030">
        <v>359</v>
      </c>
      <c r="C22" s="1030">
        <v>249</v>
      </c>
      <c r="D22" s="1030">
        <v>110</v>
      </c>
      <c r="E22" s="1030">
        <v>9</v>
      </c>
      <c r="F22" s="1030">
        <v>6</v>
      </c>
      <c r="G22" s="1030">
        <v>3</v>
      </c>
      <c r="H22" s="1030">
        <v>124</v>
      </c>
      <c r="I22" s="1030">
        <v>90</v>
      </c>
      <c r="J22" s="1030">
        <v>34</v>
      </c>
      <c r="K22" s="1030">
        <v>0</v>
      </c>
      <c r="L22" s="1030">
        <v>0</v>
      </c>
      <c r="M22" s="1030">
        <v>0</v>
      </c>
      <c r="N22" s="1030">
        <v>18</v>
      </c>
      <c r="O22" s="1030">
        <v>12</v>
      </c>
      <c r="P22" s="1030">
        <v>6</v>
      </c>
      <c r="Q22" s="1030">
        <v>2</v>
      </c>
      <c r="R22" s="1030">
        <v>2</v>
      </c>
      <c r="S22" s="1030">
        <v>0</v>
      </c>
      <c r="T22" s="1030">
        <v>13</v>
      </c>
      <c r="U22" s="1030">
        <v>6</v>
      </c>
      <c r="V22" s="1030">
        <v>7</v>
      </c>
      <c r="W22" s="1030">
        <v>0</v>
      </c>
      <c r="X22" s="1030">
        <v>0</v>
      </c>
      <c r="Y22" s="1030">
        <v>0</v>
      </c>
      <c r="Z22" s="1030">
        <v>0</v>
      </c>
      <c r="AA22" s="1030">
        <v>0</v>
      </c>
      <c r="AB22" s="1030">
        <v>0</v>
      </c>
      <c r="AC22" s="1030">
        <v>57</v>
      </c>
      <c r="AD22" s="1030">
        <v>40</v>
      </c>
      <c r="AE22" s="1030">
        <v>17</v>
      </c>
      <c r="AF22" s="1039"/>
    </row>
    <row r="23" spans="1:32" ht="19.5" customHeight="1">
      <c r="A23" s="1029" t="s">
        <v>884</v>
      </c>
      <c r="B23" s="1030">
        <v>490</v>
      </c>
      <c r="C23" s="1030">
        <v>260</v>
      </c>
      <c r="D23" s="1030">
        <v>230</v>
      </c>
      <c r="E23" s="1030">
        <v>20</v>
      </c>
      <c r="F23" s="1030">
        <v>7</v>
      </c>
      <c r="G23" s="1030">
        <v>13</v>
      </c>
      <c r="H23" s="1030">
        <v>153</v>
      </c>
      <c r="I23" s="1030">
        <v>92</v>
      </c>
      <c r="J23" s="1030">
        <v>61</v>
      </c>
      <c r="K23" s="1030">
        <v>1</v>
      </c>
      <c r="L23" s="1030">
        <v>0</v>
      </c>
      <c r="M23" s="1030">
        <v>1</v>
      </c>
      <c r="N23" s="1030">
        <v>19</v>
      </c>
      <c r="O23" s="1030">
        <v>13</v>
      </c>
      <c r="P23" s="1030">
        <v>6</v>
      </c>
      <c r="Q23" s="1030">
        <v>4</v>
      </c>
      <c r="R23" s="1030">
        <v>1</v>
      </c>
      <c r="S23" s="1030">
        <v>3</v>
      </c>
      <c r="T23" s="1030">
        <v>17</v>
      </c>
      <c r="U23" s="1030">
        <v>5</v>
      </c>
      <c r="V23" s="1030">
        <v>12</v>
      </c>
      <c r="W23" s="1030">
        <v>0</v>
      </c>
      <c r="X23" s="1030">
        <v>0</v>
      </c>
      <c r="Y23" s="1030">
        <v>0</v>
      </c>
      <c r="Z23" s="1030">
        <v>0</v>
      </c>
      <c r="AA23" s="1030">
        <v>0</v>
      </c>
      <c r="AB23" s="1030">
        <v>0</v>
      </c>
      <c r="AC23" s="1030">
        <v>104</v>
      </c>
      <c r="AD23" s="1030">
        <v>59</v>
      </c>
      <c r="AE23" s="1030">
        <v>45</v>
      </c>
      <c r="AF23" s="1039"/>
    </row>
    <row r="24" spans="1:32" ht="19.5" customHeight="1">
      <c r="A24" s="1029" t="s">
        <v>885</v>
      </c>
      <c r="B24" s="1030">
        <v>468</v>
      </c>
      <c r="C24" s="1030">
        <v>209</v>
      </c>
      <c r="D24" s="1030">
        <v>259</v>
      </c>
      <c r="E24" s="1030">
        <v>17</v>
      </c>
      <c r="F24" s="1030">
        <v>9</v>
      </c>
      <c r="G24" s="1030">
        <v>8</v>
      </c>
      <c r="H24" s="1030">
        <v>130</v>
      </c>
      <c r="I24" s="1030">
        <v>66</v>
      </c>
      <c r="J24" s="1030">
        <v>64</v>
      </c>
      <c r="K24" s="1030">
        <v>0</v>
      </c>
      <c r="L24" s="1030">
        <v>0</v>
      </c>
      <c r="M24" s="1030">
        <v>0</v>
      </c>
      <c r="N24" s="1030">
        <v>16</v>
      </c>
      <c r="O24" s="1030">
        <v>8</v>
      </c>
      <c r="P24" s="1030">
        <v>8</v>
      </c>
      <c r="Q24" s="1030">
        <v>9</v>
      </c>
      <c r="R24" s="1030">
        <v>1</v>
      </c>
      <c r="S24" s="1030">
        <v>8</v>
      </c>
      <c r="T24" s="1030">
        <v>18</v>
      </c>
      <c r="U24" s="1030">
        <v>3</v>
      </c>
      <c r="V24" s="1030">
        <v>15</v>
      </c>
      <c r="W24" s="1030">
        <v>0</v>
      </c>
      <c r="X24" s="1030">
        <v>0</v>
      </c>
      <c r="Y24" s="1030">
        <v>0</v>
      </c>
      <c r="Z24" s="1030">
        <v>0</v>
      </c>
      <c r="AA24" s="1030">
        <v>0</v>
      </c>
      <c r="AB24" s="1030">
        <v>0</v>
      </c>
      <c r="AC24" s="1030">
        <v>114</v>
      </c>
      <c r="AD24" s="1030">
        <v>43</v>
      </c>
      <c r="AE24" s="1030">
        <v>71</v>
      </c>
      <c r="AF24" s="1039"/>
    </row>
    <row r="25" spans="1:32" ht="19.5" customHeight="1">
      <c r="A25" s="1029" t="s">
        <v>886</v>
      </c>
      <c r="B25" s="1030">
        <v>327</v>
      </c>
      <c r="C25" s="1030">
        <v>99</v>
      </c>
      <c r="D25" s="1030">
        <v>228</v>
      </c>
      <c r="E25" s="1030">
        <v>17</v>
      </c>
      <c r="F25" s="1030">
        <v>4</v>
      </c>
      <c r="G25" s="1030">
        <v>13</v>
      </c>
      <c r="H25" s="1030">
        <v>57</v>
      </c>
      <c r="I25" s="1030">
        <v>23</v>
      </c>
      <c r="J25" s="1030">
        <v>34</v>
      </c>
      <c r="K25" s="1030">
        <v>0</v>
      </c>
      <c r="L25" s="1030">
        <v>0</v>
      </c>
      <c r="M25" s="1030">
        <v>0</v>
      </c>
      <c r="N25" s="1030">
        <v>13</v>
      </c>
      <c r="O25" s="1030">
        <v>4</v>
      </c>
      <c r="P25" s="1030">
        <v>9</v>
      </c>
      <c r="Q25" s="1030">
        <v>9</v>
      </c>
      <c r="R25" s="1030">
        <v>0</v>
      </c>
      <c r="S25" s="1030">
        <v>9</v>
      </c>
      <c r="T25" s="1030">
        <v>16</v>
      </c>
      <c r="U25" s="1030">
        <v>3</v>
      </c>
      <c r="V25" s="1030">
        <v>13</v>
      </c>
      <c r="W25" s="1030">
        <v>0</v>
      </c>
      <c r="X25" s="1030">
        <v>0</v>
      </c>
      <c r="Y25" s="1030">
        <v>0</v>
      </c>
      <c r="Z25" s="1030">
        <v>0</v>
      </c>
      <c r="AA25" s="1030">
        <v>0</v>
      </c>
      <c r="AB25" s="1030">
        <v>0</v>
      </c>
      <c r="AC25" s="1030">
        <v>81</v>
      </c>
      <c r="AD25" s="1030">
        <v>25</v>
      </c>
      <c r="AE25" s="1030">
        <v>56</v>
      </c>
      <c r="AF25" s="1039"/>
    </row>
    <row r="26" spans="1:32" ht="19.5" customHeight="1">
      <c r="A26" s="1031" t="s">
        <v>887</v>
      </c>
      <c r="B26" s="1032">
        <v>462</v>
      </c>
      <c r="C26" s="1032">
        <v>76</v>
      </c>
      <c r="D26" s="1032">
        <v>386</v>
      </c>
      <c r="E26" s="1032">
        <v>17</v>
      </c>
      <c r="F26" s="1032">
        <v>5</v>
      </c>
      <c r="G26" s="1032">
        <v>12</v>
      </c>
      <c r="H26" s="1032">
        <v>39</v>
      </c>
      <c r="I26" s="1032">
        <v>12</v>
      </c>
      <c r="J26" s="1032">
        <v>27</v>
      </c>
      <c r="K26" s="1032">
        <v>0</v>
      </c>
      <c r="L26" s="1032">
        <v>0</v>
      </c>
      <c r="M26" s="1032">
        <v>0</v>
      </c>
      <c r="N26" s="1032">
        <v>9</v>
      </c>
      <c r="O26" s="1032">
        <v>1</v>
      </c>
      <c r="P26" s="1032">
        <v>8</v>
      </c>
      <c r="Q26" s="1032">
        <v>16</v>
      </c>
      <c r="R26" s="1032">
        <v>1</v>
      </c>
      <c r="S26" s="1032">
        <v>15</v>
      </c>
      <c r="T26" s="1032">
        <v>23</v>
      </c>
      <c r="U26" s="1032">
        <v>3</v>
      </c>
      <c r="V26" s="1032">
        <v>20</v>
      </c>
      <c r="W26" s="1032">
        <v>0</v>
      </c>
      <c r="X26" s="1032">
        <v>0</v>
      </c>
      <c r="Y26" s="1032">
        <v>0</v>
      </c>
      <c r="Z26" s="1032">
        <v>0</v>
      </c>
      <c r="AA26" s="1032">
        <v>0</v>
      </c>
      <c r="AB26" s="1032">
        <v>0</v>
      </c>
      <c r="AC26" s="1032">
        <v>125</v>
      </c>
      <c r="AD26" s="1032">
        <v>14</v>
      </c>
      <c r="AE26" s="1032">
        <v>111</v>
      </c>
      <c r="AF26" s="1039"/>
    </row>
    <row r="27" spans="1:32" ht="13.5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1039"/>
    </row>
    <row r="28" spans="1:32" ht="62.25" customHeight="1">
      <c r="A28" s="834" t="s">
        <v>525</v>
      </c>
      <c r="B28" s="836" t="s">
        <v>896</v>
      </c>
      <c r="C28" s="837"/>
      <c r="D28" s="838"/>
      <c r="E28" s="836" t="s">
        <v>15</v>
      </c>
      <c r="F28" s="837"/>
      <c r="G28" s="838"/>
      <c r="H28" s="836" t="s">
        <v>16</v>
      </c>
      <c r="I28" s="837"/>
      <c r="J28" s="838"/>
      <c r="K28" s="836" t="s">
        <v>17</v>
      </c>
      <c r="L28" s="837"/>
      <c r="M28" s="838"/>
      <c r="N28" s="836" t="s">
        <v>18</v>
      </c>
      <c r="O28" s="837"/>
      <c r="P28" s="838"/>
      <c r="Q28" s="836" t="s">
        <v>19</v>
      </c>
      <c r="R28" s="837"/>
      <c r="S28" s="838"/>
      <c r="T28" s="836" t="s">
        <v>20</v>
      </c>
      <c r="U28" s="837"/>
      <c r="V28" s="838"/>
      <c r="W28" s="836" t="s">
        <v>21</v>
      </c>
      <c r="X28" s="837"/>
      <c r="Y28" s="838"/>
      <c r="Z28" s="836" t="s">
        <v>22</v>
      </c>
      <c r="AA28" s="837"/>
      <c r="AB28" s="838"/>
      <c r="AC28" s="836" t="s">
        <v>23</v>
      </c>
      <c r="AD28" s="837"/>
      <c r="AE28" s="837"/>
      <c r="AF28" s="1039"/>
    </row>
    <row r="29" spans="1:32" ht="39" customHeight="1">
      <c r="A29" s="835"/>
      <c r="B29" s="287"/>
      <c r="C29" s="286" t="s">
        <v>24</v>
      </c>
      <c r="D29" s="286" t="s">
        <v>25</v>
      </c>
      <c r="E29" s="287"/>
      <c r="F29" s="286" t="s">
        <v>24</v>
      </c>
      <c r="G29" s="286" t="s">
        <v>25</v>
      </c>
      <c r="H29" s="287"/>
      <c r="I29" s="286" t="s">
        <v>24</v>
      </c>
      <c r="J29" s="286" t="s">
        <v>25</v>
      </c>
      <c r="K29" s="287"/>
      <c r="L29" s="286" t="s">
        <v>24</v>
      </c>
      <c r="M29" s="286" t="s">
        <v>25</v>
      </c>
      <c r="N29" s="287"/>
      <c r="O29" s="286" t="s">
        <v>24</v>
      </c>
      <c r="P29" s="286" t="s">
        <v>25</v>
      </c>
      <c r="Q29" s="287"/>
      <c r="R29" s="286" t="s">
        <v>24</v>
      </c>
      <c r="S29" s="286" t="s">
        <v>25</v>
      </c>
      <c r="T29" s="287"/>
      <c r="U29" s="286" t="s">
        <v>24</v>
      </c>
      <c r="V29" s="286" t="s">
        <v>25</v>
      </c>
      <c r="W29" s="287"/>
      <c r="X29" s="286" t="s">
        <v>24</v>
      </c>
      <c r="Y29" s="286" t="s">
        <v>25</v>
      </c>
      <c r="Z29" s="287"/>
      <c r="AA29" s="286" t="s">
        <v>24</v>
      </c>
      <c r="AB29" s="286" t="s">
        <v>25</v>
      </c>
      <c r="AC29" s="287"/>
      <c r="AD29" s="286" t="s">
        <v>24</v>
      </c>
      <c r="AE29" s="1038" t="s">
        <v>25</v>
      </c>
      <c r="AF29" s="1039"/>
    </row>
    <row r="30" spans="1:32" ht="18" customHeight="1">
      <c r="A30" s="1027" t="s">
        <v>538</v>
      </c>
      <c r="B30" s="1033">
        <v>288</v>
      </c>
      <c r="C30" s="1033">
        <v>140</v>
      </c>
      <c r="D30" s="1033">
        <v>148</v>
      </c>
      <c r="E30" s="1033">
        <v>163</v>
      </c>
      <c r="F30" s="1033">
        <v>108</v>
      </c>
      <c r="G30" s="1033">
        <v>55</v>
      </c>
      <c r="H30" s="1033">
        <v>17</v>
      </c>
      <c r="I30" s="1033">
        <v>3</v>
      </c>
      <c r="J30" s="1033">
        <v>14</v>
      </c>
      <c r="K30" s="1033">
        <v>12</v>
      </c>
      <c r="L30" s="1033">
        <v>3</v>
      </c>
      <c r="M30" s="1033">
        <v>9</v>
      </c>
      <c r="N30" s="1033">
        <v>75</v>
      </c>
      <c r="O30" s="1033">
        <v>29</v>
      </c>
      <c r="P30" s="1033">
        <v>46</v>
      </c>
      <c r="Q30" s="1033">
        <v>1</v>
      </c>
      <c r="R30" s="1033">
        <v>0</v>
      </c>
      <c r="S30" s="1033">
        <v>1</v>
      </c>
      <c r="T30" s="1033">
        <v>10</v>
      </c>
      <c r="U30" s="1033">
        <v>7</v>
      </c>
      <c r="V30" s="1033">
        <v>3</v>
      </c>
      <c r="W30" s="1033">
        <v>9</v>
      </c>
      <c r="X30" s="1033">
        <v>3</v>
      </c>
      <c r="Y30" s="1033">
        <v>6</v>
      </c>
      <c r="Z30" s="1033">
        <v>370</v>
      </c>
      <c r="AA30" s="1033">
        <v>182</v>
      </c>
      <c r="AB30" s="1033">
        <v>188</v>
      </c>
      <c r="AC30" s="1033">
        <v>450</v>
      </c>
      <c r="AD30" s="1033">
        <v>289</v>
      </c>
      <c r="AE30" s="1033">
        <v>161</v>
      </c>
      <c r="AF30" s="1039"/>
    </row>
    <row r="31" spans="1:32" ht="18" customHeight="1">
      <c r="A31" s="1029" t="s">
        <v>868</v>
      </c>
      <c r="B31" s="1034">
        <v>0</v>
      </c>
      <c r="C31" s="1034">
        <v>0</v>
      </c>
      <c r="D31" s="1034">
        <v>0</v>
      </c>
      <c r="E31" s="1034">
        <v>0</v>
      </c>
      <c r="F31" s="1034">
        <v>0</v>
      </c>
      <c r="G31" s="1034">
        <v>0</v>
      </c>
      <c r="H31" s="1034">
        <v>0</v>
      </c>
      <c r="I31" s="1034">
        <v>0</v>
      </c>
      <c r="J31" s="1034">
        <v>0</v>
      </c>
      <c r="K31" s="1034">
        <v>0</v>
      </c>
      <c r="L31" s="1034">
        <v>0</v>
      </c>
      <c r="M31" s="1034">
        <v>0</v>
      </c>
      <c r="N31" s="1034">
        <v>0</v>
      </c>
      <c r="O31" s="1034">
        <v>0</v>
      </c>
      <c r="P31" s="1034">
        <v>0</v>
      </c>
      <c r="Q31" s="1034">
        <v>0</v>
      </c>
      <c r="R31" s="1034">
        <v>0</v>
      </c>
      <c r="S31" s="1034">
        <v>0</v>
      </c>
      <c r="T31" s="1034">
        <v>9</v>
      </c>
      <c r="U31" s="1034">
        <v>6</v>
      </c>
      <c r="V31" s="1034">
        <v>3</v>
      </c>
      <c r="W31" s="1034">
        <v>2</v>
      </c>
      <c r="X31" s="1034">
        <v>1</v>
      </c>
      <c r="Y31" s="1034">
        <v>1</v>
      </c>
      <c r="Z31" s="1034">
        <v>2</v>
      </c>
      <c r="AA31" s="1034">
        <v>2</v>
      </c>
      <c r="AB31" s="1034">
        <v>0</v>
      </c>
      <c r="AC31" s="1034">
        <v>0</v>
      </c>
      <c r="AD31" s="1034">
        <v>0</v>
      </c>
      <c r="AE31" s="1034">
        <v>0</v>
      </c>
      <c r="AF31" s="1039"/>
    </row>
    <row r="32" spans="1:32" ht="18" customHeight="1">
      <c r="A32" s="1029" t="s">
        <v>869</v>
      </c>
      <c r="B32" s="1034">
        <v>0</v>
      </c>
      <c r="C32" s="1034">
        <v>0</v>
      </c>
      <c r="D32" s="1034">
        <v>0</v>
      </c>
      <c r="E32" s="1034">
        <v>0</v>
      </c>
      <c r="F32" s="1034">
        <v>0</v>
      </c>
      <c r="G32" s="1034">
        <v>0</v>
      </c>
      <c r="H32" s="1034">
        <v>0</v>
      </c>
      <c r="I32" s="1034">
        <v>0</v>
      </c>
      <c r="J32" s="1034">
        <v>0</v>
      </c>
      <c r="K32" s="1034">
        <v>0</v>
      </c>
      <c r="L32" s="1034">
        <v>0</v>
      </c>
      <c r="M32" s="1034">
        <v>0</v>
      </c>
      <c r="N32" s="1034">
        <v>0</v>
      </c>
      <c r="O32" s="1034">
        <v>0</v>
      </c>
      <c r="P32" s="1034">
        <v>0</v>
      </c>
      <c r="Q32" s="1034">
        <v>0</v>
      </c>
      <c r="R32" s="1034">
        <v>0</v>
      </c>
      <c r="S32" s="1034">
        <v>0</v>
      </c>
      <c r="T32" s="1034">
        <v>1</v>
      </c>
      <c r="U32" s="1034">
        <v>1</v>
      </c>
      <c r="V32" s="1034">
        <v>0</v>
      </c>
      <c r="W32" s="1034">
        <v>2</v>
      </c>
      <c r="X32" s="1034">
        <v>1</v>
      </c>
      <c r="Y32" s="1034">
        <v>1</v>
      </c>
      <c r="Z32" s="1034">
        <v>0</v>
      </c>
      <c r="AA32" s="1034">
        <v>0</v>
      </c>
      <c r="AB32" s="1034">
        <v>0</v>
      </c>
      <c r="AC32" s="1034">
        <v>1</v>
      </c>
      <c r="AD32" s="1034">
        <v>0</v>
      </c>
      <c r="AE32" s="1034">
        <v>1</v>
      </c>
      <c r="AF32" s="1039"/>
    </row>
    <row r="33" spans="1:32" ht="18" customHeight="1">
      <c r="A33" s="1029" t="s">
        <v>870</v>
      </c>
      <c r="B33" s="1034">
        <v>0</v>
      </c>
      <c r="C33" s="1034">
        <v>0</v>
      </c>
      <c r="D33" s="1034">
        <v>0</v>
      </c>
      <c r="E33" s="1034">
        <v>0</v>
      </c>
      <c r="F33" s="1034">
        <v>0</v>
      </c>
      <c r="G33" s="1034">
        <v>0</v>
      </c>
      <c r="H33" s="1034">
        <v>0</v>
      </c>
      <c r="I33" s="1034">
        <v>0</v>
      </c>
      <c r="J33" s="1034">
        <v>0</v>
      </c>
      <c r="K33" s="1034">
        <v>0</v>
      </c>
      <c r="L33" s="1034">
        <v>0</v>
      </c>
      <c r="M33" s="1034">
        <v>0</v>
      </c>
      <c r="N33" s="1034">
        <v>0</v>
      </c>
      <c r="O33" s="1034">
        <v>0</v>
      </c>
      <c r="P33" s="1034">
        <v>0</v>
      </c>
      <c r="Q33" s="1034">
        <v>0</v>
      </c>
      <c r="R33" s="1034">
        <v>0</v>
      </c>
      <c r="S33" s="1034">
        <v>0</v>
      </c>
      <c r="T33" s="1034">
        <v>0</v>
      </c>
      <c r="U33" s="1034">
        <v>0</v>
      </c>
      <c r="V33" s="1034">
        <v>0</v>
      </c>
      <c r="W33" s="1034">
        <v>0</v>
      </c>
      <c r="X33" s="1034">
        <v>0</v>
      </c>
      <c r="Y33" s="1034">
        <v>0</v>
      </c>
      <c r="Z33" s="1034">
        <v>0</v>
      </c>
      <c r="AA33" s="1034">
        <v>0</v>
      </c>
      <c r="AB33" s="1034">
        <v>0</v>
      </c>
      <c r="AC33" s="1034">
        <v>0</v>
      </c>
      <c r="AD33" s="1034">
        <v>0</v>
      </c>
      <c r="AE33" s="1034">
        <v>0</v>
      </c>
      <c r="AF33" s="1039"/>
    </row>
    <row r="34" spans="1:32" ht="18" customHeight="1">
      <c r="A34" s="1029" t="s">
        <v>871</v>
      </c>
      <c r="B34" s="1034">
        <v>0</v>
      </c>
      <c r="C34" s="1034">
        <v>0</v>
      </c>
      <c r="D34" s="1034">
        <v>0</v>
      </c>
      <c r="E34" s="1034">
        <v>0</v>
      </c>
      <c r="F34" s="1034">
        <v>0</v>
      </c>
      <c r="G34" s="1034">
        <v>0</v>
      </c>
      <c r="H34" s="1034">
        <v>0</v>
      </c>
      <c r="I34" s="1034">
        <v>0</v>
      </c>
      <c r="J34" s="1034">
        <v>0</v>
      </c>
      <c r="K34" s="1034">
        <v>0</v>
      </c>
      <c r="L34" s="1034">
        <v>0</v>
      </c>
      <c r="M34" s="1034">
        <v>0</v>
      </c>
      <c r="N34" s="1034">
        <v>0</v>
      </c>
      <c r="O34" s="1034">
        <v>0</v>
      </c>
      <c r="P34" s="1034">
        <v>0</v>
      </c>
      <c r="Q34" s="1034">
        <v>0</v>
      </c>
      <c r="R34" s="1034">
        <v>0</v>
      </c>
      <c r="S34" s="1034">
        <v>0</v>
      </c>
      <c r="T34" s="1034">
        <v>0</v>
      </c>
      <c r="U34" s="1034">
        <v>0</v>
      </c>
      <c r="V34" s="1034">
        <v>0</v>
      </c>
      <c r="W34" s="1034">
        <v>0</v>
      </c>
      <c r="X34" s="1034">
        <v>0</v>
      </c>
      <c r="Y34" s="1034">
        <v>0</v>
      </c>
      <c r="Z34" s="1034">
        <v>0</v>
      </c>
      <c r="AA34" s="1034">
        <v>0</v>
      </c>
      <c r="AB34" s="1034">
        <v>0</v>
      </c>
      <c r="AC34" s="1034">
        <v>0</v>
      </c>
      <c r="AD34" s="1034">
        <v>0</v>
      </c>
      <c r="AE34" s="1034">
        <v>0</v>
      </c>
      <c r="AF34" s="1039"/>
    </row>
    <row r="35" spans="1:32" ht="18" customHeight="1">
      <c r="A35" s="1029" t="s">
        <v>872</v>
      </c>
      <c r="B35" s="1034">
        <v>0</v>
      </c>
      <c r="C35" s="1034">
        <v>0</v>
      </c>
      <c r="D35" s="1034">
        <v>0</v>
      </c>
      <c r="E35" s="1034">
        <v>0</v>
      </c>
      <c r="F35" s="1034">
        <v>0</v>
      </c>
      <c r="G35" s="1034">
        <v>0</v>
      </c>
      <c r="H35" s="1034">
        <v>0</v>
      </c>
      <c r="I35" s="1034">
        <v>0</v>
      </c>
      <c r="J35" s="1034">
        <v>0</v>
      </c>
      <c r="K35" s="1034">
        <v>0</v>
      </c>
      <c r="L35" s="1034">
        <v>0</v>
      </c>
      <c r="M35" s="1034">
        <v>0</v>
      </c>
      <c r="N35" s="1034">
        <v>0</v>
      </c>
      <c r="O35" s="1034">
        <v>0</v>
      </c>
      <c r="P35" s="1034">
        <v>0</v>
      </c>
      <c r="Q35" s="1034">
        <v>0</v>
      </c>
      <c r="R35" s="1034">
        <v>0</v>
      </c>
      <c r="S35" s="1034">
        <v>0</v>
      </c>
      <c r="T35" s="1034">
        <v>0</v>
      </c>
      <c r="U35" s="1034">
        <v>0</v>
      </c>
      <c r="V35" s="1034">
        <v>0</v>
      </c>
      <c r="W35" s="1034">
        <v>0</v>
      </c>
      <c r="X35" s="1034">
        <v>0</v>
      </c>
      <c r="Y35" s="1034">
        <v>0</v>
      </c>
      <c r="Z35" s="1034">
        <v>1</v>
      </c>
      <c r="AA35" s="1034">
        <v>1</v>
      </c>
      <c r="AB35" s="1034">
        <v>0</v>
      </c>
      <c r="AC35" s="1034">
        <v>13</v>
      </c>
      <c r="AD35" s="1034">
        <v>10</v>
      </c>
      <c r="AE35" s="1034">
        <v>3</v>
      </c>
      <c r="AF35" s="1039"/>
    </row>
    <row r="36" spans="1:32" ht="18" customHeight="1">
      <c r="A36" s="1029" t="s">
        <v>873</v>
      </c>
      <c r="B36" s="1034">
        <v>0</v>
      </c>
      <c r="C36" s="1034">
        <v>0</v>
      </c>
      <c r="D36" s="1034">
        <v>0</v>
      </c>
      <c r="E36" s="1034">
        <v>0</v>
      </c>
      <c r="F36" s="1034">
        <v>0</v>
      </c>
      <c r="G36" s="1034">
        <v>0</v>
      </c>
      <c r="H36" s="1034">
        <v>0</v>
      </c>
      <c r="I36" s="1034">
        <v>0</v>
      </c>
      <c r="J36" s="1034">
        <v>0</v>
      </c>
      <c r="K36" s="1034">
        <v>0</v>
      </c>
      <c r="L36" s="1034">
        <v>0</v>
      </c>
      <c r="M36" s="1034">
        <v>0</v>
      </c>
      <c r="N36" s="1034">
        <v>0</v>
      </c>
      <c r="O36" s="1034">
        <v>0</v>
      </c>
      <c r="P36" s="1034">
        <v>0</v>
      </c>
      <c r="Q36" s="1034">
        <v>0</v>
      </c>
      <c r="R36" s="1034">
        <v>0</v>
      </c>
      <c r="S36" s="1034">
        <v>0</v>
      </c>
      <c r="T36" s="1034">
        <v>0</v>
      </c>
      <c r="U36" s="1034">
        <v>0</v>
      </c>
      <c r="V36" s="1034">
        <v>0</v>
      </c>
      <c r="W36" s="1034">
        <v>0</v>
      </c>
      <c r="X36" s="1034">
        <v>0</v>
      </c>
      <c r="Y36" s="1034">
        <v>0</v>
      </c>
      <c r="Z36" s="1034">
        <v>0</v>
      </c>
      <c r="AA36" s="1034">
        <v>0</v>
      </c>
      <c r="AB36" s="1034">
        <v>0</v>
      </c>
      <c r="AC36" s="1034">
        <v>11</v>
      </c>
      <c r="AD36" s="1034">
        <v>8</v>
      </c>
      <c r="AE36" s="1034">
        <v>3</v>
      </c>
      <c r="AF36" s="1039"/>
    </row>
    <row r="37" spans="1:32" ht="18" customHeight="1">
      <c r="A37" s="1029" t="s">
        <v>874</v>
      </c>
      <c r="B37" s="1034">
        <v>0</v>
      </c>
      <c r="C37" s="1034">
        <v>0</v>
      </c>
      <c r="D37" s="1034">
        <v>0</v>
      </c>
      <c r="E37" s="1034">
        <v>0</v>
      </c>
      <c r="F37" s="1034">
        <v>0</v>
      </c>
      <c r="G37" s="1034">
        <v>0</v>
      </c>
      <c r="H37" s="1034">
        <v>0</v>
      </c>
      <c r="I37" s="1034">
        <v>0</v>
      </c>
      <c r="J37" s="1034">
        <v>0</v>
      </c>
      <c r="K37" s="1034">
        <v>0</v>
      </c>
      <c r="L37" s="1034">
        <v>0</v>
      </c>
      <c r="M37" s="1034">
        <v>0</v>
      </c>
      <c r="N37" s="1034">
        <v>0</v>
      </c>
      <c r="O37" s="1034">
        <v>0</v>
      </c>
      <c r="P37" s="1034">
        <v>0</v>
      </c>
      <c r="Q37" s="1034">
        <v>0</v>
      </c>
      <c r="R37" s="1034">
        <v>0</v>
      </c>
      <c r="S37" s="1034">
        <v>0</v>
      </c>
      <c r="T37" s="1034">
        <v>0</v>
      </c>
      <c r="U37" s="1034">
        <v>0</v>
      </c>
      <c r="V37" s="1034">
        <v>0</v>
      </c>
      <c r="W37" s="1034">
        <v>0</v>
      </c>
      <c r="X37" s="1034">
        <v>0</v>
      </c>
      <c r="Y37" s="1034">
        <v>0</v>
      </c>
      <c r="Z37" s="1034">
        <v>1</v>
      </c>
      <c r="AA37" s="1034">
        <v>1</v>
      </c>
      <c r="AB37" s="1034">
        <v>0</v>
      </c>
      <c r="AC37" s="1034">
        <v>9</v>
      </c>
      <c r="AD37" s="1034">
        <v>6</v>
      </c>
      <c r="AE37" s="1034">
        <v>3</v>
      </c>
      <c r="AF37" s="1039"/>
    </row>
    <row r="38" spans="1:32" ht="18" customHeight="1">
      <c r="A38" s="1029" t="s">
        <v>875</v>
      </c>
      <c r="B38" s="1034">
        <v>0</v>
      </c>
      <c r="C38" s="1034">
        <v>0</v>
      </c>
      <c r="D38" s="1034">
        <v>0</v>
      </c>
      <c r="E38" s="1034">
        <v>1</v>
      </c>
      <c r="F38" s="1034">
        <v>0</v>
      </c>
      <c r="G38" s="1034">
        <v>1</v>
      </c>
      <c r="H38" s="1034">
        <v>0</v>
      </c>
      <c r="I38" s="1034">
        <v>0</v>
      </c>
      <c r="J38" s="1034">
        <v>0</v>
      </c>
      <c r="K38" s="1034">
        <v>0</v>
      </c>
      <c r="L38" s="1034">
        <v>0</v>
      </c>
      <c r="M38" s="1034">
        <v>0</v>
      </c>
      <c r="N38" s="1034">
        <v>0</v>
      </c>
      <c r="O38" s="1034">
        <v>0</v>
      </c>
      <c r="P38" s="1034">
        <v>0</v>
      </c>
      <c r="Q38" s="1034">
        <v>1</v>
      </c>
      <c r="R38" s="1034">
        <v>0</v>
      </c>
      <c r="S38" s="1034">
        <v>1</v>
      </c>
      <c r="T38" s="1034">
        <v>0</v>
      </c>
      <c r="U38" s="1034">
        <v>0</v>
      </c>
      <c r="V38" s="1034">
        <v>0</v>
      </c>
      <c r="W38" s="1034">
        <v>1</v>
      </c>
      <c r="X38" s="1034">
        <v>1</v>
      </c>
      <c r="Y38" s="1034">
        <v>0</v>
      </c>
      <c r="Z38" s="1034">
        <v>5</v>
      </c>
      <c r="AA38" s="1034">
        <v>4</v>
      </c>
      <c r="AB38" s="1034">
        <v>1</v>
      </c>
      <c r="AC38" s="1034">
        <v>22</v>
      </c>
      <c r="AD38" s="1034">
        <v>11</v>
      </c>
      <c r="AE38" s="1034">
        <v>11</v>
      </c>
      <c r="AF38" s="1039"/>
    </row>
    <row r="39" spans="1:32" ht="18" customHeight="1">
      <c r="A39" s="1029" t="s">
        <v>876</v>
      </c>
      <c r="B39" s="1034">
        <v>0</v>
      </c>
      <c r="C39" s="1034">
        <v>0</v>
      </c>
      <c r="D39" s="1034">
        <v>0</v>
      </c>
      <c r="E39" s="1034">
        <v>3</v>
      </c>
      <c r="F39" s="1034">
        <v>1</v>
      </c>
      <c r="G39" s="1034">
        <v>2</v>
      </c>
      <c r="H39" s="1034">
        <v>0</v>
      </c>
      <c r="I39" s="1034">
        <v>0</v>
      </c>
      <c r="J39" s="1034">
        <v>0</v>
      </c>
      <c r="K39" s="1034">
        <v>0</v>
      </c>
      <c r="L39" s="1034">
        <v>0</v>
      </c>
      <c r="M39" s="1034">
        <v>0</v>
      </c>
      <c r="N39" s="1034">
        <v>1</v>
      </c>
      <c r="O39" s="1034">
        <v>0</v>
      </c>
      <c r="P39" s="1034">
        <v>1</v>
      </c>
      <c r="Q39" s="1034">
        <v>0</v>
      </c>
      <c r="R39" s="1034">
        <v>0</v>
      </c>
      <c r="S39" s="1034">
        <v>0</v>
      </c>
      <c r="T39" s="1034">
        <v>0</v>
      </c>
      <c r="U39" s="1034">
        <v>0</v>
      </c>
      <c r="V39" s="1034">
        <v>0</v>
      </c>
      <c r="W39" s="1034">
        <v>0</v>
      </c>
      <c r="X39" s="1034">
        <v>0</v>
      </c>
      <c r="Y39" s="1034">
        <v>0</v>
      </c>
      <c r="Z39" s="1034">
        <v>4</v>
      </c>
      <c r="AA39" s="1034">
        <v>1</v>
      </c>
      <c r="AB39" s="1034">
        <v>3</v>
      </c>
      <c r="AC39" s="1034">
        <v>30</v>
      </c>
      <c r="AD39" s="1034">
        <v>20</v>
      </c>
      <c r="AE39" s="1034">
        <v>10</v>
      </c>
      <c r="AF39" s="1039"/>
    </row>
    <row r="40" spans="1:32" ht="18" customHeight="1">
      <c r="A40" s="1029" t="s">
        <v>877</v>
      </c>
      <c r="B40" s="1034">
        <v>0</v>
      </c>
      <c r="C40" s="1034">
        <v>0</v>
      </c>
      <c r="D40" s="1034">
        <v>0</v>
      </c>
      <c r="E40" s="1034">
        <v>10</v>
      </c>
      <c r="F40" s="1034">
        <v>8</v>
      </c>
      <c r="G40" s="1034">
        <v>2</v>
      </c>
      <c r="H40" s="1034">
        <v>0</v>
      </c>
      <c r="I40" s="1034">
        <v>0</v>
      </c>
      <c r="J40" s="1034">
        <v>0</v>
      </c>
      <c r="K40" s="1034">
        <v>0</v>
      </c>
      <c r="L40" s="1034">
        <v>0</v>
      </c>
      <c r="M40" s="1034">
        <v>0</v>
      </c>
      <c r="N40" s="1034">
        <v>1</v>
      </c>
      <c r="O40" s="1034">
        <v>0</v>
      </c>
      <c r="P40" s="1034">
        <v>1</v>
      </c>
      <c r="Q40" s="1034">
        <v>0</v>
      </c>
      <c r="R40" s="1034">
        <v>0</v>
      </c>
      <c r="S40" s="1034">
        <v>0</v>
      </c>
      <c r="T40" s="1034">
        <v>0</v>
      </c>
      <c r="U40" s="1034">
        <v>0</v>
      </c>
      <c r="V40" s="1034">
        <v>0</v>
      </c>
      <c r="W40" s="1034">
        <v>0</v>
      </c>
      <c r="X40" s="1034">
        <v>0</v>
      </c>
      <c r="Y40" s="1034">
        <v>0</v>
      </c>
      <c r="Z40" s="1034">
        <v>19</v>
      </c>
      <c r="AA40" s="1034">
        <v>18</v>
      </c>
      <c r="AB40" s="1034">
        <v>1</v>
      </c>
      <c r="AC40" s="1034">
        <v>44</v>
      </c>
      <c r="AD40" s="1034">
        <v>35</v>
      </c>
      <c r="AE40" s="1034">
        <v>9</v>
      </c>
      <c r="AF40" s="1039"/>
    </row>
    <row r="41" spans="1:32" ht="18" customHeight="1">
      <c r="A41" s="1029" t="s">
        <v>878</v>
      </c>
      <c r="B41" s="1034">
        <v>2</v>
      </c>
      <c r="C41" s="1034">
        <v>1</v>
      </c>
      <c r="D41" s="1034">
        <v>1</v>
      </c>
      <c r="E41" s="1034">
        <v>16</v>
      </c>
      <c r="F41" s="1034">
        <v>15</v>
      </c>
      <c r="G41" s="1034">
        <v>1</v>
      </c>
      <c r="H41" s="1034">
        <v>0</v>
      </c>
      <c r="I41" s="1034">
        <v>0</v>
      </c>
      <c r="J41" s="1034">
        <v>0</v>
      </c>
      <c r="K41" s="1034">
        <v>0</v>
      </c>
      <c r="L41" s="1034">
        <v>0</v>
      </c>
      <c r="M41" s="1034">
        <v>0</v>
      </c>
      <c r="N41" s="1034">
        <v>2</v>
      </c>
      <c r="O41" s="1034">
        <v>2</v>
      </c>
      <c r="P41" s="1034">
        <v>0</v>
      </c>
      <c r="Q41" s="1034">
        <v>0</v>
      </c>
      <c r="R41" s="1034">
        <v>0</v>
      </c>
      <c r="S41" s="1034">
        <v>0</v>
      </c>
      <c r="T41" s="1034">
        <v>0</v>
      </c>
      <c r="U41" s="1034">
        <v>0</v>
      </c>
      <c r="V41" s="1034">
        <v>0</v>
      </c>
      <c r="W41" s="1034">
        <v>0</v>
      </c>
      <c r="X41" s="1034">
        <v>0</v>
      </c>
      <c r="Y41" s="1034">
        <v>0</v>
      </c>
      <c r="Z41" s="1034">
        <v>14</v>
      </c>
      <c r="AA41" s="1034">
        <v>13</v>
      </c>
      <c r="AB41" s="1034">
        <v>1</v>
      </c>
      <c r="AC41" s="1034">
        <v>37</v>
      </c>
      <c r="AD41" s="1034">
        <v>31</v>
      </c>
      <c r="AE41" s="1034">
        <v>6</v>
      </c>
      <c r="AF41" s="1039"/>
    </row>
    <row r="42" spans="1:32" ht="18" customHeight="1">
      <c r="A42" s="1029" t="s">
        <v>879</v>
      </c>
      <c r="B42" s="1034">
        <v>4</v>
      </c>
      <c r="C42" s="1034">
        <v>4</v>
      </c>
      <c r="D42" s="1034">
        <v>0</v>
      </c>
      <c r="E42" s="1034">
        <v>24</v>
      </c>
      <c r="F42" s="1034">
        <v>23</v>
      </c>
      <c r="G42" s="1034">
        <v>1</v>
      </c>
      <c r="H42" s="1034">
        <v>0</v>
      </c>
      <c r="I42" s="1034">
        <v>0</v>
      </c>
      <c r="J42" s="1034">
        <v>0</v>
      </c>
      <c r="K42" s="1034">
        <v>1</v>
      </c>
      <c r="L42" s="1034">
        <v>0</v>
      </c>
      <c r="M42" s="1034">
        <v>1</v>
      </c>
      <c r="N42" s="1034">
        <v>2</v>
      </c>
      <c r="O42" s="1034">
        <v>1</v>
      </c>
      <c r="P42" s="1034">
        <v>1</v>
      </c>
      <c r="Q42" s="1034">
        <v>0</v>
      </c>
      <c r="R42" s="1034">
        <v>0</v>
      </c>
      <c r="S42" s="1034">
        <v>0</v>
      </c>
      <c r="T42" s="1034">
        <v>0</v>
      </c>
      <c r="U42" s="1034">
        <v>0</v>
      </c>
      <c r="V42" s="1034">
        <v>0</v>
      </c>
      <c r="W42" s="1034">
        <v>1</v>
      </c>
      <c r="X42" s="1034">
        <v>0</v>
      </c>
      <c r="Y42" s="1034">
        <v>1</v>
      </c>
      <c r="Z42" s="1034">
        <v>20</v>
      </c>
      <c r="AA42" s="1034">
        <v>15</v>
      </c>
      <c r="AB42" s="1034">
        <v>5</v>
      </c>
      <c r="AC42" s="1034">
        <v>51</v>
      </c>
      <c r="AD42" s="1034">
        <v>38</v>
      </c>
      <c r="AE42" s="1034">
        <v>13</v>
      </c>
      <c r="AF42" s="1039"/>
    </row>
    <row r="43" spans="1:32" ht="18" customHeight="1">
      <c r="A43" s="1029" t="s">
        <v>880</v>
      </c>
      <c r="B43" s="1034">
        <v>3</v>
      </c>
      <c r="C43" s="1034">
        <v>3</v>
      </c>
      <c r="D43" s="1034">
        <v>0</v>
      </c>
      <c r="E43" s="1034">
        <v>13</v>
      </c>
      <c r="F43" s="1034">
        <v>11</v>
      </c>
      <c r="G43" s="1034">
        <v>2</v>
      </c>
      <c r="H43" s="1034">
        <v>0</v>
      </c>
      <c r="I43" s="1034">
        <v>0</v>
      </c>
      <c r="J43" s="1034">
        <v>0</v>
      </c>
      <c r="K43" s="1034">
        <v>0</v>
      </c>
      <c r="L43" s="1034">
        <v>0</v>
      </c>
      <c r="M43" s="1034">
        <v>0</v>
      </c>
      <c r="N43" s="1034">
        <v>1</v>
      </c>
      <c r="O43" s="1034">
        <v>1</v>
      </c>
      <c r="P43" s="1034">
        <v>0</v>
      </c>
      <c r="Q43" s="1034">
        <v>0</v>
      </c>
      <c r="R43" s="1034">
        <v>0</v>
      </c>
      <c r="S43" s="1034">
        <v>0</v>
      </c>
      <c r="T43" s="1034">
        <v>0</v>
      </c>
      <c r="U43" s="1034">
        <v>0</v>
      </c>
      <c r="V43" s="1034">
        <v>0</v>
      </c>
      <c r="W43" s="1034">
        <v>0</v>
      </c>
      <c r="X43" s="1034">
        <v>0</v>
      </c>
      <c r="Y43" s="1034">
        <v>0</v>
      </c>
      <c r="Z43" s="1034">
        <v>19</v>
      </c>
      <c r="AA43" s="1034">
        <v>18</v>
      </c>
      <c r="AB43" s="1034">
        <v>1</v>
      </c>
      <c r="AC43" s="1034">
        <v>32</v>
      </c>
      <c r="AD43" s="1034">
        <v>29</v>
      </c>
      <c r="AE43" s="1034">
        <v>3</v>
      </c>
      <c r="AF43" s="1039"/>
    </row>
    <row r="44" spans="1:32" ht="18" customHeight="1">
      <c r="A44" s="1029" t="s">
        <v>881</v>
      </c>
      <c r="B44" s="1034">
        <v>4</v>
      </c>
      <c r="C44" s="1034">
        <v>4</v>
      </c>
      <c r="D44" s="1034">
        <v>0</v>
      </c>
      <c r="E44" s="1034">
        <v>9</v>
      </c>
      <c r="F44" s="1034">
        <v>8</v>
      </c>
      <c r="G44" s="1034">
        <v>1</v>
      </c>
      <c r="H44" s="1034">
        <v>1</v>
      </c>
      <c r="I44" s="1034">
        <v>1</v>
      </c>
      <c r="J44" s="1034">
        <v>0</v>
      </c>
      <c r="K44" s="1034">
        <v>0</v>
      </c>
      <c r="L44" s="1034">
        <v>0</v>
      </c>
      <c r="M44" s="1034">
        <v>0</v>
      </c>
      <c r="N44" s="1034">
        <v>0</v>
      </c>
      <c r="O44" s="1034">
        <v>0</v>
      </c>
      <c r="P44" s="1034">
        <v>0</v>
      </c>
      <c r="Q44" s="1034">
        <v>0</v>
      </c>
      <c r="R44" s="1034">
        <v>0</v>
      </c>
      <c r="S44" s="1034">
        <v>0</v>
      </c>
      <c r="T44" s="1034">
        <v>0</v>
      </c>
      <c r="U44" s="1034">
        <v>0</v>
      </c>
      <c r="V44" s="1034">
        <v>0</v>
      </c>
      <c r="W44" s="1034">
        <v>0</v>
      </c>
      <c r="X44" s="1034">
        <v>0</v>
      </c>
      <c r="Y44" s="1034">
        <v>0</v>
      </c>
      <c r="Z44" s="1034">
        <v>15</v>
      </c>
      <c r="AA44" s="1034">
        <v>9</v>
      </c>
      <c r="AB44" s="1034">
        <v>6</v>
      </c>
      <c r="AC44" s="1034">
        <v>21</v>
      </c>
      <c r="AD44" s="1034">
        <v>15</v>
      </c>
      <c r="AE44" s="1034">
        <v>6</v>
      </c>
      <c r="AF44" s="1039"/>
    </row>
    <row r="45" spans="1:32" ht="18" customHeight="1">
      <c r="A45" s="1029" t="s">
        <v>882</v>
      </c>
      <c r="B45" s="1034">
        <v>9</v>
      </c>
      <c r="C45" s="1034">
        <v>7</v>
      </c>
      <c r="D45" s="1034">
        <v>2</v>
      </c>
      <c r="E45" s="1034">
        <v>10</v>
      </c>
      <c r="F45" s="1034">
        <v>8</v>
      </c>
      <c r="G45" s="1034">
        <v>2</v>
      </c>
      <c r="H45" s="1034">
        <v>0</v>
      </c>
      <c r="I45" s="1034">
        <v>0</v>
      </c>
      <c r="J45" s="1034">
        <v>0</v>
      </c>
      <c r="K45" s="1034">
        <v>1</v>
      </c>
      <c r="L45" s="1034">
        <v>1</v>
      </c>
      <c r="M45" s="1034">
        <v>0</v>
      </c>
      <c r="N45" s="1034">
        <v>5</v>
      </c>
      <c r="O45" s="1034">
        <v>4</v>
      </c>
      <c r="P45" s="1034">
        <v>1</v>
      </c>
      <c r="Q45" s="1034">
        <v>0</v>
      </c>
      <c r="R45" s="1034">
        <v>0</v>
      </c>
      <c r="S45" s="1034">
        <v>0</v>
      </c>
      <c r="T45" s="1034">
        <v>0</v>
      </c>
      <c r="U45" s="1034">
        <v>0</v>
      </c>
      <c r="V45" s="1034">
        <v>0</v>
      </c>
      <c r="W45" s="1034">
        <v>1</v>
      </c>
      <c r="X45" s="1034">
        <v>0</v>
      </c>
      <c r="Y45" s="1034">
        <v>1</v>
      </c>
      <c r="Z45" s="1034">
        <v>19</v>
      </c>
      <c r="AA45" s="1034">
        <v>15</v>
      </c>
      <c r="AB45" s="1034">
        <v>4</v>
      </c>
      <c r="AC45" s="1034">
        <v>25</v>
      </c>
      <c r="AD45" s="1034">
        <v>16</v>
      </c>
      <c r="AE45" s="1034">
        <v>9</v>
      </c>
      <c r="AF45" s="1039"/>
    </row>
    <row r="46" spans="1:32" ht="18" customHeight="1">
      <c r="A46" s="1029" t="s">
        <v>883</v>
      </c>
      <c r="B46" s="1034">
        <v>23</v>
      </c>
      <c r="C46" s="1034">
        <v>19</v>
      </c>
      <c r="D46" s="1034">
        <v>4</v>
      </c>
      <c r="E46" s="1034">
        <v>14</v>
      </c>
      <c r="F46" s="1034">
        <v>10</v>
      </c>
      <c r="G46" s="1034">
        <v>4</v>
      </c>
      <c r="H46" s="1034">
        <v>3</v>
      </c>
      <c r="I46" s="1034">
        <v>1</v>
      </c>
      <c r="J46" s="1034">
        <v>2</v>
      </c>
      <c r="K46" s="1034">
        <v>4</v>
      </c>
      <c r="L46" s="1034">
        <v>1</v>
      </c>
      <c r="M46" s="1034">
        <v>3</v>
      </c>
      <c r="N46" s="1034">
        <v>6</v>
      </c>
      <c r="O46" s="1034">
        <v>4</v>
      </c>
      <c r="P46" s="1034">
        <v>2</v>
      </c>
      <c r="Q46" s="1034">
        <v>0</v>
      </c>
      <c r="R46" s="1034">
        <v>0</v>
      </c>
      <c r="S46" s="1034">
        <v>0</v>
      </c>
      <c r="T46" s="1034">
        <v>0</v>
      </c>
      <c r="U46" s="1034">
        <v>0</v>
      </c>
      <c r="V46" s="1034">
        <v>0</v>
      </c>
      <c r="W46" s="1034">
        <v>0</v>
      </c>
      <c r="X46" s="1034">
        <v>0</v>
      </c>
      <c r="Y46" s="1034">
        <v>0</v>
      </c>
      <c r="Z46" s="1034">
        <v>36</v>
      </c>
      <c r="AA46" s="1034">
        <v>23</v>
      </c>
      <c r="AB46" s="1034">
        <v>13</v>
      </c>
      <c r="AC46" s="1034">
        <v>50</v>
      </c>
      <c r="AD46" s="1034">
        <v>35</v>
      </c>
      <c r="AE46" s="1034">
        <v>15</v>
      </c>
      <c r="AF46" s="1039"/>
    </row>
    <row r="47" spans="1:32" ht="18" customHeight="1">
      <c r="A47" s="1029" t="s">
        <v>884</v>
      </c>
      <c r="B47" s="1034">
        <v>53</v>
      </c>
      <c r="C47" s="1034">
        <v>32</v>
      </c>
      <c r="D47" s="1034">
        <v>21</v>
      </c>
      <c r="E47" s="1034">
        <v>22</v>
      </c>
      <c r="F47" s="1034">
        <v>13</v>
      </c>
      <c r="G47" s="1034">
        <v>9</v>
      </c>
      <c r="H47" s="1034">
        <v>1</v>
      </c>
      <c r="I47" s="1034">
        <v>0</v>
      </c>
      <c r="J47" s="1034">
        <v>1</v>
      </c>
      <c r="K47" s="1034">
        <v>3</v>
      </c>
      <c r="L47" s="1034">
        <v>0</v>
      </c>
      <c r="M47" s="1034">
        <v>3</v>
      </c>
      <c r="N47" s="1034">
        <v>14</v>
      </c>
      <c r="O47" s="1034">
        <v>6</v>
      </c>
      <c r="P47" s="1034">
        <v>8</v>
      </c>
      <c r="Q47" s="1034">
        <v>0</v>
      </c>
      <c r="R47" s="1034">
        <v>0</v>
      </c>
      <c r="S47" s="1034">
        <v>0</v>
      </c>
      <c r="T47" s="1034">
        <v>0</v>
      </c>
      <c r="U47" s="1034">
        <v>0</v>
      </c>
      <c r="V47" s="1034">
        <v>0</v>
      </c>
      <c r="W47" s="1034">
        <v>0</v>
      </c>
      <c r="X47" s="1034">
        <v>0</v>
      </c>
      <c r="Y47" s="1034">
        <v>0</v>
      </c>
      <c r="Z47" s="1034">
        <v>38</v>
      </c>
      <c r="AA47" s="1034">
        <v>14</v>
      </c>
      <c r="AB47" s="1034">
        <v>24</v>
      </c>
      <c r="AC47" s="1034">
        <v>41</v>
      </c>
      <c r="AD47" s="1034">
        <v>18</v>
      </c>
      <c r="AE47" s="1034">
        <v>23</v>
      </c>
      <c r="AF47" s="1039"/>
    </row>
    <row r="48" spans="1:32" ht="18" customHeight="1">
      <c r="A48" s="1029" t="s">
        <v>885</v>
      </c>
      <c r="B48" s="1034">
        <v>63</v>
      </c>
      <c r="C48" s="1034">
        <v>34</v>
      </c>
      <c r="D48" s="1034">
        <v>29</v>
      </c>
      <c r="E48" s="1034">
        <v>15</v>
      </c>
      <c r="F48" s="1034">
        <v>8</v>
      </c>
      <c r="G48" s="1034">
        <v>7</v>
      </c>
      <c r="H48" s="1034">
        <v>4</v>
      </c>
      <c r="I48" s="1034">
        <v>1</v>
      </c>
      <c r="J48" s="1034">
        <v>3</v>
      </c>
      <c r="K48" s="1034">
        <v>1</v>
      </c>
      <c r="L48" s="1034">
        <v>1</v>
      </c>
      <c r="M48" s="1034">
        <v>0</v>
      </c>
      <c r="N48" s="1034">
        <v>17</v>
      </c>
      <c r="O48" s="1034">
        <v>4</v>
      </c>
      <c r="P48" s="1034">
        <v>13</v>
      </c>
      <c r="Q48" s="1034">
        <v>0</v>
      </c>
      <c r="R48" s="1034">
        <v>0</v>
      </c>
      <c r="S48" s="1034">
        <v>0</v>
      </c>
      <c r="T48" s="1034">
        <v>0</v>
      </c>
      <c r="U48" s="1034">
        <v>0</v>
      </c>
      <c r="V48" s="1034">
        <v>0</v>
      </c>
      <c r="W48" s="1034">
        <v>1</v>
      </c>
      <c r="X48" s="1034">
        <v>0</v>
      </c>
      <c r="Y48" s="1034">
        <v>1</v>
      </c>
      <c r="Z48" s="1034">
        <v>34</v>
      </c>
      <c r="AA48" s="1034">
        <v>18</v>
      </c>
      <c r="AB48" s="1034">
        <v>16</v>
      </c>
      <c r="AC48" s="1034">
        <v>29</v>
      </c>
      <c r="AD48" s="1034">
        <v>13</v>
      </c>
      <c r="AE48" s="1034">
        <v>16</v>
      </c>
      <c r="AF48" s="1039"/>
    </row>
    <row r="49" spans="1:32" ht="18" customHeight="1">
      <c r="A49" s="1029" t="s">
        <v>886</v>
      </c>
      <c r="B49" s="1034">
        <v>49</v>
      </c>
      <c r="C49" s="1034">
        <v>16</v>
      </c>
      <c r="D49" s="1034">
        <v>33</v>
      </c>
      <c r="E49" s="1034">
        <v>8</v>
      </c>
      <c r="F49" s="1034">
        <v>1</v>
      </c>
      <c r="G49" s="1034">
        <v>7</v>
      </c>
      <c r="H49" s="1034">
        <v>3</v>
      </c>
      <c r="I49" s="1034">
        <v>0</v>
      </c>
      <c r="J49" s="1034">
        <v>3</v>
      </c>
      <c r="K49" s="1034">
        <v>1</v>
      </c>
      <c r="L49" s="1034">
        <v>0</v>
      </c>
      <c r="M49" s="1034">
        <v>1</v>
      </c>
      <c r="N49" s="1034">
        <v>13</v>
      </c>
      <c r="O49" s="1034">
        <v>3</v>
      </c>
      <c r="P49" s="1034">
        <v>10</v>
      </c>
      <c r="Q49" s="1034">
        <v>0</v>
      </c>
      <c r="R49" s="1034">
        <v>0</v>
      </c>
      <c r="S49" s="1034">
        <v>0</v>
      </c>
      <c r="T49" s="1034">
        <v>0</v>
      </c>
      <c r="U49" s="1034">
        <v>0</v>
      </c>
      <c r="V49" s="1034">
        <v>0</v>
      </c>
      <c r="W49" s="1034">
        <v>1</v>
      </c>
      <c r="X49" s="1034">
        <v>0</v>
      </c>
      <c r="Y49" s="1034">
        <v>1</v>
      </c>
      <c r="Z49" s="1034">
        <v>45</v>
      </c>
      <c r="AA49" s="1034">
        <v>17</v>
      </c>
      <c r="AB49" s="1034">
        <v>28</v>
      </c>
      <c r="AC49" s="1034">
        <v>14</v>
      </c>
      <c r="AD49" s="1034">
        <v>3</v>
      </c>
      <c r="AE49" s="1034">
        <v>11</v>
      </c>
      <c r="AF49" s="1039"/>
    </row>
    <row r="50" spans="1:32" ht="18" customHeight="1">
      <c r="A50" s="1031" t="s">
        <v>887</v>
      </c>
      <c r="B50" s="1035">
        <v>78</v>
      </c>
      <c r="C50" s="1035">
        <v>20</v>
      </c>
      <c r="D50" s="1035">
        <v>58</v>
      </c>
      <c r="E50" s="1035">
        <v>18</v>
      </c>
      <c r="F50" s="1035">
        <v>2</v>
      </c>
      <c r="G50" s="1035">
        <v>16</v>
      </c>
      <c r="H50" s="1035">
        <v>5</v>
      </c>
      <c r="I50" s="1035">
        <v>0</v>
      </c>
      <c r="J50" s="1035">
        <v>5</v>
      </c>
      <c r="K50" s="1035">
        <v>1</v>
      </c>
      <c r="L50" s="1035">
        <v>0</v>
      </c>
      <c r="M50" s="1035">
        <v>1</v>
      </c>
      <c r="N50" s="1035">
        <v>13</v>
      </c>
      <c r="O50" s="1035">
        <v>4</v>
      </c>
      <c r="P50" s="1035">
        <v>9</v>
      </c>
      <c r="Q50" s="1035">
        <v>0</v>
      </c>
      <c r="R50" s="1035">
        <v>0</v>
      </c>
      <c r="S50" s="1035">
        <v>0</v>
      </c>
      <c r="T50" s="1035">
        <v>0</v>
      </c>
      <c r="U50" s="1035">
        <v>0</v>
      </c>
      <c r="V50" s="1035">
        <v>0</v>
      </c>
      <c r="W50" s="1035">
        <v>0</v>
      </c>
      <c r="X50" s="1035">
        <v>0</v>
      </c>
      <c r="Y50" s="1035">
        <v>0</v>
      </c>
      <c r="Z50" s="1035">
        <v>98</v>
      </c>
      <c r="AA50" s="1035">
        <v>13</v>
      </c>
      <c r="AB50" s="1035">
        <v>85</v>
      </c>
      <c r="AC50" s="1035">
        <v>20</v>
      </c>
      <c r="AD50" s="1035">
        <v>1</v>
      </c>
      <c r="AE50" s="1035">
        <v>19</v>
      </c>
      <c r="AF50" s="1039"/>
    </row>
    <row r="51" spans="1:32" s="300" customFormat="1" ht="13.5">
      <c r="A51" s="297" t="s">
        <v>889</v>
      </c>
      <c r="B51" s="297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1037" t="s">
        <v>890</v>
      </c>
      <c r="AF51" s="1040"/>
    </row>
    <row r="52" spans="1:32" s="300" customFormat="1" ht="13.5">
      <c r="A52" s="467" t="s">
        <v>891</v>
      </c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1036" t="s">
        <v>888</v>
      </c>
      <c r="AF52" s="1040"/>
    </row>
    <row r="53" spans="1:32" s="216" customFormat="1" ht="17.25" customHeight="1">
      <c r="A53" s="238" t="s">
        <v>892</v>
      </c>
      <c r="B53" s="238"/>
      <c r="C53" s="238"/>
      <c r="D53" s="238"/>
      <c r="E53" s="238"/>
      <c r="F53" s="238"/>
      <c r="I53" s="238"/>
      <c r="J53" s="238"/>
      <c r="K53" s="238"/>
      <c r="M53" s="238"/>
      <c r="N53" s="238"/>
      <c r="O53" s="238"/>
      <c r="P53" s="238"/>
      <c r="Q53" s="238"/>
      <c r="R53" s="238"/>
      <c r="S53" s="238"/>
      <c r="X53" s="238" t="s">
        <v>97</v>
      </c>
      <c r="AF53" s="252"/>
    </row>
    <row r="54" s="300" customFormat="1" ht="13.5"/>
  </sheetData>
  <sheetProtection/>
  <mergeCells count="22">
    <mergeCell ref="N28:P28"/>
    <mergeCell ref="Q28:S28"/>
    <mergeCell ref="T28:V28"/>
    <mergeCell ref="W28:Y28"/>
    <mergeCell ref="Z28:AB28"/>
    <mergeCell ref="AC28:AE28"/>
    <mergeCell ref="Q4:S4"/>
    <mergeCell ref="T4:V4"/>
    <mergeCell ref="W4:Y4"/>
    <mergeCell ref="Z4:AB4"/>
    <mergeCell ref="AC4:AE4"/>
    <mergeCell ref="A28:A29"/>
    <mergeCell ref="B28:D28"/>
    <mergeCell ref="E28:G28"/>
    <mergeCell ref="H28:J28"/>
    <mergeCell ref="K28:M28"/>
    <mergeCell ref="A4:A5"/>
    <mergeCell ref="B4:D4"/>
    <mergeCell ref="E4:G4"/>
    <mergeCell ref="H4:J4"/>
    <mergeCell ref="K4:M4"/>
    <mergeCell ref="N4:P4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5" r:id="rId1"/>
  <headerFooter alignWithMargins="0">
    <oddFooter>&amp;L&amp;"돋움,기울임꼴"Ⅲ. 인 구&amp;C-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2"/>
  <sheetViews>
    <sheetView zoomScalePageLayoutView="0" workbookViewId="0" topLeftCell="A1">
      <selection activeCell="G15" sqref="G15"/>
    </sheetView>
  </sheetViews>
  <sheetFormatPr defaultColWidth="10.77734375" defaultRowHeight="13.5"/>
  <cols>
    <col min="1" max="1" width="10.77734375" style="228" customWidth="1"/>
    <col min="2" max="13" width="8.88671875" style="228" customWidth="1"/>
    <col min="14" max="14" width="8.4453125" style="228" customWidth="1"/>
    <col min="15" max="15" width="10.10546875" style="228" customWidth="1"/>
    <col min="16" max="16" width="2.88671875" style="228" customWidth="1"/>
    <col min="17" max="18" width="3.6640625" style="228" customWidth="1"/>
    <col min="19" max="19" width="2.4453125" style="228" customWidth="1"/>
    <col min="20" max="21" width="3.4453125" style="228" customWidth="1"/>
    <col min="22" max="22" width="2.6640625" style="228" customWidth="1"/>
    <col min="23" max="24" width="3.5546875" style="228" customWidth="1"/>
    <col min="25" max="25" width="2.6640625" style="228" customWidth="1"/>
    <col min="26" max="27" width="3.4453125" style="228" customWidth="1"/>
    <col min="28" max="28" width="2.99609375" style="228" customWidth="1"/>
    <col min="29" max="30" width="3.5546875" style="228" customWidth="1"/>
    <col min="31" max="255" width="8.88671875" style="228" customWidth="1"/>
    <col min="256" max="16384" width="10.77734375" style="228" customWidth="1"/>
  </cols>
  <sheetData>
    <row r="1" spans="1:3" s="227" customFormat="1" ht="23.25">
      <c r="A1" s="600" t="s">
        <v>897</v>
      </c>
      <c r="B1" s="594"/>
      <c r="C1" s="594"/>
    </row>
    <row r="2" spans="1:31" s="602" customFormat="1" ht="13.5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</row>
    <row r="3" spans="1:15" s="291" customFormat="1" ht="23.25" customHeight="1">
      <c r="A3" s="842" t="s">
        <v>617</v>
      </c>
      <c r="B3" s="842"/>
      <c r="C3" s="290"/>
      <c r="O3" s="292" t="s">
        <v>618</v>
      </c>
    </row>
    <row r="4" spans="1:16" s="291" customFormat="1" ht="48">
      <c r="A4" s="603" t="s">
        <v>619</v>
      </c>
      <c r="B4" s="604" t="s">
        <v>620</v>
      </c>
      <c r="C4" s="605" t="s">
        <v>621</v>
      </c>
      <c r="D4" s="605" t="s">
        <v>622</v>
      </c>
      <c r="E4" s="605" t="s">
        <v>623</v>
      </c>
      <c r="F4" s="605" t="s">
        <v>624</v>
      </c>
      <c r="G4" s="605" t="s">
        <v>625</v>
      </c>
      <c r="H4" s="605" t="s">
        <v>626</v>
      </c>
      <c r="I4" s="605" t="s">
        <v>627</v>
      </c>
      <c r="J4" s="605" t="s">
        <v>628</v>
      </c>
      <c r="K4" s="605" t="s">
        <v>629</v>
      </c>
      <c r="L4" s="605" t="s">
        <v>630</v>
      </c>
      <c r="M4" s="605" t="s">
        <v>631</v>
      </c>
      <c r="N4" s="605" t="s">
        <v>632</v>
      </c>
      <c r="O4" s="1041" t="s">
        <v>633</v>
      </c>
      <c r="P4" s="1042"/>
    </row>
    <row r="5" spans="1:16" s="291" customFormat="1" ht="22.5" customHeight="1">
      <c r="A5" s="611" t="s">
        <v>537</v>
      </c>
      <c r="B5" s="1052"/>
      <c r="C5" s="1053"/>
      <c r="D5" s="1053"/>
      <c r="E5" s="1053"/>
      <c r="F5" s="1053"/>
      <c r="G5" s="1053"/>
      <c r="H5" s="1053"/>
      <c r="I5" s="1053"/>
      <c r="J5" s="1053"/>
      <c r="K5" s="1053"/>
      <c r="L5" s="1053"/>
      <c r="M5" s="1053"/>
      <c r="N5" s="1053"/>
      <c r="O5" s="1053"/>
      <c r="P5" s="1042"/>
    </row>
    <row r="6" spans="1:16" s="291" customFormat="1" ht="22.5" customHeight="1">
      <c r="A6" s="613" t="s">
        <v>258</v>
      </c>
      <c r="B6" s="608">
        <v>13.2</v>
      </c>
      <c r="C6" s="609">
        <v>0.6</v>
      </c>
      <c r="D6" s="609">
        <v>6.6</v>
      </c>
      <c r="E6" s="609">
        <v>48.3</v>
      </c>
      <c r="F6" s="609">
        <v>59</v>
      </c>
      <c r="G6" s="609">
        <v>24.1</v>
      </c>
      <c r="H6" s="609">
        <v>13.1</v>
      </c>
      <c r="I6" s="609">
        <v>6.9</v>
      </c>
      <c r="J6" s="609">
        <v>4.7</v>
      </c>
      <c r="K6" s="609">
        <v>4.1</v>
      </c>
      <c r="L6" s="609">
        <v>2.1</v>
      </c>
      <c r="M6" s="609">
        <v>1.5</v>
      </c>
      <c r="N6" s="609">
        <v>0.3</v>
      </c>
      <c r="O6" s="609">
        <v>0.6</v>
      </c>
      <c r="P6" s="1042"/>
    </row>
    <row r="7" spans="1:16" s="291" customFormat="1" ht="22.5" customHeight="1">
      <c r="A7" s="616" t="s">
        <v>649</v>
      </c>
      <c r="B7" s="608">
        <v>13.9</v>
      </c>
      <c r="C7" s="609">
        <v>1.6</v>
      </c>
      <c r="D7" s="609">
        <v>17.3</v>
      </c>
      <c r="E7" s="609">
        <v>75.6</v>
      </c>
      <c r="F7" s="609">
        <v>50.1</v>
      </c>
      <c r="G7" s="609">
        <v>14.8</v>
      </c>
      <c r="H7" s="609">
        <v>8.4</v>
      </c>
      <c r="I7" s="609">
        <v>5.1</v>
      </c>
      <c r="J7" s="609">
        <v>3.1</v>
      </c>
      <c r="K7" s="609">
        <v>2.3</v>
      </c>
      <c r="L7" s="609">
        <v>1.6</v>
      </c>
      <c r="M7" s="609">
        <v>0.1</v>
      </c>
      <c r="N7" s="609">
        <v>0.3</v>
      </c>
      <c r="O7" s="609">
        <v>0</v>
      </c>
      <c r="P7" s="1042"/>
    </row>
    <row r="8" spans="1:16" s="295" customFormat="1" ht="22.5" customHeight="1">
      <c r="A8" s="606" t="s">
        <v>538</v>
      </c>
      <c r="B8" s="1044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3"/>
    </row>
    <row r="9" spans="1:16" s="295" customFormat="1" ht="22.5" customHeight="1">
      <c r="A9" s="1046" t="s">
        <v>258</v>
      </c>
      <c r="B9" s="1047">
        <v>15.1</v>
      </c>
      <c r="C9" s="1048">
        <v>1.2</v>
      </c>
      <c r="D9" s="1048">
        <v>7.2</v>
      </c>
      <c r="E9" s="1048">
        <v>48.1</v>
      </c>
      <c r="F9" s="1048">
        <v>63.2</v>
      </c>
      <c r="G9" s="1048">
        <v>26.8</v>
      </c>
      <c r="H9" s="1048">
        <v>12.6</v>
      </c>
      <c r="I9" s="1048">
        <v>7.6</v>
      </c>
      <c r="J9" s="1048">
        <v>4.3</v>
      </c>
      <c r="K9" s="1048">
        <v>3.1</v>
      </c>
      <c r="L9" s="1048">
        <v>2.6</v>
      </c>
      <c r="M9" s="1048">
        <v>1.5</v>
      </c>
      <c r="N9" s="1048">
        <v>1</v>
      </c>
      <c r="O9" s="1048">
        <v>0.3</v>
      </c>
      <c r="P9" s="1043"/>
    </row>
    <row r="10" spans="1:16" s="295" customFormat="1" ht="22.5" customHeight="1">
      <c r="A10" s="1049" t="s">
        <v>649</v>
      </c>
      <c r="B10" s="1050">
        <v>14.1</v>
      </c>
      <c r="C10" s="1051">
        <v>2.6</v>
      </c>
      <c r="D10" s="1051">
        <v>16.5</v>
      </c>
      <c r="E10" s="1051">
        <v>78.9</v>
      </c>
      <c r="F10" s="1051">
        <v>53.5</v>
      </c>
      <c r="G10" s="1051">
        <v>16.5</v>
      </c>
      <c r="H10" s="1051">
        <v>8.6</v>
      </c>
      <c r="I10" s="1051">
        <v>5.6</v>
      </c>
      <c r="J10" s="1051">
        <v>3.9</v>
      </c>
      <c r="K10" s="1051">
        <v>2.5</v>
      </c>
      <c r="L10" s="1051">
        <v>0.9</v>
      </c>
      <c r="M10" s="1051">
        <v>0.6</v>
      </c>
      <c r="N10" s="1051">
        <v>0.3</v>
      </c>
      <c r="O10" s="1051">
        <v>0.1</v>
      </c>
      <c r="P10" s="1043"/>
    </row>
    <row r="11" spans="1:14" s="241" customFormat="1" ht="15" customHeight="1">
      <c r="A11" s="240" t="s">
        <v>898</v>
      </c>
      <c r="B11" s="240"/>
      <c r="L11" s="237" t="s">
        <v>2</v>
      </c>
      <c r="N11" s="242"/>
    </row>
    <row r="12" spans="1:19" s="216" customFormat="1" ht="15" customHeight="1">
      <c r="A12" s="238" t="s">
        <v>96</v>
      </c>
      <c r="B12" s="238"/>
      <c r="C12" s="238"/>
      <c r="D12" s="238"/>
      <c r="E12" s="238"/>
      <c r="F12" s="238"/>
      <c r="I12" s="238"/>
      <c r="K12" s="238" t="s">
        <v>97</v>
      </c>
      <c r="M12" s="238"/>
      <c r="N12" s="238"/>
      <c r="O12" s="238"/>
      <c r="P12" s="238"/>
      <c r="Q12" s="238"/>
      <c r="R12" s="238"/>
      <c r="S12" s="238"/>
    </row>
  </sheetData>
  <sheetProtection/>
  <mergeCells count="1">
    <mergeCell ref="A3:B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2"/>
  <sheetViews>
    <sheetView zoomScale="90" zoomScaleNormal="90" zoomScalePageLayoutView="0" workbookViewId="0" topLeftCell="A1">
      <selection activeCell="E21" sqref="E21"/>
    </sheetView>
  </sheetViews>
  <sheetFormatPr defaultColWidth="10.3359375" defaultRowHeight="13.5"/>
  <cols>
    <col min="1" max="1" width="10.3359375" style="228" customWidth="1"/>
    <col min="2" max="6" width="9.21484375" style="228" customWidth="1"/>
    <col min="7" max="10" width="9.10546875" style="228" customWidth="1"/>
    <col min="11" max="14" width="9.3359375" style="228" customWidth="1"/>
    <col min="15" max="255" width="8.88671875" style="228" customWidth="1"/>
    <col min="256" max="16384" width="10.3359375" style="228" customWidth="1"/>
  </cols>
  <sheetData>
    <row r="1" s="227" customFormat="1" ht="23.25">
      <c r="A1" s="594" t="s">
        <v>899</v>
      </c>
    </row>
    <row r="2" s="602" customFormat="1" ht="14.25">
      <c r="A2" s="610"/>
    </row>
    <row r="3" spans="1:30" s="291" customFormat="1" ht="21" customHeight="1">
      <c r="A3" s="290" t="s">
        <v>634</v>
      </c>
      <c r="B3" s="290"/>
      <c r="J3" s="843" t="s">
        <v>27</v>
      </c>
      <c r="K3" s="843"/>
      <c r="L3" s="843"/>
      <c r="M3" s="843"/>
      <c r="N3" s="843"/>
      <c r="O3" s="843"/>
      <c r="AD3" s="292"/>
    </row>
    <row r="4" spans="1:16" s="291" customFormat="1" ht="63" customHeight="1">
      <c r="A4" s="603" t="s">
        <v>28</v>
      </c>
      <c r="B4" s="604" t="s">
        <v>635</v>
      </c>
      <c r="C4" s="605" t="s">
        <v>636</v>
      </c>
      <c r="D4" s="605" t="s">
        <v>637</v>
      </c>
      <c r="E4" s="605" t="s">
        <v>638</v>
      </c>
      <c r="F4" s="605" t="s">
        <v>639</v>
      </c>
      <c r="G4" s="605" t="s">
        <v>640</v>
      </c>
      <c r="H4" s="605" t="s">
        <v>641</v>
      </c>
      <c r="I4" s="605" t="s">
        <v>642</v>
      </c>
      <c r="J4" s="605" t="s">
        <v>643</v>
      </c>
      <c r="K4" s="605" t="s">
        <v>644</v>
      </c>
      <c r="L4" s="605" t="s">
        <v>645</v>
      </c>
      <c r="M4" s="605" t="s">
        <v>646</v>
      </c>
      <c r="N4" s="605" t="s">
        <v>647</v>
      </c>
      <c r="O4" s="1041" t="s">
        <v>648</v>
      </c>
      <c r="P4" s="1042"/>
    </row>
    <row r="5" spans="1:16" s="291" customFormat="1" ht="22.5" customHeight="1">
      <c r="A5" s="611" t="s">
        <v>536</v>
      </c>
      <c r="B5" s="607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1061"/>
      <c r="P5" s="1042"/>
    </row>
    <row r="6" spans="1:16" s="291" customFormat="1" ht="22.5" customHeight="1">
      <c r="A6" s="613" t="s">
        <v>258</v>
      </c>
      <c r="B6" s="614">
        <v>5.1</v>
      </c>
      <c r="C6" s="615">
        <v>0</v>
      </c>
      <c r="D6" s="615">
        <v>0.6</v>
      </c>
      <c r="E6" s="615">
        <v>3.9</v>
      </c>
      <c r="F6" s="615">
        <v>8.6</v>
      </c>
      <c r="G6" s="615">
        <v>10.8</v>
      </c>
      <c r="H6" s="615">
        <v>11.2</v>
      </c>
      <c r="I6" s="615">
        <v>9.7</v>
      </c>
      <c r="J6" s="615">
        <v>8.3</v>
      </c>
      <c r="K6" s="615">
        <v>5.3</v>
      </c>
      <c r="L6" s="615">
        <v>3.7</v>
      </c>
      <c r="M6" s="615">
        <v>2.6</v>
      </c>
      <c r="N6" s="615">
        <v>1</v>
      </c>
      <c r="O6" s="615">
        <v>0.5</v>
      </c>
      <c r="P6" s="1042"/>
    </row>
    <row r="7" spans="1:16" s="291" customFormat="1" ht="22.5" customHeight="1">
      <c r="A7" s="616" t="s">
        <v>649</v>
      </c>
      <c r="B7" s="614">
        <v>5</v>
      </c>
      <c r="C7" s="615">
        <v>0</v>
      </c>
      <c r="D7" s="615">
        <v>1.7</v>
      </c>
      <c r="E7" s="615">
        <v>7.6</v>
      </c>
      <c r="F7" s="615">
        <v>10.6</v>
      </c>
      <c r="G7" s="615">
        <v>12.7</v>
      </c>
      <c r="H7" s="615">
        <v>11.6</v>
      </c>
      <c r="I7" s="615">
        <v>8.8</v>
      </c>
      <c r="J7" s="615">
        <v>5.3</v>
      </c>
      <c r="K7" s="615">
        <v>3.1</v>
      </c>
      <c r="L7" s="615">
        <v>2.4</v>
      </c>
      <c r="M7" s="615">
        <v>1.1</v>
      </c>
      <c r="N7" s="615">
        <v>0.3</v>
      </c>
      <c r="O7" s="615">
        <v>0</v>
      </c>
      <c r="P7" s="1042"/>
    </row>
    <row r="8" spans="1:16" s="295" customFormat="1" ht="22.5" customHeight="1">
      <c r="A8" s="606" t="s">
        <v>538</v>
      </c>
      <c r="B8" s="1054"/>
      <c r="C8" s="1055"/>
      <c r="D8" s="1055"/>
      <c r="E8" s="1055"/>
      <c r="F8" s="1055"/>
      <c r="G8" s="1055"/>
      <c r="H8" s="1055"/>
      <c r="I8" s="1055"/>
      <c r="J8" s="1055"/>
      <c r="K8" s="1055"/>
      <c r="L8" s="1055"/>
      <c r="M8" s="1055"/>
      <c r="N8" s="1055"/>
      <c r="O8" s="1055"/>
      <c r="P8" s="1043"/>
    </row>
    <row r="9" spans="1:16" s="295" customFormat="1" ht="22.5" customHeight="1">
      <c r="A9" s="1056" t="s">
        <v>258</v>
      </c>
      <c r="B9" s="1057">
        <v>6</v>
      </c>
      <c r="C9" s="1058">
        <v>0</v>
      </c>
      <c r="D9" s="1058">
        <v>0.3</v>
      </c>
      <c r="E9" s="1058">
        <v>2.8</v>
      </c>
      <c r="F9" s="1058">
        <v>7.8</v>
      </c>
      <c r="G9" s="1058">
        <v>10</v>
      </c>
      <c r="H9" s="1058">
        <v>10.9</v>
      </c>
      <c r="I9" s="1058">
        <v>9.5</v>
      </c>
      <c r="J9" s="1058">
        <v>9.1</v>
      </c>
      <c r="K9" s="1058">
        <v>3.8</v>
      </c>
      <c r="L9" s="1058">
        <v>6.6</v>
      </c>
      <c r="M9" s="1058">
        <v>4</v>
      </c>
      <c r="N9" s="1058">
        <v>2.8</v>
      </c>
      <c r="O9" s="1058">
        <v>1.6</v>
      </c>
      <c r="P9" s="1043"/>
    </row>
    <row r="10" spans="1:16" s="295" customFormat="1" ht="22.5" customHeight="1">
      <c r="A10" s="1049" t="s">
        <v>649</v>
      </c>
      <c r="B10" s="1059">
        <v>5.6</v>
      </c>
      <c r="C10" s="1060">
        <v>0.1</v>
      </c>
      <c r="D10" s="1060">
        <v>1.2</v>
      </c>
      <c r="E10" s="1060">
        <v>5.7</v>
      </c>
      <c r="F10" s="1060">
        <v>10.9</v>
      </c>
      <c r="G10" s="1060">
        <v>12.1</v>
      </c>
      <c r="H10" s="1060">
        <v>10.1</v>
      </c>
      <c r="I10" s="1060">
        <v>9.9</v>
      </c>
      <c r="J10" s="1060">
        <v>6.9</v>
      </c>
      <c r="K10" s="1060">
        <v>1.9</v>
      </c>
      <c r="L10" s="1060">
        <v>4.7</v>
      </c>
      <c r="M10" s="1060">
        <v>2.7</v>
      </c>
      <c r="N10" s="1060">
        <v>1.1</v>
      </c>
      <c r="O10" s="1060">
        <v>0.8</v>
      </c>
      <c r="P10" s="1043"/>
    </row>
    <row r="11" spans="1:14" s="241" customFormat="1" ht="15" customHeight="1">
      <c r="A11" s="240" t="s">
        <v>900</v>
      </c>
      <c r="B11" s="240"/>
      <c r="J11" s="237" t="s">
        <v>2</v>
      </c>
      <c r="N11" s="242"/>
    </row>
    <row r="12" spans="1:19" s="216" customFormat="1" ht="15" customHeight="1">
      <c r="A12" s="238" t="s">
        <v>1</v>
      </c>
      <c r="B12" s="238"/>
      <c r="C12" s="238"/>
      <c r="D12" s="238"/>
      <c r="E12" s="238"/>
      <c r="F12" s="238"/>
      <c r="I12" s="238"/>
      <c r="J12" s="238" t="s">
        <v>97</v>
      </c>
      <c r="K12" s="238"/>
      <c r="M12" s="238"/>
      <c r="N12" s="238"/>
      <c r="O12" s="238"/>
      <c r="P12" s="238"/>
      <c r="Q12" s="238"/>
      <c r="R12" s="238"/>
      <c r="S12" s="238"/>
    </row>
  </sheetData>
  <sheetProtection/>
  <mergeCells count="1">
    <mergeCell ref="J3:O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"/>
  <sheetViews>
    <sheetView tabSelected="1" zoomScalePageLayoutView="0" workbookViewId="0" topLeftCell="A1">
      <selection activeCell="I16" sqref="I16"/>
    </sheetView>
  </sheetViews>
  <sheetFormatPr defaultColWidth="8.88671875" defaultRowHeight="13.5"/>
  <cols>
    <col min="1" max="1" width="12.99609375" style="239" bestFit="1" customWidth="1"/>
    <col min="2" max="6" width="9.21484375" style="239" customWidth="1"/>
    <col min="7" max="7" width="3.4453125" style="239" customWidth="1"/>
    <col min="8" max="9" width="1.88671875" style="239" customWidth="1"/>
    <col min="10" max="10" width="2.6640625" style="239" customWidth="1"/>
    <col min="11" max="15" width="9.3359375" style="239" customWidth="1"/>
    <col min="16" max="16384" width="8.88671875" style="239" customWidth="1"/>
  </cols>
  <sheetData>
    <row r="1" spans="1:15" s="466" customFormat="1" ht="35.25" customHeight="1">
      <c r="A1" s="846" t="s">
        <v>901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</row>
    <row r="2" spans="1:16" s="300" customFormat="1" ht="23.25" customHeight="1">
      <c r="A2" s="299" t="s">
        <v>110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301"/>
      <c r="P2" s="468" t="s">
        <v>40</v>
      </c>
    </row>
    <row r="3" spans="1:16" s="284" customFormat="1" ht="49.5" customHeight="1">
      <c r="A3" s="285" t="s">
        <v>29</v>
      </c>
      <c r="B3" s="834" t="s">
        <v>650</v>
      </c>
      <c r="C3" s="834"/>
      <c r="D3" s="834"/>
      <c r="E3" s="847" t="s">
        <v>30</v>
      </c>
      <c r="F3" s="837"/>
      <c r="G3" s="837"/>
      <c r="H3" s="837"/>
      <c r="I3" s="847" t="s">
        <v>31</v>
      </c>
      <c r="J3" s="837"/>
      <c r="K3" s="837"/>
      <c r="L3" s="838"/>
      <c r="M3" s="834" t="s">
        <v>32</v>
      </c>
      <c r="N3" s="834"/>
      <c r="O3" s="834"/>
      <c r="P3" s="469" t="s">
        <v>33</v>
      </c>
    </row>
    <row r="4" spans="1:16" s="289" customFormat="1" ht="22.5" customHeight="1">
      <c r="A4" s="470" t="s">
        <v>34</v>
      </c>
      <c r="B4" s="848">
        <v>187323</v>
      </c>
      <c r="C4" s="848"/>
      <c r="D4" s="848"/>
      <c r="E4" s="848">
        <v>52342</v>
      </c>
      <c r="F4" s="848"/>
      <c r="G4" s="848"/>
      <c r="H4" s="848"/>
      <c r="I4" s="848">
        <v>134981</v>
      </c>
      <c r="J4" s="848"/>
      <c r="K4" s="848"/>
      <c r="L4" s="848"/>
      <c r="M4" s="849">
        <f>(E4/B4)*100</f>
        <v>27.942110685820747</v>
      </c>
      <c r="N4" s="849"/>
      <c r="O4" s="850"/>
      <c r="P4" s="471" t="s">
        <v>34</v>
      </c>
    </row>
    <row r="5" spans="1:16" s="284" customFormat="1" ht="22.5" customHeight="1">
      <c r="A5" s="472" t="s">
        <v>38</v>
      </c>
      <c r="B5" s="851">
        <v>139485</v>
      </c>
      <c r="C5" s="851"/>
      <c r="D5" s="851"/>
      <c r="E5" s="851">
        <v>39437</v>
      </c>
      <c r="F5" s="851"/>
      <c r="G5" s="851"/>
      <c r="H5" s="851"/>
      <c r="I5" s="851">
        <v>100048</v>
      </c>
      <c r="J5" s="851"/>
      <c r="K5" s="851"/>
      <c r="L5" s="851"/>
      <c r="M5" s="852">
        <f>(E5/B5)*100</f>
        <v>28.2732910348783</v>
      </c>
      <c r="N5" s="852"/>
      <c r="O5" s="853"/>
      <c r="P5" s="193" t="s">
        <v>35</v>
      </c>
    </row>
    <row r="6" spans="1:16" s="284" customFormat="1" ht="22.5" customHeight="1">
      <c r="A6" s="473" t="s">
        <v>36</v>
      </c>
      <c r="B6" s="854">
        <v>47838</v>
      </c>
      <c r="C6" s="854"/>
      <c r="D6" s="854"/>
      <c r="E6" s="854">
        <v>12905</v>
      </c>
      <c r="F6" s="854"/>
      <c r="G6" s="854"/>
      <c r="H6" s="854"/>
      <c r="I6" s="854">
        <v>34933</v>
      </c>
      <c r="J6" s="854"/>
      <c r="K6" s="854"/>
      <c r="L6" s="854"/>
      <c r="M6" s="855">
        <f>(E6/B6)*100</f>
        <v>26.97646222668172</v>
      </c>
      <c r="N6" s="855"/>
      <c r="O6" s="856"/>
      <c r="P6" s="296" t="s">
        <v>37</v>
      </c>
    </row>
    <row r="7" spans="1:16" s="298" customFormat="1" ht="19.5" customHeight="1">
      <c r="A7" s="299" t="s">
        <v>902</v>
      </c>
      <c r="M7" s="474"/>
      <c r="N7" s="844" t="s">
        <v>93</v>
      </c>
      <c r="O7" s="844"/>
      <c r="P7" s="844"/>
    </row>
    <row r="8" spans="1:15" s="298" customFormat="1" ht="19.5" customHeight="1">
      <c r="A8" s="845" t="s">
        <v>533</v>
      </c>
      <c r="B8" s="845"/>
      <c r="C8" s="845"/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845"/>
      <c r="O8" s="845"/>
    </row>
    <row r="9" spans="1:12" s="298" customFormat="1" ht="19.5" customHeight="1">
      <c r="A9" s="299" t="s">
        <v>534</v>
      </c>
      <c r="L9" s="238" t="s">
        <v>3</v>
      </c>
    </row>
    <row r="10" s="298" customFormat="1" ht="18.75" customHeight="1">
      <c r="A10" s="298" t="s">
        <v>535</v>
      </c>
    </row>
  </sheetData>
  <sheetProtection/>
  <mergeCells count="19">
    <mergeCell ref="M4:O4"/>
    <mergeCell ref="B5:D5"/>
    <mergeCell ref="E5:H5"/>
    <mergeCell ref="I5:L5"/>
    <mergeCell ref="M5:O5"/>
    <mergeCell ref="B6:D6"/>
    <mergeCell ref="E6:H6"/>
    <mergeCell ref="I6:L6"/>
    <mergeCell ref="M6:O6"/>
    <mergeCell ref="N7:P7"/>
    <mergeCell ref="A8:O8"/>
    <mergeCell ref="A1:O1"/>
    <mergeCell ref="B3:D3"/>
    <mergeCell ref="E3:H3"/>
    <mergeCell ref="I3:L3"/>
    <mergeCell ref="M3:O3"/>
    <mergeCell ref="B4:D4"/>
    <mergeCell ref="E4:H4"/>
    <mergeCell ref="I4:L4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&amp;L&amp;"돋움,기울임꼴"Ⅲ. 인 구&amp;C-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zoomScaleSheetLayoutView="100" zoomScalePageLayoutView="0" workbookViewId="0" topLeftCell="A1">
      <selection activeCell="F8" sqref="F8"/>
    </sheetView>
  </sheetViews>
  <sheetFormatPr defaultColWidth="13.77734375" defaultRowHeight="13.5"/>
  <cols>
    <col min="1" max="1" width="12.77734375" style="249" customWidth="1"/>
    <col min="2" max="11" width="9.4453125" style="249" customWidth="1"/>
    <col min="12" max="12" width="11.4453125" style="249" customWidth="1"/>
    <col min="13" max="13" width="16.5546875" style="249" customWidth="1"/>
    <col min="14" max="14" width="12.77734375" style="249" customWidth="1"/>
    <col min="15" max="16384" width="13.77734375" style="249" customWidth="1"/>
  </cols>
  <sheetData>
    <row r="1" spans="1:14" s="497" customFormat="1" ht="24" customHeight="1">
      <c r="A1" s="710" t="s">
        <v>714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496"/>
    </row>
    <row r="2" spans="1:13" s="113" customFormat="1" ht="18" customHeight="1">
      <c r="A2" s="113" t="s">
        <v>42</v>
      </c>
      <c r="L2" s="41"/>
      <c r="M2" s="498" t="s">
        <v>43</v>
      </c>
    </row>
    <row r="3" spans="1:13" s="502" customFormat="1" ht="24.75" customHeight="1">
      <c r="A3" s="499"/>
      <c r="B3" s="500" t="s">
        <v>44</v>
      </c>
      <c r="C3" s="703" t="s">
        <v>686</v>
      </c>
      <c r="D3" s="704"/>
      <c r="E3" s="704"/>
      <c r="F3" s="704"/>
      <c r="G3" s="704"/>
      <c r="H3" s="704"/>
      <c r="I3" s="704"/>
      <c r="J3" s="704"/>
      <c r="K3" s="705"/>
      <c r="L3" s="33" t="s">
        <v>45</v>
      </c>
      <c r="M3" s="501"/>
    </row>
    <row r="4" spans="1:13" s="502" customFormat="1" ht="24.75" customHeight="1">
      <c r="A4" s="503" t="s">
        <v>46</v>
      </c>
      <c r="B4" s="504"/>
      <c r="C4" s="706" t="s">
        <v>683</v>
      </c>
      <c r="D4" s="707"/>
      <c r="E4" s="708"/>
      <c r="F4" s="709" t="s">
        <v>684</v>
      </c>
      <c r="G4" s="707"/>
      <c r="H4" s="708"/>
      <c r="I4" s="709" t="s">
        <v>685</v>
      </c>
      <c r="J4" s="707"/>
      <c r="K4" s="708"/>
      <c r="L4" s="500" t="s">
        <v>679</v>
      </c>
      <c r="M4" s="60" t="s">
        <v>47</v>
      </c>
    </row>
    <row r="5" spans="1:13" s="502" customFormat="1" ht="24.75" customHeight="1">
      <c r="A5" s="51" t="s">
        <v>48</v>
      </c>
      <c r="B5" s="504" t="s">
        <v>49</v>
      </c>
      <c r="C5" s="504"/>
      <c r="D5" s="500" t="s">
        <v>50</v>
      </c>
      <c r="E5" s="500" t="s">
        <v>51</v>
      </c>
      <c r="F5" s="505"/>
      <c r="G5" s="500" t="s">
        <v>50</v>
      </c>
      <c r="H5" s="500" t="s">
        <v>51</v>
      </c>
      <c r="I5" s="505"/>
      <c r="J5" s="500" t="s">
        <v>50</v>
      </c>
      <c r="K5" s="500" t="s">
        <v>51</v>
      </c>
      <c r="L5" s="47" t="s">
        <v>52</v>
      </c>
      <c r="M5" s="506" t="s">
        <v>53</v>
      </c>
    </row>
    <row r="6" spans="1:13" s="502" customFormat="1" ht="24.75" customHeight="1">
      <c r="A6" s="507"/>
      <c r="B6" s="504"/>
      <c r="C6" s="503"/>
      <c r="D6" s="504"/>
      <c r="E6" s="504"/>
      <c r="F6" s="60"/>
      <c r="G6" s="504"/>
      <c r="H6" s="504"/>
      <c r="I6" s="60"/>
      <c r="J6" s="504"/>
      <c r="K6" s="504"/>
      <c r="L6" s="47" t="s">
        <v>54</v>
      </c>
      <c r="M6" s="506"/>
    </row>
    <row r="7" spans="1:13" s="502" customFormat="1" ht="24.75" customHeight="1">
      <c r="A7" s="508"/>
      <c r="B7" s="504" t="s">
        <v>55</v>
      </c>
      <c r="C7" s="503" t="s">
        <v>174</v>
      </c>
      <c r="D7" s="504" t="s">
        <v>56</v>
      </c>
      <c r="E7" s="504" t="s">
        <v>57</v>
      </c>
      <c r="F7" s="60" t="s">
        <v>422</v>
      </c>
      <c r="G7" s="504" t="s">
        <v>56</v>
      </c>
      <c r="H7" s="504" t="s">
        <v>57</v>
      </c>
      <c r="I7" s="60" t="s">
        <v>541</v>
      </c>
      <c r="J7" s="504" t="s">
        <v>56</v>
      </c>
      <c r="K7" s="504" t="s">
        <v>57</v>
      </c>
      <c r="L7" s="47" t="s">
        <v>58</v>
      </c>
      <c r="M7" s="509"/>
    </row>
    <row r="8" spans="1:13" s="662" customFormat="1" ht="15" customHeight="1">
      <c r="A8" s="563" t="s">
        <v>687</v>
      </c>
      <c r="B8" s="658">
        <v>173370</v>
      </c>
      <c r="C8" s="659">
        <v>445457</v>
      </c>
      <c r="D8" s="659">
        <v>222953</v>
      </c>
      <c r="E8" s="659">
        <v>222504</v>
      </c>
      <c r="F8" s="659">
        <v>438165</v>
      </c>
      <c r="G8" s="659">
        <v>219029</v>
      </c>
      <c r="H8" s="659">
        <v>219136</v>
      </c>
      <c r="I8" s="659">
        <v>7292</v>
      </c>
      <c r="J8" s="659">
        <v>3924</v>
      </c>
      <c r="K8" s="659">
        <v>3368</v>
      </c>
      <c r="L8" s="660">
        <v>52482</v>
      </c>
      <c r="M8" s="661" t="s">
        <v>35</v>
      </c>
    </row>
    <row r="9" spans="1:13" s="491" customFormat="1" ht="15" customHeight="1">
      <c r="A9" s="191" t="s">
        <v>688</v>
      </c>
      <c r="B9" s="663">
        <v>8630</v>
      </c>
      <c r="C9" s="664">
        <v>21541</v>
      </c>
      <c r="D9" s="664">
        <v>11311</v>
      </c>
      <c r="E9" s="664">
        <v>10230</v>
      </c>
      <c r="F9" s="664">
        <v>19579</v>
      </c>
      <c r="G9" s="664">
        <v>10101</v>
      </c>
      <c r="H9" s="664">
        <v>9478</v>
      </c>
      <c r="I9" s="664">
        <v>1962</v>
      </c>
      <c r="J9" s="664">
        <v>1210</v>
      </c>
      <c r="K9" s="664">
        <v>752</v>
      </c>
      <c r="L9" s="665">
        <v>3756</v>
      </c>
      <c r="M9" s="666" t="s">
        <v>59</v>
      </c>
    </row>
    <row r="10" spans="1:13" s="491" customFormat="1" ht="15" customHeight="1">
      <c r="A10" s="191" t="s">
        <v>689</v>
      </c>
      <c r="B10" s="663">
        <v>12147</v>
      </c>
      <c r="C10" s="664">
        <v>29646</v>
      </c>
      <c r="D10" s="664">
        <v>15206</v>
      </c>
      <c r="E10" s="664">
        <v>14440</v>
      </c>
      <c r="F10" s="664">
        <v>29134</v>
      </c>
      <c r="G10" s="664">
        <v>14953</v>
      </c>
      <c r="H10" s="664">
        <v>14181</v>
      </c>
      <c r="I10" s="664">
        <v>512</v>
      </c>
      <c r="J10" s="664">
        <v>253</v>
      </c>
      <c r="K10" s="664">
        <v>259</v>
      </c>
      <c r="L10" s="665">
        <v>5016</v>
      </c>
      <c r="M10" s="666" t="s">
        <v>60</v>
      </c>
    </row>
    <row r="11" spans="1:13" s="491" customFormat="1" ht="15" customHeight="1">
      <c r="A11" s="191" t="s">
        <v>690</v>
      </c>
      <c r="B11" s="663">
        <v>6374</v>
      </c>
      <c r="C11" s="664">
        <v>14569</v>
      </c>
      <c r="D11" s="664">
        <v>7446</v>
      </c>
      <c r="E11" s="664">
        <v>7123</v>
      </c>
      <c r="F11" s="664">
        <v>14275</v>
      </c>
      <c r="G11" s="664">
        <v>7249</v>
      </c>
      <c r="H11" s="664">
        <v>7026</v>
      </c>
      <c r="I11" s="664">
        <v>294</v>
      </c>
      <c r="J11" s="664">
        <v>197</v>
      </c>
      <c r="K11" s="664">
        <v>97</v>
      </c>
      <c r="L11" s="665">
        <v>3519</v>
      </c>
      <c r="M11" s="666" t="s">
        <v>61</v>
      </c>
    </row>
    <row r="12" spans="1:13" s="491" customFormat="1" ht="15" customHeight="1">
      <c r="A12" s="191" t="s">
        <v>691</v>
      </c>
      <c r="B12" s="667">
        <v>8160</v>
      </c>
      <c r="C12" s="668">
        <v>20618</v>
      </c>
      <c r="D12" s="668">
        <v>10644</v>
      </c>
      <c r="E12" s="668">
        <v>9974</v>
      </c>
      <c r="F12" s="668">
        <v>20352</v>
      </c>
      <c r="G12" s="668">
        <v>10490</v>
      </c>
      <c r="H12" s="668">
        <v>9862</v>
      </c>
      <c r="I12" s="664">
        <v>266</v>
      </c>
      <c r="J12" s="668">
        <v>154</v>
      </c>
      <c r="K12" s="668">
        <v>112</v>
      </c>
      <c r="L12" s="665">
        <v>3684</v>
      </c>
      <c r="M12" s="666" t="s">
        <v>62</v>
      </c>
    </row>
    <row r="13" spans="1:13" s="491" customFormat="1" ht="15" customHeight="1">
      <c r="A13" s="191" t="s">
        <v>692</v>
      </c>
      <c r="B13" s="667">
        <v>3833</v>
      </c>
      <c r="C13" s="668">
        <v>8365</v>
      </c>
      <c r="D13" s="668">
        <v>4224</v>
      </c>
      <c r="E13" s="668">
        <v>4141</v>
      </c>
      <c r="F13" s="668">
        <v>8194</v>
      </c>
      <c r="G13" s="668">
        <v>4103</v>
      </c>
      <c r="H13" s="668">
        <v>4091</v>
      </c>
      <c r="I13" s="664">
        <v>171</v>
      </c>
      <c r="J13" s="668">
        <v>121</v>
      </c>
      <c r="K13" s="668">
        <v>50</v>
      </c>
      <c r="L13" s="665">
        <v>2216</v>
      </c>
      <c r="M13" s="666" t="s">
        <v>63</v>
      </c>
    </row>
    <row r="14" spans="1:13" s="491" customFormat="1" ht="15" customHeight="1">
      <c r="A14" s="191" t="s">
        <v>693</v>
      </c>
      <c r="B14" s="663">
        <v>1176</v>
      </c>
      <c r="C14" s="664">
        <v>2596</v>
      </c>
      <c r="D14" s="664">
        <v>1575</v>
      </c>
      <c r="E14" s="664">
        <v>1021</v>
      </c>
      <c r="F14" s="668">
        <v>2207</v>
      </c>
      <c r="G14" s="664">
        <v>1211</v>
      </c>
      <c r="H14" s="664">
        <v>996</v>
      </c>
      <c r="I14" s="664">
        <v>389</v>
      </c>
      <c r="J14" s="664">
        <v>364</v>
      </c>
      <c r="K14" s="664">
        <v>25</v>
      </c>
      <c r="L14" s="665">
        <v>554</v>
      </c>
      <c r="M14" s="666" t="s">
        <v>64</v>
      </c>
    </row>
    <row r="15" spans="1:13" s="491" customFormat="1" ht="15" customHeight="1">
      <c r="A15" s="191" t="s">
        <v>694</v>
      </c>
      <c r="B15" s="667">
        <v>788</v>
      </c>
      <c r="C15" s="668">
        <v>1639</v>
      </c>
      <c r="D15" s="668">
        <v>843</v>
      </c>
      <c r="E15" s="668">
        <v>796</v>
      </c>
      <c r="F15" s="668">
        <v>1622</v>
      </c>
      <c r="G15" s="668">
        <v>832</v>
      </c>
      <c r="H15" s="668">
        <v>790</v>
      </c>
      <c r="I15" s="664">
        <v>17</v>
      </c>
      <c r="J15" s="668">
        <v>11</v>
      </c>
      <c r="K15" s="668">
        <v>6</v>
      </c>
      <c r="L15" s="665">
        <v>407</v>
      </c>
      <c r="M15" s="666" t="s">
        <v>65</v>
      </c>
    </row>
    <row r="16" spans="1:13" s="491" customFormat="1" ht="15" customHeight="1">
      <c r="A16" s="191" t="s">
        <v>695</v>
      </c>
      <c r="B16" s="669">
        <v>1901</v>
      </c>
      <c r="C16" s="668">
        <v>3698</v>
      </c>
      <c r="D16" s="668">
        <v>1872</v>
      </c>
      <c r="E16" s="668">
        <v>1826</v>
      </c>
      <c r="F16" s="668">
        <v>3655</v>
      </c>
      <c r="G16" s="670">
        <v>1852</v>
      </c>
      <c r="H16" s="670">
        <v>1803</v>
      </c>
      <c r="I16" s="664">
        <v>43</v>
      </c>
      <c r="J16" s="670">
        <v>20</v>
      </c>
      <c r="K16" s="670">
        <v>23</v>
      </c>
      <c r="L16" s="665">
        <v>609</v>
      </c>
      <c r="M16" s="666" t="s">
        <v>66</v>
      </c>
    </row>
    <row r="17" spans="1:13" s="491" customFormat="1" ht="15" customHeight="1">
      <c r="A17" s="191" t="s">
        <v>696</v>
      </c>
      <c r="B17" s="671">
        <v>13234</v>
      </c>
      <c r="C17" s="664">
        <v>36884</v>
      </c>
      <c r="D17" s="664">
        <v>18156</v>
      </c>
      <c r="E17" s="664">
        <v>18728</v>
      </c>
      <c r="F17" s="664">
        <v>36687</v>
      </c>
      <c r="G17" s="672">
        <v>18094</v>
      </c>
      <c r="H17" s="672">
        <v>18593</v>
      </c>
      <c r="I17" s="664">
        <v>197</v>
      </c>
      <c r="J17" s="672">
        <v>62</v>
      </c>
      <c r="K17" s="672">
        <v>135</v>
      </c>
      <c r="L17" s="665">
        <v>3721</v>
      </c>
      <c r="M17" s="666" t="s">
        <v>67</v>
      </c>
    </row>
    <row r="18" spans="1:13" s="491" customFormat="1" ht="15" customHeight="1">
      <c r="A18" s="191" t="s">
        <v>697</v>
      </c>
      <c r="B18" s="671">
        <v>3401</v>
      </c>
      <c r="C18" s="664">
        <v>7854</v>
      </c>
      <c r="D18" s="664">
        <v>3869</v>
      </c>
      <c r="E18" s="664">
        <v>3985</v>
      </c>
      <c r="F18" s="664">
        <v>7769</v>
      </c>
      <c r="G18" s="672">
        <v>3833</v>
      </c>
      <c r="H18" s="672">
        <v>3936</v>
      </c>
      <c r="I18" s="664">
        <v>85</v>
      </c>
      <c r="J18" s="672">
        <v>36</v>
      </c>
      <c r="K18" s="672">
        <v>49</v>
      </c>
      <c r="L18" s="665">
        <v>1062</v>
      </c>
      <c r="M18" s="666" t="s">
        <v>68</v>
      </c>
    </row>
    <row r="19" spans="1:13" s="491" customFormat="1" ht="15" customHeight="1">
      <c r="A19" s="191" t="s">
        <v>698</v>
      </c>
      <c r="B19" s="663">
        <v>18089</v>
      </c>
      <c r="C19" s="664">
        <v>49930</v>
      </c>
      <c r="D19" s="664">
        <v>24219</v>
      </c>
      <c r="E19" s="664">
        <v>25711</v>
      </c>
      <c r="F19" s="664">
        <v>49630</v>
      </c>
      <c r="G19" s="664">
        <v>24119</v>
      </c>
      <c r="H19" s="664">
        <v>25511</v>
      </c>
      <c r="I19" s="664">
        <v>300</v>
      </c>
      <c r="J19" s="664">
        <v>100</v>
      </c>
      <c r="K19" s="664">
        <v>200</v>
      </c>
      <c r="L19" s="665">
        <v>4055</v>
      </c>
      <c r="M19" s="666" t="s">
        <v>69</v>
      </c>
    </row>
    <row r="20" spans="1:13" s="491" customFormat="1" ht="15" customHeight="1">
      <c r="A20" s="191" t="s">
        <v>699</v>
      </c>
      <c r="B20" s="671">
        <v>5742</v>
      </c>
      <c r="C20" s="664">
        <v>14687</v>
      </c>
      <c r="D20" s="664">
        <v>7167</v>
      </c>
      <c r="E20" s="664">
        <v>7520</v>
      </c>
      <c r="F20" s="664">
        <v>14616</v>
      </c>
      <c r="G20" s="672">
        <v>7142</v>
      </c>
      <c r="H20" s="672">
        <v>7474</v>
      </c>
      <c r="I20" s="664">
        <v>71</v>
      </c>
      <c r="J20" s="672">
        <v>25</v>
      </c>
      <c r="K20" s="672">
        <v>46</v>
      </c>
      <c r="L20" s="665">
        <v>1979</v>
      </c>
      <c r="M20" s="666" t="s">
        <v>70</v>
      </c>
    </row>
    <row r="21" spans="1:13" s="491" customFormat="1" ht="15" customHeight="1">
      <c r="A21" s="191" t="s">
        <v>700</v>
      </c>
      <c r="B21" s="671">
        <v>4433</v>
      </c>
      <c r="C21" s="664">
        <v>9415</v>
      </c>
      <c r="D21" s="664">
        <v>4783</v>
      </c>
      <c r="E21" s="664">
        <v>4632</v>
      </c>
      <c r="F21" s="664">
        <v>9280</v>
      </c>
      <c r="G21" s="672">
        <v>4701</v>
      </c>
      <c r="H21" s="672">
        <v>4579</v>
      </c>
      <c r="I21" s="664">
        <v>135</v>
      </c>
      <c r="J21" s="672">
        <v>82</v>
      </c>
      <c r="K21" s="672">
        <v>53</v>
      </c>
      <c r="L21" s="665">
        <v>1335</v>
      </c>
      <c r="M21" s="666" t="s">
        <v>71</v>
      </c>
    </row>
    <row r="22" spans="1:13" s="491" customFormat="1" ht="15" customHeight="1">
      <c r="A22" s="191" t="s">
        <v>701</v>
      </c>
      <c r="B22" s="671">
        <v>3794</v>
      </c>
      <c r="C22" s="664">
        <v>8525</v>
      </c>
      <c r="D22" s="664">
        <v>4347</v>
      </c>
      <c r="E22" s="664">
        <v>4178</v>
      </c>
      <c r="F22" s="664">
        <v>8487</v>
      </c>
      <c r="G22" s="672">
        <v>4337</v>
      </c>
      <c r="H22" s="672">
        <v>4150</v>
      </c>
      <c r="I22" s="664">
        <v>38</v>
      </c>
      <c r="J22" s="672">
        <v>10</v>
      </c>
      <c r="K22" s="672">
        <v>28</v>
      </c>
      <c r="L22" s="665">
        <v>1195</v>
      </c>
      <c r="M22" s="666" t="s">
        <v>72</v>
      </c>
    </row>
    <row r="23" spans="1:13" s="491" customFormat="1" ht="15" customHeight="1">
      <c r="A23" s="191" t="s">
        <v>702</v>
      </c>
      <c r="B23" s="671">
        <v>6621</v>
      </c>
      <c r="C23" s="664">
        <v>17032</v>
      </c>
      <c r="D23" s="664">
        <v>8577</v>
      </c>
      <c r="E23" s="664">
        <v>8455</v>
      </c>
      <c r="F23" s="664">
        <v>16916</v>
      </c>
      <c r="G23" s="672">
        <v>8540</v>
      </c>
      <c r="H23" s="672">
        <v>8376</v>
      </c>
      <c r="I23" s="664">
        <v>116</v>
      </c>
      <c r="J23" s="664">
        <v>37</v>
      </c>
      <c r="K23" s="664">
        <v>79</v>
      </c>
      <c r="L23" s="665">
        <v>2321</v>
      </c>
      <c r="M23" s="666" t="s">
        <v>73</v>
      </c>
    </row>
    <row r="24" spans="1:13" s="491" customFormat="1" ht="15" customHeight="1">
      <c r="A24" s="191" t="s">
        <v>703</v>
      </c>
      <c r="B24" s="671">
        <v>4393</v>
      </c>
      <c r="C24" s="664">
        <v>10573</v>
      </c>
      <c r="D24" s="664">
        <v>5428</v>
      </c>
      <c r="E24" s="664">
        <v>5145</v>
      </c>
      <c r="F24" s="664">
        <v>10435</v>
      </c>
      <c r="G24" s="672">
        <v>5336</v>
      </c>
      <c r="H24" s="672">
        <v>5099</v>
      </c>
      <c r="I24" s="664">
        <v>138</v>
      </c>
      <c r="J24" s="672">
        <v>92</v>
      </c>
      <c r="K24" s="672">
        <v>46</v>
      </c>
      <c r="L24" s="665">
        <v>1428</v>
      </c>
      <c r="M24" s="666" t="s">
        <v>74</v>
      </c>
    </row>
    <row r="25" spans="1:13" s="491" customFormat="1" ht="15" customHeight="1">
      <c r="A25" s="191" t="s">
        <v>704</v>
      </c>
      <c r="B25" s="663">
        <v>8392</v>
      </c>
      <c r="C25" s="664">
        <v>23973</v>
      </c>
      <c r="D25" s="664">
        <v>11954</v>
      </c>
      <c r="E25" s="664">
        <v>12019</v>
      </c>
      <c r="F25" s="664">
        <v>23802</v>
      </c>
      <c r="G25" s="664">
        <v>11884</v>
      </c>
      <c r="H25" s="664">
        <v>11918</v>
      </c>
      <c r="I25" s="664">
        <v>171</v>
      </c>
      <c r="J25" s="664">
        <v>70</v>
      </c>
      <c r="K25" s="664">
        <v>101</v>
      </c>
      <c r="L25" s="665">
        <v>2110</v>
      </c>
      <c r="M25" s="666" t="s">
        <v>75</v>
      </c>
    </row>
    <row r="26" spans="1:13" s="491" customFormat="1" ht="15" customHeight="1">
      <c r="A26" s="191" t="s">
        <v>705</v>
      </c>
      <c r="B26" s="663">
        <v>4438</v>
      </c>
      <c r="C26" s="664">
        <v>12335</v>
      </c>
      <c r="D26" s="664">
        <v>6203</v>
      </c>
      <c r="E26" s="664">
        <v>6132</v>
      </c>
      <c r="F26" s="664">
        <v>12244</v>
      </c>
      <c r="G26" s="664">
        <v>6185</v>
      </c>
      <c r="H26" s="664">
        <v>6059</v>
      </c>
      <c r="I26" s="664">
        <v>91</v>
      </c>
      <c r="J26" s="664">
        <v>18</v>
      </c>
      <c r="K26" s="664">
        <v>73</v>
      </c>
      <c r="L26" s="665">
        <v>1358</v>
      </c>
      <c r="M26" s="666" t="s">
        <v>76</v>
      </c>
    </row>
    <row r="27" spans="1:13" s="491" customFormat="1" ht="15" customHeight="1">
      <c r="A27" s="191" t="s">
        <v>706</v>
      </c>
      <c r="B27" s="663">
        <v>1230</v>
      </c>
      <c r="C27" s="664">
        <v>3090</v>
      </c>
      <c r="D27" s="664">
        <v>1628</v>
      </c>
      <c r="E27" s="664">
        <v>1462</v>
      </c>
      <c r="F27" s="664">
        <v>3051</v>
      </c>
      <c r="G27" s="664">
        <v>1609</v>
      </c>
      <c r="H27" s="664">
        <v>1442</v>
      </c>
      <c r="I27" s="664">
        <v>39</v>
      </c>
      <c r="J27" s="664">
        <v>19</v>
      </c>
      <c r="K27" s="664">
        <v>20</v>
      </c>
      <c r="L27" s="665">
        <v>590</v>
      </c>
      <c r="M27" s="666" t="s">
        <v>77</v>
      </c>
    </row>
    <row r="28" spans="1:13" s="491" customFormat="1" ht="15" customHeight="1">
      <c r="A28" s="191" t="s">
        <v>707</v>
      </c>
      <c r="B28" s="663">
        <v>7852</v>
      </c>
      <c r="C28" s="664">
        <v>20847</v>
      </c>
      <c r="D28" s="664">
        <v>10529</v>
      </c>
      <c r="E28" s="664">
        <v>10318</v>
      </c>
      <c r="F28" s="664">
        <v>20248</v>
      </c>
      <c r="G28" s="664">
        <v>10209</v>
      </c>
      <c r="H28" s="664">
        <v>10039</v>
      </c>
      <c r="I28" s="664">
        <v>599</v>
      </c>
      <c r="J28" s="664">
        <v>320</v>
      </c>
      <c r="K28" s="664">
        <v>279</v>
      </c>
      <c r="L28" s="665">
        <v>2060</v>
      </c>
      <c r="M28" s="666" t="s">
        <v>78</v>
      </c>
    </row>
    <row r="29" spans="1:13" s="491" customFormat="1" ht="15" customHeight="1">
      <c r="A29" s="191" t="s">
        <v>708</v>
      </c>
      <c r="B29" s="663">
        <v>3084</v>
      </c>
      <c r="C29" s="664">
        <v>7929</v>
      </c>
      <c r="D29" s="664">
        <v>4040</v>
      </c>
      <c r="E29" s="664">
        <v>3889</v>
      </c>
      <c r="F29" s="664">
        <v>7887</v>
      </c>
      <c r="G29" s="664">
        <v>4028</v>
      </c>
      <c r="H29" s="664">
        <v>3859</v>
      </c>
      <c r="I29" s="664">
        <v>42</v>
      </c>
      <c r="J29" s="664">
        <v>12</v>
      </c>
      <c r="K29" s="664">
        <v>30</v>
      </c>
      <c r="L29" s="665">
        <v>948</v>
      </c>
      <c r="M29" s="666" t="s">
        <v>79</v>
      </c>
    </row>
    <row r="30" spans="1:13" s="491" customFormat="1" ht="15" customHeight="1">
      <c r="A30" s="191" t="s">
        <v>709</v>
      </c>
      <c r="B30" s="671">
        <v>18284</v>
      </c>
      <c r="C30" s="664">
        <v>43599</v>
      </c>
      <c r="D30" s="664">
        <v>21204</v>
      </c>
      <c r="E30" s="664">
        <v>22395</v>
      </c>
      <c r="F30" s="664">
        <v>42882</v>
      </c>
      <c r="G30" s="672">
        <v>20895</v>
      </c>
      <c r="H30" s="672">
        <v>21987</v>
      </c>
      <c r="I30" s="664">
        <v>717</v>
      </c>
      <c r="J30" s="672">
        <v>309</v>
      </c>
      <c r="K30" s="672">
        <v>408</v>
      </c>
      <c r="L30" s="665">
        <v>3020</v>
      </c>
      <c r="M30" s="666" t="s">
        <v>80</v>
      </c>
    </row>
    <row r="31" spans="1:13" s="491" customFormat="1" ht="15" customHeight="1">
      <c r="A31" s="191" t="s">
        <v>710</v>
      </c>
      <c r="B31" s="663">
        <v>18523</v>
      </c>
      <c r="C31" s="664">
        <v>52133</v>
      </c>
      <c r="D31" s="664">
        <v>25538</v>
      </c>
      <c r="E31" s="664">
        <v>26595</v>
      </c>
      <c r="F31" s="664">
        <v>51406</v>
      </c>
      <c r="G31" s="664">
        <v>25195</v>
      </c>
      <c r="H31" s="664">
        <v>26211</v>
      </c>
      <c r="I31" s="664">
        <v>727</v>
      </c>
      <c r="J31" s="664">
        <v>343</v>
      </c>
      <c r="K31" s="664">
        <v>384</v>
      </c>
      <c r="L31" s="665">
        <v>3264</v>
      </c>
      <c r="M31" s="666" t="s">
        <v>81</v>
      </c>
    </row>
    <row r="32" spans="1:13" s="491" customFormat="1" ht="15" customHeight="1">
      <c r="A32" s="191" t="s">
        <v>711</v>
      </c>
      <c r="B32" s="663">
        <v>6155</v>
      </c>
      <c r="C32" s="664">
        <v>17047</v>
      </c>
      <c r="D32" s="664">
        <v>8587</v>
      </c>
      <c r="E32" s="664">
        <v>8460</v>
      </c>
      <c r="F32" s="664">
        <v>16961</v>
      </c>
      <c r="G32" s="664">
        <v>8555</v>
      </c>
      <c r="H32" s="664">
        <v>8406</v>
      </c>
      <c r="I32" s="664">
        <v>86</v>
      </c>
      <c r="J32" s="664">
        <v>32</v>
      </c>
      <c r="K32" s="664">
        <v>54</v>
      </c>
      <c r="L32" s="665">
        <v>1417</v>
      </c>
      <c r="M32" s="666" t="s">
        <v>82</v>
      </c>
    </row>
    <row r="33" spans="1:13" s="491" customFormat="1" ht="15" customHeight="1">
      <c r="A33" s="191" t="s">
        <v>712</v>
      </c>
      <c r="B33" s="663">
        <v>1549</v>
      </c>
      <c r="C33" s="664">
        <v>4085</v>
      </c>
      <c r="D33" s="664">
        <v>2121</v>
      </c>
      <c r="E33" s="664">
        <v>1964</v>
      </c>
      <c r="F33" s="664">
        <v>4022</v>
      </c>
      <c r="G33" s="664">
        <v>2105</v>
      </c>
      <c r="H33" s="664">
        <v>1917</v>
      </c>
      <c r="I33" s="664">
        <v>63</v>
      </c>
      <c r="J33" s="664">
        <v>16</v>
      </c>
      <c r="K33" s="664">
        <v>47</v>
      </c>
      <c r="L33" s="665">
        <v>515</v>
      </c>
      <c r="M33" s="666" t="s">
        <v>83</v>
      </c>
    </row>
    <row r="34" spans="1:13" s="491" customFormat="1" ht="15" customHeight="1">
      <c r="A34" s="276" t="s">
        <v>713</v>
      </c>
      <c r="B34" s="673">
        <v>1147</v>
      </c>
      <c r="C34" s="674">
        <v>2847</v>
      </c>
      <c r="D34" s="674">
        <v>1482</v>
      </c>
      <c r="E34" s="674">
        <v>1365</v>
      </c>
      <c r="F34" s="674">
        <v>2824</v>
      </c>
      <c r="G34" s="674">
        <v>1471</v>
      </c>
      <c r="H34" s="674">
        <v>1353</v>
      </c>
      <c r="I34" s="674">
        <v>23</v>
      </c>
      <c r="J34" s="674">
        <v>11</v>
      </c>
      <c r="K34" s="674">
        <v>12</v>
      </c>
      <c r="L34" s="675">
        <v>343</v>
      </c>
      <c r="M34" s="676" t="s">
        <v>84</v>
      </c>
    </row>
    <row r="35" spans="1:16" s="208" customFormat="1" ht="15.75" customHeight="1">
      <c r="A35" s="203" t="s">
        <v>476</v>
      </c>
      <c r="B35" s="204"/>
      <c r="C35" s="204"/>
      <c r="D35" s="204"/>
      <c r="E35" s="205"/>
      <c r="G35" s="206"/>
      <c r="H35" s="207" t="s">
        <v>480</v>
      </c>
      <c r="I35" s="206"/>
      <c r="J35" s="206"/>
      <c r="N35" s="206"/>
      <c r="P35" s="254"/>
    </row>
    <row r="36" spans="1:15" s="486" customFormat="1" ht="15.75" customHeight="1">
      <c r="A36" s="486" t="s">
        <v>681</v>
      </c>
      <c r="K36" s="493"/>
      <c r="L36" s="493"/>
      <c r="M36" s="493" t="s">
        <v>680</v>
      </c>
      <c r="N36" s="493"/>
      <c r="O36" s="493"/>
    </row>
    <row r="37" spans="1:15" s="486" customFormat="1" ht="15.75" customHeight="1">
      <c r="A37" s="656" t="s">
        <v>682</v>
      </c>
      <c r="K37" s="657"/>
      <c r="L37" s="657"/>
      <c r="M37" s="657" t="s">
        <v>653</v>
      </c>
      <c r="N37" s="657"/>
      <c r="O37" s="657"/>
    </row>
    <row r="38" s="248" customFormat="1" ht="14.25"/>
    <row r="39" s="248" customFormat="1" ht="14.25"/>
    <row r="40" s="248" customFormat="1" ht="14.25"/>
    <row r="41" s="248" customFormat="1" ht="14.25"/>
    <row r="42" s="248" customFormat="1" ht="14.25"/>
    <row r="43" s="248" customFormat="1" ht="14.25"/>
    <row r="44" s="248" customFormat="1" ht="14.25"/>
    <row r="45" s="248" customFormat="1" ht="14.25"/>
    <row r="46" s="248" customFormat="1" ht="14.25"/>
    <row r="47" s="248" customFormat="1" ht="14.25"/>
    <row r="48" s="248" customFormat="1" ht="14.25"/>
    <row r="49" s="248" customFormat="1" ht="14.25"/>
    <row r="50" s="248" customFormat="1" ht="14.25"/>
    <row r="51" s="248" customFormat="1" ht="14.25"/>
    <row r="52" s="248" customFormat="1" ht="14.25"/>
    <row r="53" s="248" customFormat="1" ht="14.25"/>
    <row r="54" s="248" customFormat="1" ht="14.25"/>
    <row r="55" s="248" customFormat="1" ht="14.25"/>
    <row r="56" s="248" customFormat="1" ht="14.25"/>
    <row r="57" s="248" customFormat="1" ht="14.25"/>
    <row r="58" s="248" customFormat="1" ht="14.25"/>
    <row r="59" s="248" customFormat="1" ht="14.25"/>
    <row r="60" s="248" customFormat="1" ht="14.25"/>
    <row r="61" s="248" customFormat="1" ht="14.25"/>
    <row r="62" s="248" customFormat="1" ht="14.25"/>
    <row r="63" s="248" customFormat="1" ht="14.25"/>
    <row r="64" s="248" customFormat="1" ht="14.25"/>
    <row r="65" s="248" customFormat="1" ht="14.25"/>
    <row r="66" s="248" customFormat="1" ht="14.25"/>
    <row r="67" s="248" customFormat="1" ht="14.25"/>
    <row r="68" s="248" customFormat="1" ht="14.25"/>
    <row r="69" s="248" customFormat="1" ht="14.25"/>
    <row r="70" s="248" customFormat="1" ht="14.25"/>
    <row r="71" s="248" customFormat="1" ht="14.25"/>
    <row r="72" s="248" customFormat="1" ht="14.25"/>
    <row r="73" s="248" customFormat="1" ht="14.25"/>
    <row r="74" s="248" customFormat="1" ht="14.25"/>
    <row r="75" s="248" customFormat="1" ht="14.25"/>
    <row r="76" s="248" customFormat="1" ht="14.25"/>
    <row r="77" s="248" customFormat="1" ht="14.25"/>
    <row r="78" s="248" customFormat="1" ht="14.25"/>
    <row r="79" s="248" customFormat="1" ht="14.25"/>
    <row r="80" s="248" customFormat="1" ht="14.25"/>
    <row r="81" s="248" customFormat="1" ht="14.25"/>
    <row r="82" s="248" customFormat="1" ht="14.25"/>
    <row r="83" s="248" customFormat="1" ht="14.25"/>
    <row r="84" s="248" customFormat="1" ht="14.25"/>
    <row r="85" s="248" customFormat="1" ht="14.25"/>
    <row r="86" s="248" customFormat="1" ht="14.25"/>
    <row r="87" s="248" customFormat="1" ht="14.25"/>
    <row r="88" s="248" customFormat="1" ht="14.25"/>
    <row r="89" s="248" customFormat="1" ht="14.25"/>
    <row r="90" s="248" customFormat="1" ht="14.25"/>
    <row r="91" s="248" customFormat="1" ht="14.25"/>
    <row r="92" s="248" customFormat="1" ht="14.25"/>
    <row r="93" s="248" customFormat="1" ht="14.25"/>
    <row r="94" s="248" customFormat="1" ht="14.25"/>
    <row r="95" s="248" customFormat="1" ht="14.25"/>
    <row r="96" s="248" customFormat="1" ht="14.25"/>
    <row r="97" s="248" customFormat="1" ht="14.25"/>
    <row r="98" s="248" customFormat="1" ht="14.25"/>
    <row r="99" s="248" customFormat="1" ht="14.25"/>
    <row r="100" s="248" customFormat="1" ht="14.25"/>
    <row r="101" s="248" customFormat="1" ht="14.25"/>
    <row r="102" s="248" customFormat="1" ht="14.25"/>
    <row r="103" s="248" customFormat="1" ht="14.25"/>
    <row r="104" s="248" customFormat="1" ht="14.25"/>
    <row r="105" s="248" customFormat="1" ht="14.25"/>
    <row r="106" s="248" customFormat="1" ht="14.25"/>
    <row r="107" s="248" customFormat="1" ht="14.25"/>
    <row r="108" s="248" customFormat="1" ht="14.25"/>
    <row r="109" s="248" customFormat="1" ht="14.25"/>
    <row r="110" s="248" customFormat="1" ht="14.25"/>
    <row r="111" s="248" customFormat="1" ht="14.25"/>
    <row r="112" s="248" customFormat="1" ht="14.25"/>
    <row r="113" s="248" customFormat="1" ht="14.25"/>
    <row r="114" s="248" customFormat="1" ht="14.25"/>
    <row r="115" s="248" customFormat="1" ht="14.25"/>
    <row r="116" s="248" customFormat="1" ht="14.25"/>
    <row r="117" s="248" customFormat="1" ht="14.25"/>
    <row r="118" s="248" customFormat="1" ht="14.25"/>
    <row r="119" s="248" customFormat="1" ht="14.25"/>
    <row r="120" s="248" customFormat="1" ht="14.25"/>
    <row r="121" s="248" customFormat="1" ht="14.25"/>
    <row r="122" s="248" customFormat="1" ht="14.25"/>
    <row r="123" s="248" customFormat="1" ht="14.25"/>
    <row r="124" s="248" customFormat="1" ht="14.25"/>
    <row r="125" s="248" customFormat="1" ht="14.25"/>
    <row r="126" s="248" customFormat="1" ht="14.25"/>
    <row r="127" s="248" customFormat="1" ht="14.25"/>
    <row r="128" s="248" customFormat="1" ht="14.25"/>
    <row r="129" s="248" customFormat="1" ht="14.25"/>
    <row r="130" s="248" customFormat="1" ht="14.25"/>
    <row r="131" s="248" customFormat="1" ht="14.25"/>
    <row r="132" s="248" customFormat="1" ht="14.25"/>
    <row r="133" s="248" customFormat="1" ht="14.25"/>
    <row r="134" s="248" customFormat="1" ht="14.25"/>
    <row r="135" s="248" customFormat="1" ht="14.25"/>
    <row r="136" s="248" customFormat="1" ht="14.25"/>
    <row r="137" s="248" customFormat="1" ht="14.25"/>
    <row r="138" s="248" customFormat="1" ht="14.25"/>
    <row r="139" s="248" customFormat="1" ht="14.25"/>
    <row r="140" s="248" customFormat="1" ht="14.25"/>
    <row r="141" s="248" customFormat="1" ht="14.25"/>
    <row r="142" s="248" customFormat="1" ht="14.25"/>
    <row r="143" s="248" customFormat="1" ht="14.25"/>
    <row r="144" s="248" customFormat="1" ht="14.25"/>
    <row r="145" s="248" customFormat="1" ht="14.25"/>
    <row r="146" s="248" customFormat="1" ht="14.25"/>
    <row r="147" s="248" customFormat="1" ht="14.25"/>
    <row r="148" s="248" customFormat="1" ht="14.25"/>
    <row r="149" s="248" customFormat="1" ht="14.25"/>
    <row r="150" s="248" customFormat="1" ht="14.25"/>
    <row r="151" s="248" customFormat="1" ht="14.25"/>
    <row r="152" s="248" customFormat="1" ht="14.25"/>
    <row r="153" s="248" customFormat="1" ht="14.25"/>
    <row r="154" s="248" customFormat="1" ht="14.25"/>
    <row r="155" s="248" customFormat="1" ht="14.25"/>
    <row r="156" s="248" customFormat="1" ht="14.25"/>
    <row r="157" s="248" customFormat="1" ht="14.25"/>
    <row r="158" s="248" customFormat="1" ht="14.25"/>
    <row r="159" s="248" customFormat="1" ht="14.25"/>
    <row r="160" s="248" customFormat="1" ht="14.25"/>
    <row r="161" s="248" customFormat="1" ht="14.25"/>
    <row r="162" s="248" customFormat="1" ht="14.25"/>
    <row r="163" s="248" customFormat="1" ht="14.25"/>
    <row r="164" s="248" customFormat="1" ht="14.25"/>
    <row r="165" s="248" customFormat="1" ht="14.25"/>
  </sheetData>
  <sheetProtection/>
  <mergeCells count="5">
    <mergeCell ref="C3:K3"/>
    <mergeCell ref="C4:E4"/>
    <mergeCell ref="F4:H4"/>
    <mergeCell ref="I4:K4"/>
    <mergeCell ref="A1:M1"/>
  </mergeCells>
  <printOptions horizontalCentered="1" verticalCentered="1"/>
  <pageMargins left="0.35433070866141736" right="0.35433070866141736" top="0.3937007874015748" bottom="0.35" header="0.5118110236220472" footer="0.2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2" sqref="A2"/>
    </sheetView>
  </sheetViews>
  <sheetFormatPr defaultColWidth="8.88671875" defaultRowHeight="13.5"/>
  <cols>
    <col min="1" max="1" width="15.5546875" style="872" customWidth="1"/>
    <col min="2" max="2" width="9.88671875" style="119" customWidth="1"/>
    <col min="3" max="9" width="9.88671875" style="887" customWidth="1"/>
    <col min="10" max="10" width="9.88671875" style="119" customWidth="1"/>
    <col min="11" max="11" width="9.88671875" style="887" customWidth="1"/>
    <col min="12" max="12" width="10.10546875" style="887" customWidth="1"/>
    <col min="13" max="13" width="5.3359375" style="12" customWidth="1"/>
    <col min="14" max="14" width="9.5546875" style="0" customWidth="1"/>
    <col min="15" max="15" width="10.6640625" style="0" bestFit="1" customWidth="1"/>
  </cols>
  <sheetData>
    <row r="1" spans="1:14" s="15" customFormat="1" ht="32.25" customHeight="1">
      <c r="A1" s="711" t="s">
        <v>808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245"/>
      <c r="N1" s="245"/>
    </row>
    <row r="2" spans="1:13" s="10" customFormat="1" ht="18" customHeight="1">
      <c r="A2" s="10" t="s">
        <v>371</v>
      </c>
      <c r="B2" s="117"/>
      <c r="C2" s="11"/>
      <c r="D2" s="11"/>
      <c r="E2" s="11"/>
      <c r="F2" s="11"/>
      <c r="G2" s="11"/>
      <c r="H2" s="11"/>
      <c r="I2" s="11"/>
      <c r="J2" s="117"/>
      <c r="K2" s="11"/>
      <c r="L2" s="22" t="s">
        <v>343</v>
      </c>
      <c r="M2" s="11"/>
    </row>
    <row r="3" spans="1:16" s="23" customFormat="1" ht="24" customHeight="1">
      <c r="A3" s="712" t="s">
        <v>113</v>
      </c>
      <c r="B3" s="715" t="s">
        <v>249</v>
      </c>
      <c r="C3" s="717"/>
      <c r="D3" s="715" t="s">
        <v>34</v>
      </c>
      <c r="E3" s="717"/>
      <c r="F3" s="715" t="s">
        <v>85</v>
      </c>
      <c r="G3" s="716"/>
      <c r="H3" s="717" t="s">
        <v>536</v>
      </c>
      <c r="I3" s="716"/>
      <c r="J3" s="874" t="s">
        <v>538</v>
      </c>
      <c r="K3" s="875"/>
      <c r="L3" s="34"/>
      <c r="M3" s="35"/>
      <c r="N3" s="35"/>
      <c r="O3" s="35"/>
      <c r="P3" s="35"/>
    </row>
    <row r="4" spans="1:16" s="23" customFormat="1" ht="21.75" customHeight="1">
      <c r="A4" s="713"/>
      <c r="B4" s="173" t="s">
        <v>87</v>
      </c>
      <c r="C4" s="36" t="s">
        <v>86</v>
      </c>
      <c r="D4" s="173" t="s">
        <v>87</v>
      </c>
      <c r="E4" s="36" t="s">
        <v>86</v>
      </c>
      <c r="F4" s="173" t="s">
        <v>87</v>
      </c>
      <c r="G4" s="36" t="s">
        <v>86</v>
      </c>
      <c r="H4" s="510" t="s">
        <v>542</v>
      </c>
      <c r="I4" s="510" t="s">
        <v>543</v>
      </c>
      <c r="J4" s="876" t="s">
        <v>733</v>
      </c>
      <c r="K4" s="877" t="s">
        <v>716</v>
      </c>
      <c r="L4" s="37" t="s">
        <v>734</v>
      </c>
      <c r="M4" s="35"/>
      <c r="N4" s="35"/>
      <c r="O4" s="35"/>
      <c r="P4" s="35"/>
    </row>
    <row r="5" spans="1:16" s="23" customFormat="1" ht="21.75" customHeight="1">
      <c r="A5" s="714"/>
      <c r="B5" s="172" t="s">
        <v>718</v>
      </c>
      <c r="C5" s="38" t="s">
        <v>719</v>
      </c>
      <c r="D5" s="172" t="s">
        <v>718</v>
      </c>
      <c r="E5" s="38" t="s">
        <v>719</v>
      </c>
      <c r="F5" s="172" t="s">
        <v>718</v>
      </c>
      <c r="G5" s="38" t="s">
        <v>719</v>
      </c>
      <c r="H5" s="38" t="s">
        <v>544</v>
      </c>
      <c r="I5" s="38" t="s">
        <v>545</v>
      </c>
      <c r="J5" s="878" t="s">
        <v>718</v>
      </c>
      <c r="K5" s="879" t="s">
        <v>719</v>
      </c>
      <c r="L5" s="38"/>
      <c r="M5" s="35"/>
      <c r="N5" s="35"/>
      <c r="O5" s="35"/>
      <c r="P5" s="35"/>
    </row>
    <row r="6" spans="1:16" s="166" customFormat="1" ht="15.75" customHeight="1">
      <c r="A6" s="167" t="s">
        <v>735</v>
      </c>
      <c r="B6" s="118">
        <f>B7+B8</f>
        <v>410378</v>
      </c>
      <c r="C6" s="888">
        <v>100</v>
      </c>
      <c r="D6" s="889">
        <v>417539</v>
      </c>
      <c r="E6" s="888">
        <v>100</v>
      </c>
      <c r="F6" s="890">
        <f>SUM(F7:F8)</f>
        <v>422790</v>
      </c>
      <c r="G6" s="890">
        <v>100</v>
      </c>
      <c r="H6" s="890">
        <v>429656</v>
      </c>
      <c r="I6" s="890">
        <v>100</v>
      </c>
      <c r="J6" s="168">
        <f>SUM(J7:J8)</f>
        <v>438165</v>
      </c>
      <c r="K6" s="229">
        <v>100</v>
      </c>
      <c r="L6" s="164" t="s">
        <v>736</v>
      </c>
      <c r="M6" s="165"/>
      <c r="N6" s="165"/>
      <c r="O6" s="165"/>
      <c r="P6" s="165"/>
    </row>
    <row r="7" spans="1:16" s="171" customFormat="1" ht="15.75" customHeight="1">
      <c r="A7" s="880" t="s">
        <v>737</v>
      </c>
      <c r="B7" s="257">
        <v>204689</v>
      </c>
      <c r="C7" s="885">
        <f>B7/B6*100</f>
        <v>49.878161110001024</v>
      </c>
      <c r="D7" s="891">
        <v>208215</v>
      </c>
      <c r="E7" s="885">
        <v>49.86719803419561</v>
      </c>
      <c r="F7" s="892">
        <v>210873</v>
      </c>
      <c r="G7" s="885">
        <f>F7/F6*100</f>
        <v>49.87653444972682</v>
      </c>
      <c r="H7" s="885">
        <v>214588</v>
      </c>
      <c r="I7" s="885">
        <v>49.94414135959931</v>
      </c>
      <c r="J7" s="881">
        <v>219029</v>
      </c>
      <c r="K7" s="882">
        <f>J7/J6*100</f>
        <v>49.98778998778999</v>
      </c>
      <c r="L7" s="883" t="s">
        <v>721</v>
      </c>
      <c r="M7" s="170"/>
      <c r="N7" s="170"/>
      <c r="O7" s="170"/>
      <c r="P7" s="170"/>
    </row>
    <row r="8" spans="1:16" s="27" customFormat="1" ht="15.75" customHeight="1">
      <c r="A8" s="167" t="s">
        <v>738</v>
      </c>
      <c r="B8" s="118">
        <f>B11+B14+B17+B20+B23+B26+B29+B32+B35+'3.연령(5세계급)및성별인구(계속)'!B8+'3.연령(5세계급)및성별인구(계속)'!B11+'3.연령(5세계급)및성별인구(계속)'!B14+'3.연령(5세계급)및성별인구(계속)'!B17+'3.연령(5세계급)및성별인구(계속)'!B20+'3.연령(5세계급)및성별인구(계속)'!B23+'3.연령(5세계급)및성별인구(계속)'!B26+'3.연령(5세계급)및성별인구(계속)'!B29+'3.연령(5세계급)및성별인구(계속)'!B32</f>
        <v>205689</v>
      </c>
      <c r="C8" s="885">
        <f>B8/B6*100</f>
        <v>50.12183888999898</v>
      </c>
      <c r="D8" s="891">
        <v>209324</v>
      </c>
      <c r="E8" s="885">
        <v>50.1328019658044</v>
      </c>
      <c r="F8" s="890">
        <v>211917</v>
      </c>
      <c r="G8" s="885">
        <f>F8/F6*100</f>
        <v>50.12346555027318</v>
      </c>
      <c r="H8" s="885">
        <v>215068</v>
      </c>
      <c r="I8" s="885">
        <v>50.0558586404007</v>
      </c>
      <c r="J8" s="881">
        <v>219136</v>
      </c>
      <c r="K8" s="882">
        <f>J8/J6*100</f>
        <v>50.01221001221001</v>
      </c>
      <c r="L8" s="164" t="s">
        <v>722</v>
      </c>
      <c r="M8" s="39"/>
      <c r="N8" s="39"/>
      <c r="O8" s="39"/>
      <c r="P8" s="39"/>
    </row>
    <row r="9" spans="1:16" s="28" customFormat="1" ht="15.75" customHeight="1">
      <c r="A9" s="884" t="s">
        <v>739</v>
      </c>
      <c r="B9" s="118">
        <v>21437</v>
      </c>
      <c r="C9" s="144">
        <f>B9/B$6*100</f>
        <v>5.223720569816121</v>
      </c>
      <c r="D9" s="223">
        <v>21754</v>
      </c>
      <c r="E9" s="144">
        <v>5.210052234641554</v>
      </c>
      <c r="F9" s="181">
        <f>SUM(F10:F11)</f>
        <v>22021</v>
      </c>
      <c r="G9" s="182">
        <f>F9/F6*100</f>
        <v>5.208495943612668</v>
      </c>
      <c r="H9" s="182">
        <v>22356</v>
      </c>
      <c r="I9" s="182">
        <v>5.203232353324521</v>
      </c>
      <c r="J9" s="168">
        <f>SUM(J10:J11)</f>
        <v>22812</v>
      </c>
      <c r="K9" s="893">
        <f>J9/J6*100</f>
        <v>5.2062579165382905</v>
      </c>
      <c r="L9" s="142" t="s">
        <v>740</v>
      </c>
      <c r="M9" s="139"/>
      <c r="N9" s="140"/>
      <c r="O9" s="140"/>
      <c r="P9" s="140"/>
    </row>
    <row r="10" spans="1:16" s="10" customFormat="1" ht="15.75" customHeight="1">
      <c r="A10" s="19" t="s">
        <v>737</v>
      </c>
      <c r="B10" s="118">
        <v>11140</v>
      </c>
      <c r="C10" s="144">
        <f>B10/B7*100</f>
        <v>5.4424028648339675</v>
      </c>
      <c r="D10" s="223">
        <v>11233</v>
      </c>
      <c r="E10" s="144">
        <v>5.394904305645606</v>
      </c>
      <c r="F10" s="181">
        <v>11382</v>
      </c>
      <c r="G10" s="182">
        <f>F10/F7*100</f>
        <v>5.397561565492026</v>
      </c>
      <c r="H10" s="182">
        <v>11487</v>
      </c>
      <c r="I10" s="182">
        <v>5.353048632728764</v>
      </c>
      <c r="J10" s="118">
        <v>11706</v>
      </c>
      <c r="K10" s="182">
        <f>J10/J7*100</f>
        <v>5.344497760570518</v>
      </c>
      <c r="L10" s="142" t="s">
        <v>721</v>
      </c>
      <c r="M10" s="141"/>
      <c r="N10" s="140"/>
      <c r="O10" s="143"/>
      <c r="P10" s="143"/>
    </row>
    <row r="11" spans="1:16" s="10" customFormat="1" ht="15.75" customHeight="1">
      <c r="A11" s="19" t="s">
        <v>738</v>
      </c>
      <c r="B11" s="118">
        <v>10297</v>
      </c>
      <c r="C11" s="144">
        <f>B11/B8*100</f>
        <v>5.006101444413654</v>
      </c>
      <c r="D11" s="223">
        <v>10521</v>
      </c>
      <c r="E11" s="144">
        <v>5.026179511188397</v>
      </c>
      <c r="F11" s="181">
        <v>10639</v>
      </c>
      <c r="G11" s="182">
        <f>F11/F8*100</f>
        <v>5.020361745400321</v>
      </c>
      <c r="H11" s="182">
        <v>10869</v>
      </c>
      <c r="I11" s="182">
        <v>5.053750441720758</v>
      </c>
      <c r="J11" s="118">
        <v>11106</v>
      </c>
      <c r="K11" s="182">
        <f>J11/J8*100</f>
        <v>5.068085572429906</v>
      </c>
      <c r="L11" s="142" t="s">
        <v>722</v>
      </c>
      <c r="M11" s="141"/>
      <c r="N11" s="143"/>
      <c r="O11" s="143"/>
      <c r="P11" s="143"/>
    </row>
    <row r="12" spans="1:16" s="28" customFormat="1" ht="15.75" customHeight="1">
      <c r="A12" s="884" t="s">
        <v>741</v>
      </c>
      <c r="B12" s="118">
        <v>27163</v>
      </c>
      <c r="C12" s="144">
        <f>B12/B6*100</f>
        <v>6.6190195380844</v>
      </c>
      <c r="D12" s="223">
        <v>25119</v>
      </c>
      <c r="E12" s="144">
        <v>6.015964975726818</v>
      </c>
      <c r="F12" s="181">
        <f>SUM(F13:F14)</f>
        <v>24141</v>
      </c>
      <c r="G12" s="885">
        <f>F12/F6*100</f>
        <v>5.709926914070816</v>
      </c>
      <c r="H12" s="885">
        <v>24344</v>
      </c>
      <c r="I12" s="885">
        <v>5.665928091310257</v>
      </c>
      <c r="J12" s="168">
        <f>SUM(J13:J14)</f>
        <v>24279</v>
      </c>
      <c r="K12" s="893">
        <f>J12/J6*100</f>
        <v>5.541063298072644</v>
      </c>
      <c r="L12" s="142" t="s">
        <v>742</v>
      </c>
      <c r="M12" s="139"/>
      <c r="N12" s="140"/>
      <c r="O12" s="140"/>
      <c r="P12" s="140"/>
    </row>
    <row r="13" spans="1:16" s="10" customFormat="1" ht="15.75" customHeight="1">
      <c r="A13" s="19" t="s">
        <v>737</v>
      </c>
      <c r="B13" s="118">
        <v>14319</v>
      </c>
      <c r="C13" s="144">
        <f>B13/B7*100</f>
        <v>6.995490720068005</v>
      </c>
      <c r="D13" s="223">
        <v>13305</v>
      </c>
      <c r="E13" s="144">
        <v>6.39002953677689</v>
      </c>
      <c r="F13" s="181">
        <v>12736</v>
      </c>
      <c r="G13" s="182">
        <f>F13/F7*100</f>
        <v>6.039654199447061</v>
      </c>
      <c r="H13" s="182">
        <v>12691</v>
      </c>
      <c r="I13" s="182">
        <v>5.914123809346282</v>
      </c>
      <c r="J13" s="118">
        <v>12636</v>
      </c>
      <c r="K13" s="182">
        <f>J13/J7*100</f>
        <v>5.769099069073045</v>
      </c>
      <c r="L13" s="142" t="s">
        <v>721</v>
      </c>
      <c r="M13" s="141"/>
      <c r="N13" s="143"/>
      <c r="O13" s="143"/>
      <c r="P13" s="143"/>
    </row>
    <row r="14" spans="1:16" s="10" customFormat="1" ht="15.75" customHeight="1">
      <c r="A14" s="19" t="s">
        <v>738</v>
      </c>
      <c r="B14" s="118">
        <v>12844</v>
      </c>
      <c r="C14" s="144">
        <f>B14/B8*100</f>
        <v>6.2443786493200895</v>
      </c>
      <c r="D14" s="223">
        <v>11814</v>
      </c>
      <c r="E14" s="144">
        <v>5.643882211308784</v>
      </c>
      <c r="F14" s="181">
        <v>11405</v>
      </c>
      <c r="G14" s="182">
        <f>F14/F8*100</f>
        <v>5.3818240160062665</v>
      </c>
      <c r="H14" s="182">
        <v>11653</v>
      </c>
      <c r="I14" s="182">
        <v>5.418286309446314</v>
      </c>
      <c r="J14" s="118">
        <v>11643</v>
      </c>
      <c r="K14" s="182">
        <f>J14/J8*100</f>
        <v>5.313138872663552</v>
      </c>
      <c r="L14" s="142" t="s">
        <v>722</v>
      </c>
      <c r="M14" s="141"/>
      <c r="N14" s="143"/>
      <c r="O14" s="143"/>
      <c r="P14" s="143"/>
    </row>
    <row r="15" spans="1:16" s="28" customFormat="1" ht="15.75" customHeight="1">
      <c r="A15" s="884" t="s">
        <v>743</v>
      </c>
      <c r="B15" s="118">
        <v>32179</v>
      </c>
      <c r="C15" s="144">
        <f>B15/B6*100</f>
        <v>7.8413072825541335</v>
      </c>
      <c r="D15" s="223">
        <v>32045</v>
      </c>
      <c r="E15" s="144">
        <v>7.674732180706473</v>
      </c>
      <c r="F15" s="181">
        <f>SUM(F16:F17)</f>
        <v>31372</v>
      </c>
      <c r="G15" s="182">
        <f>F15/F6*100</f>
        <v>7.420232266609901</v>
      </c>
      <c r="H15" s="182">
        <v>30197</v>
      </c>
      <c r="I15" s="182">
        <v>7.02818068408215</v>
      </c>
      <c r="J15" s="168">
        <f>SUM(J16:J17)</f>
        <v>29452</v>
      </c>
      <c r="K15" s="893">
        <f>J15/J6*100</f>
        <v>6.721668777743544</v>
      </c>
      <c r="L15" s="142" t="s">
        <v>744</v>
      </c>
      <c r="M15" s="139"/>
      <c r="N15" s="140"/>
      <c r="O15" s="140"/>
      <c r="P15" s="140"/>
    </row>
    <row r="16" spans="1:16" s="10" customFormat="1" ht="15.75" customHeight="1">
      <c r="A16" s="19" t="s">
        <v>737</v>
      </c>
      <c r="B16" s="118">
        <v>16952</v>
      </c>
      <c r="C16" s="144">
        <f>B16/B7*100</f>
        <v>8.28183243847984</v>
      </c>
      <c r="D16" s="223">
        <v>16845</v>
      </c>
      <c r="E16" s="144">
        <v>8.090195230891146</v>
      </c>
      <c r="F16" s="181">
        <v>16471</v>
      </c>
      <c r="G16" s="182">
        <f>F16/F7*100</f>
        <v>7.810862462240306</v>
      </c>
      <c r="H16" s="182">
        <v>15991</v>
      </c>
      <c r="I16" s="182">
        <v>7.451954442932503</v>
      </c>
      <c r="J16" s="118">
        <v>15554</v>
      </c>
      <c r="K16" s="182">
        <f>J16/J7*100</f>
        <v>7.10134274456807</v>
      </c>
      <c r="L16" s="142" t="s">
        <v>721</v>
      </c>
      <c r="M16" s="141"/>
      <c r="N16" s="143"/>
      <c r="O16" s="143"/>
      <c r="P16" s="143"/>
    </row>
    <row r="17" spans="1:16" s="10" customFormat="1" ht="15.75" customHeight="1">
      <c r="A17" s="19" t="s">
        <v>738</v>
      </c>
      <c r="B17" s="118">
        <v>15227</v>
      </c>
      <c r="C17" s="144">
        <f>B17/B8*100</f>
        <v>7.402923831609858</v>
      </c>
      <c r="D17" s="223">
        <v>15200</v>
      </c>
      <c r="E17" s="144">
        <v>7.261470256635646</v>
      </c>
      <c r="F17" s="181">
        <v>14901</v>
      </c>
      <c r="G17" s="182">
        <f>F17/F8*100</f>
        <v>7.031526493863163</v>
      </c>
      <c r="H17" s="182">
        <v>14206</v>
      </c>
      <c r="I17" s="182">
        <v>6.605352725649562</v>
      </c>
      <c r="J17" s="118">
        <v>13898</v>
      </c>
      <c r="K17" s="182">
        <f>J17/J8*100</f>
        <v>6.342180198598131</v>
      </c>
      <c r="L17" s="142" t="s">
        <v>722</v>
      </c>
      <c r="M17" s="141"/>
      <c r="N17" s="143"/>
      <c r="O17" s="143"/>
      <c r="P17" s="143"/>
    </row>
    <row r="18" spans="1:16" s="28" customFormat="1" ht="15.75" customHeight="1">
      <c r="A18" s="884" t="s">
        <v>745</v>
      </c>
      <c r="B18" s="118">
        <v>30481</v>
      </c>
      <c r="C18" s="144">
        <f>B18/B6*100</f>
        <v>7.427542412117609</v>
      </c>
      <c r="D18" s="223">
        <v>31886</v>
      </c>
      <c r="E18" s="144">
        <v>7.636651905570497</v>
      </c>
      <c r="F18" s="181">
        <f>SUM(F19:F20)</f>
        <v>32518</v>
      </c>
      <c r="G18" s="182">
        <f>F18/F6*100</f>
        <v>7.691288819508503</v>
      </c>
      <c r="H18" s="182">
        <v>32660</v>
      </c>
      <c r="I18" s="182">
        <v>7.601429981194258</v>
      </c>
      <c r="J18" s="168">
        <f>SUM(J19:J20)</f>
        <v>32551</v>
      </c>
      <c r="K18" s="893">
        <f>J18/J6*100</f>
        <v>7.428936587815092</v>
      </c>
      <c r="L18" s="142" t="s">
        <v>746</v>
      </c>
      <c r="M18" s="139"/>
      <c r="N18" s="140"/>
      <c r="O18" s="140"/>
      <c r="P18" s="140"/>
    </row>
    <row r="19" spans="1:16" s="10" customFormat="1" ht="15.75" customHeight="1">
      <c r="A19" s="19" t="s">
        <v>737</v>
      </c>
      <c r="B19" s="118">
        <v>16138</v>
      </c>
      <c r="C19" s="144">
        <f>B19/B7*100</f>
        <v>7.884155963437214</v>
      </c>
      <c r="D19" s="223">
        <v>16787</v>
      </c>
      <c r="E19" s="144">
        <v>8.062339408784188</v>
      </c>
      <c r="F19" s="181">
        <v>17223</v>
      </c>
      <c r="G19" s="182">
        <f>F19/F7*100</f>
        <v>8.167475210197606</v>
      </c>
      <c r="H19" s="182">
        <v>17160</v>
      </c>
      <c r="I19" s="182">
        <v>7.99671929464835</v>
      </c>
      <c r="J19" s="118">
        <v>17162</v>
      </c>
      <c r="K19" s="182">
        <f>J19/J7*100</f>
        <v>7.835492103785343</v>
      </c>
      <c r="L19" s="142" t="s">
        <v>721</v>
      </c>
      <c r="M19" s="141"/>
      <c r="N19" s="143"/>
      <c r="O19" s="143"/>
      <c r="P19" s="143"/>
    </row>
    <row r="20" spans="1:16" s="10" customFormat="1" ht="15.75" customHeight="1">
      <c r="A20" s="19" t="s">
        <v>738</v>
      </c>
      <c r="B20" s="118">
        <v>14343</v>
      </c>
      <c r="C20" s="144">
        <f>B20/B8*100</f>
        <v>6.9731487828712275</v>
      </c>
      <c r="D20" s="223">
        <v>15099</v>
      </c>
      <c r="E20" s="144">
        <v>7.213219697693527</v>
      </c>
      <c r="F20" s="181">
        <v>15295</v>
      </c>
      <c r="G20" s="182">
        <f>F20/F8*100</f>
        <v>7.217448340623924</v>
      </c>
      <c r="H20" s="182">
        <v>15500</v>
      </c>
      <c r="I20" s="182">
        <v>7.207022895084346</v>
      </c>
      <c r="J20" s="118">
        <v>15389</v>
      </c>
      <c r="K20" s="182">
        <f>J20/J8*100</f>
        <v>7.022579585280374</v>
      </c>
      <c r="L20" s="142" t="s">
        <v>722</v>
      </c>
      <c r="M20" s="141"/>
      <c r="N20" s="143"/>
      <c r="O20" s="143"/>
      <c r="P20" s="143"/>
    </row>
    <row r="21" spans="1:16" s="28" customFormat="1" ht="15.75" customHeight="1">
      <c r="A21" s="884" t="s">
        <v>747</v>
      </c>
      <c r="B21" s="118">
        <v>23886</v>
      </c>
      <c r="C21" s="144">
        <f>B21/B6*100</f>
        <v>5.820487453031108</v>
      </c>
      <c r="D21" s="223">
        <v>23861</v>
      </c>
      <c r="E21" s="144">
        <v>5.714675754839668</v>
      </c>
      <c r="F21" s="181">
        <f>SUM(F22:F23)</f>
        <v>25100</v>
      </c>
      <c r="G21" s="182">
        <f>F21/F6*100</f>
        <v>5.936753470990326</v>
      </c>
      <c r="H21" s="182">
        <v>26531</v>
      </c>
      <c r="I21" s="182">
        <v>6.174939951961569</v>
      </c>
      <c r="J21" s="168">
        <f>SUM(J22:J23)</f>
        <v>28336</v>
      </c>
      <c r="K21" s="893">
        <f>J21/J6*100</f>
        <v>6.4669702052879625</v>
      </c>
      <c r="L21" s="142" t="s">
        <v>748</v>
      </c>
      <c r="M21" s="139"/>
      <c r="N21" s="140"/>
      <c r="O21" s="140"/>
      <c r="P21" s="140"/>
    </row>
    <row r="22" spans="1:16" s="10" customFormat="1" ht="15.75" customHeight="1">
      <c r="A22" s="19" t="s">
        <v>737</v>
      </c>
      <c r="B22" s="118">
        <v>12593</v>
      </c>
      <c r="C22" s="144">
        <f>B22/B7*100</f>
        <v>6.152260258245436</v>
      </c>
      <c r="D22" s="223">
        <v>12711</v>
      </c>
      <c r="E22" s="144">
        <v>6.104747496578057</v>
      </c>
      <c r="F22" s="181">
        <v>13237</v>
      </c>
      <c r="G22" s="182">
        <f>F22/F7*100</f>
        <v>6.277237958392018</v>
      </c>
      <c r="H22" s="182">
        <v>14146</v>
      </c>
      <c r="I22" s="182">
        <v>6.592167315972934</v>
      </c>
      <c r="J22" s="118">
        <v>15067</v>
      </c>
      <c r="K22" s="182">
        <f>J22/J7*100</f>
        <v>6.878997758287715</v>
      </c>
      <c r="L22" s="142" t="s">
        <v>721</v>
      </c>
      <c r="M22" s="141"/>
      <c r="N22" s="143"/>
      <c r="O22" s="143"/>
      <c r="P22" s="143"/>
    </row>
    <row r="23" spans="1:16" s="10" customFormat="1" ht="15.75" customHeight="1">
      <c r="A23" s="19" t="s">
        <v>738</v>
      </c>
      <c r="B23" s="118">
        <v>11293</v>
      </c>
      <c r="C23" s="144">
        <f>B23/B8*100</f>
        <v>5.490327630549033</v>
      </c>
      <c r="D23" s="223">
        <v>11150</v>
      </c>
      <c r="E23" s="144">
        <v>5.326670615887333</v>
      </c>
      <c r="F23" s="181">
        <v>11863</v>
      </c>
      <c r="G23" s="182">
        <f>F23/F8*100</f>
        <v>5.597946365794155</v>
      </c>
      <c r="H23" s="182">
        <v>12385</v>
      </c>
      <c r="I23" s="182">
        <v>5.75864377778191</v>
      </c>
      <c r="J23" s="118">
        <v>13269</v>
      </c>
      <c r="K23" s="182">
        <f>J23/J8*100</f>
        <v>6.055143837616823</v>
      </c>
      <c r="L23" s="142" t="s">
        <v>722</v>
      </c>
      <c r="M23" s="141"/>
      <c r="N23" s="143"/>
      <c r="O23" s="143"/>
      <c r="P23" s="143"/>
    </row>
    <row r="24" spans="1:16" s="28" customFormat="1" ht="15.75" customHeight="1">
      <c r="A24" s="884" t="s">
        <v>749</v>
      </c>
      <c r="B24" s="118">
        <v>28411</v>
      </c>
      <c r="C24" s="144">
        <f>B24/B6*100</f>
        <v>6.923129407521846</v>
      </c>
      <c r="D24" s="223">
        <v>27133</v>
      </c>
      <c r="E24" s="144">
        <v>6.498315127449173</v>
      </c>
      <c r="F24" s="181">
        <f>SUM(F25:F26)</f>
        <v>25420</v>
      </c>
      <c r="G24" s="182">
        <f>F24/F6*100</f>
        <v>6.012441164644386</v>
      </c>
      <c r="H24" s="182">
        <v>23963</v>
      </c>
      <c r="I24" s="182">
        <v>5.577252499674159</v>
      </c>
      <c r="J24" s="168">
        <f>SUM(J25:J26)</f>
        <v>23288</v>
      </c>
      <c r="K24" s="893">
        <f>J24/J6*100</f>
        <v>5.3148927915283055</v>
      </c>
      <c r="L24" s="142" t="s">
        <v>750</v>
      </c>
      <c r="M24" s="139"/>
      <c r="N24" s="140"/>
      <c r="O24" s="140"/>
      <c r="P24" s="140"/>
    </row>
    <row r="25" spans="1:16" s="10" customFormat="1" ht="15.75" customHeight="1">
      <c r="A25" s="19" t="s">
        <v>737</v>
      </c>
      <c r="B25" s="118">
        <v>14468</v>
      </c>
      <c r="C25" s="144">
        <f>B25/B7*100</f>
        <v>7.068284079750255</v>
      </c>
      <c r="D25" s="223">
        <v>13870</v>
      </c>
      <c r="E25" s="144">
        <v>6.661383665922243</v>
      </c>
      <c r="F25" s="181">
        <v>13106</v>
      </c>
      <c r="G25" s="182">
        <f>F25/F7*100</f>
        <v>6.215115258947328</v>
      </c>
      <c r="H25" s="182">
        <v>12418</v>
      </c>
      <c r="I25" s="182">
        <v>5.78690327511324</v>
      </c>
      <c r="J25" s="118">
        <v>12109</v>
      </c>
      <c r="K25" s="182">
        <f>J25/J7*100</f>
        <v>5.528491660921613</v>
      </c>
      <c r="L25" s="142" t="s">
        <v>721</v>
      </c>
      <c r="M25" s="141"/>
      <c r="N25" s="143"/>
      <c r="O25" s="143"/>
      <c r="P25" s="143"/>
    </row>
    <row r="26" spans="1:16" s="10" customFormat="1" ht="15.75" customHeight="1">
      <c r="A26" s="19" t="s">
        <v>738</v>
      </c>
      <c r="B26" s="118">
        <v>13943</v>
      </c>
      <c r="C26" s="144">
        <f>B26/B8*100</f>
        <v>6.778680435025694</v>
      </c>
      <c r="D26" s="223">
        <v>13263</v>
      </c>
      <c r="E26" s="144">
        <v>6.336110527220959</v>
      </c>
      <c r="F26" s="181">
        <v>12314</v>
      </c>
      <c r="G26" s="182">
        <f>F26/F8*100</f>
        <v>5.810765535563451</v>
      </c>
      <c r="H26" s="182">
        <v>11545</v>
      </c>
      <c r="I26" s="182">
        <v>5.368069633790243</v>
      </c>
      <c r="J26" s="118">
        <v>11179</v>
      </c>
      <c r="K26" s="182">
        <f>J26/J8*100</f>
        <v>5.101398218457944</v>
      </c>
      <c r="L26" s="142" t="s">
        <v>722</v>
      </c>
      <c r="M26" s="141"/>
      <c r="N26" s="143"/>
      <c r="O26" s="143"/>
      <c r="P26" s="143"/>
    </row>
    <row r="27" spans="1:16" s="28" customFormat="1" ht="15.75" customHeight="1">
      <c r="A27" s="884" t="s">
        <v>751</v>
      </c>
      <c r="B27" s="118">
        <v>29282</v>
      </c>
      <c r="C27" s="144">
        <f>B27/B6*100</f>
        <v>7.135372753900063</v>
      </c>
      <c r="D27" s="223">
        <v>29601</v>
      </c>
      <c r="E27" s="144">
        <v>7.089397637106954</v>
      </c>
      <c r="F27" s="181">
        <f>SUM(F28:F29)</f>
        <v>30372</v>
      </c>
      <c r="G27" s="182">
        <f>F27/F6*100</f>
        <v>7.183708223940964</v>
      </c>
      <c r="H27" s="182">
        <v>31066</v>
      </c>
      <c r="I27" s="182">
        <v>7.230435511199658</v>
      </c>
      <c r="J27" s="168">
        <f>SUM(J28:J29)</f>
        <v>32007</v>
      </c>
      <c r="K27" s="893">
        <f>J27/J6*100</f>
        <v>7.304782444969361</v>
      </c>
      <c r="L27" s="142" t="s">
        <v>752</v>
      </c>
      <c r="M27" s="139"/>
      <c r="N27" s="140"/>
      <c r="O27" s="140"/>
      <c r="P27" s="140"/>
    </row>
    <row r="28" spans="1:16" s="10" customFormat="1" ht="15.75" customHeight="1">
      <c r="A28" s="19" t="s">
        <v>753</v>
      </c>
      <c r="B28" s="118">
        <v>14791</v>
      </c>
      <c r="C28" s="144">
        <f>B28/B7*100</f>
        <v>7.226084450068153</v>
      </c>
      <c r="D28" s="223">
        <v>15043</v>
      </c>
      <c r="E28" s="144">
        <v>7.224743654395696</v>
      </c>
      <c r="F28" s="181">
        <v>15228</v>
      </c>
      <c r="G28" s="182">
        <f>F28/F7*100</f>
        <v>7.221408146135351</v>
      </c>
      <c r="H28" s="182">
        <v>15619</v>
      </c>
      <c r="I28" s="182">
        <v>7.278598989691874</v>
      </c>
      <c r="J28" s="118">
        <v>16075</v>
      </c>
      <c r="K28" s="182">
        <f>J28/J7*100</f>
        <v>7.339210789438841</v>
      </c>
      <c r="L28" s="142" t="s">
        <v>721</v>
      </c>
      <c r="M28" s="141"/>
      <c r="N28" s="143"/>
      <c r="O28" s="143"/>
      <c r="P28" s="143"/>
    </row>
    <row r="29" spans="1:16" s="10" customFormat="1" ht="15.75" customHeight="1">
      <c r="A29" s="19" t="s">
        <v>754</v>
      </c>
      <c r="B29" s="118">
        <v>14491</v>
      </c>
      <c r="C29" s="144">
        <f>B29/B8*100</f>
        <v>7.045102071574075</v>
      </c>
      <c r="D29" s="223">
        <v>14558</v>
      </c>
      <c r="E29" s="144">
        <v>6.954768683954062</v>
      </c>
      <c r="F29" s="181">
        <v>15144</v>
      </c>
      <c r="G29" s="182">
        <f>F29/F8*100</f>
        <v>7.146194028794292</v>
      </c>
      <c r="H29" s="182">
        <v>15447</v>
      </c>
      <c r="I29" s="182">
        <v>7.182379526475348</v>
      </c>
      <c r="J29" s="118">
        <v>15932</v>
      </c>
      <c r="K29" s="182">
        <f>J29/J8*100</f>
        <v>7.270370911214953</v>
      </c>
      <c r="L29" s="142" t="s">
        <v>722</v>
      </c>
      <c r="M29" s="141"/>
      <c r="N29" s="143"/>
      <c r="O29" s="143"/>
      <c r="P29" s="143"/>
    </row>
    <row r="30" spans="1:16" s="28" customFormat="1" ht="15.75" customHeight="1">
      <c r="A30" s="884" t="s">
        <v>755</v>
      </c>
      <c r="B30" s="118">
        <v>38426</v>
      </c>
      <c r="C30" s="144">
        <f>B30/B6*100</f>
        <v>9.363562374201347</v>
      </c>
      <c r="D30" s="223">
        <v>37546</v>
      </c>
      <c r="E30" s="144">
        <v>8.992213900976914</v>
      </c>
      <c r="F30" s="181">
        <f>SUM(F31:F32)</f>
        <v>35485</v>
      </c>
      <c r="G30" s="182">
        <f>F30/F6*100</f>
        <v>8.39305565410724</v>
      </c>
      <c r="H30" s="182">
        <v>34417</v>
      </c>
      <c r="I30" s="182">
        <v>8.010361777794328</v>
      </c>
      <c r="J30" s="168">
        <f>SUM(J31:J32)</f>
        <v>33080</v>
      </c>
      <c r="K30" s="893">
        <f>J30/J6*100</f>
        <v>7.5496673627514745</v>
      </c>
      <c r="L30" s="142" t="s">
        <v>756</v>
      </c>
      <c r="M30" s="139"/>
      <c r="N30" s="140"/>
      <c r="O30" s="140"/>
      <c r="P30" s="140"/>
    </row>
    <row r="31" spans="1:16" s="10" customFormat="1" ht="15.75" customHeight="1">
      <c r="A31" s="19" t="s">
        <v>753</v>
      </c>
      <c r="B31" s="118">
        <v>19180</v>
      </c>
      <c r="C31" s="144">
        <f>B31/B7*100</f>
        <v>9.370313011446633</v>
      </c>
      <c r="D31" s="223">
        <v>18742</v>
      </c>
      <c r="E31" s="144">
        <v>9.001272722906611</v>
      </c>
      <c r="F31" s="181">
        <v>17932</v>
      </c>
      <c r="G31" s="182">
        <f>F31/F7*100</f>
        <v>8.5036965377265</v>
      </c>
      <c r="H31" s="182">
        <v>17442</v>
      </c>
      <c r="I31" s="182">
        <v>8.128133912427536</v>
      </c>
      <c r="J31" s="118">
        <v>16840</v>
      </c>
      <c r="K31" s="182">
        <f>J31/J7*100</f>
        <v>7.6884796077231785</v>
      </c>
      <c r="L31" s="142" t="s">
        <v>721</v>
      </c>
      <c r="M31" s="141"/>
      <c r="N31" s="143"/>
      <c r="O31" s="143"/>
      <c r="P31" s="143"/>
    </row>
    <row r="32" spans="1:16" s="10" customFormat="1" ht="15.75" customHeight="1">
      <c r="A32" s="19" t="s">
        <v>754</v>
      </c>
      <c r="B32" s="118">
        <v>19246</v>
      </c>
      <c r="C32" s="144">
        <f>B32/B8*100</f>
        <v>9.356844556587857</v>
      </c>
      <c r="D32" s="223">
        <v>18804</v>
      </c>
      <c r="E32" s="144">
        <v>8.983203072748466</v>
      </c>
      <c r="F32" s="181">
        <v>17553</v>
      </c>
      <c r="G32" s="182">
        <f>F32/F8*100</f>
        <v>8.282959838049802</v>
      </c>
      <c r="H32" s="182">
        <v>16975</v>
      </c>
      <c r="I32" s="182">
        <v>7.892852493164952</v>
      </c>
      <c r="J32" s="118">
        <v>16240</v>
      </c>
      <c r="K32" s="182">
        <f>J32/J8*100</f>
        <v>7.410922897196262</v>
      </c>
      <c r="L32" s="142" t="s">
        <v>722</v>
      </c>
      <c r="M32" s="141"/>
      <c r="N32" s="143"/>
      <c r="O32" s="143"/>
      <c r="P32" s="143"/>
    </row>
    <row r="33" spans="1:16" s="28" customFormat="1" ht="15.75" customHeight="1">
      <c r="A33" s="884" t="s">
        <v>757</v>
      </c>
      <c r="B33" s="118">
        <v>36904</v>
      </c>
      <c r="C33" s="144">
        <f>B33/B6*100</f>
        <v>8.992684793044461</v>
      </c>
      <c r="D33" s="223">
        <v>38475</v>
      </c>
      <c r="E33" s="144">
        <v>9.214708087148745</v>
      </c>
      <c r="F33" s="181">
        <f>SUM(F34:F35)</f>
        <v>40015</v>
      </c>
      <c r="G33" s="182">
        <f>F33/F6*100</f>
        <v>9.464509567397526</v>
      </c>
      <c r="H33" s="182">
        <v>41137</v>
      </c>
      <c r="I33" s="182">
        <v>9.574403709013723</v>
      </c>
      <c r="J33" s="168">
        <f>SUM(J34:J35)</f>
        <v>41889</v>
      </c>
      <c r="K33" s="893">
        <f>J33/J6*100</f>
        <v>9.560097223648626</v>
      </c>
      <c r="L33" s="142" t="s">
        <v>758</v>
      </c>
      <c r="M33" s="139"/>
      <c r="N33" s="140"/>
      <c r="O33" s="140"/>
      <c r="P33" s="140"/>
    </row>
    <row r="34" spans="1:16" s="10" customFormat="1" ht="15.75" customHeight="1">
      <c r="A34" s="19" t="s">
        <v>753</v>
      </c>
      <c r="B34" s="118">
        <v>19098</v>
      </c>
      <c r="C34" s="144">
        <f>B34/B7*100</f>
        <v>9.330252236319488</v>
      </c>
      <c r="D34" s="223">
        <v>19704</v>
      </c>
      <c r="E34" s="144">
        <v>9.463295151646136</v>
      </c>
      <c r="F34" s="181">
        <v>20216</v>
      </c>
      <c r="G34" s="182">
        <f>F34/F7*100</f>
        <v>9.586812915830855</v>
      </c>
      <c r="H34" s="182">
        <v>20773</v>
      </c>
      <c r="I34" s="182">
        <v>9.680410833783808</v>
      </c>
      <c r="J34" s="118">
        <v>21108</v>
      </c>
      <c r="K34" s="182">
        <f>J34/J7*100</f>
        <v>9.637080021367034</v>
      </c>
      <c r="L34" s="142" t="s">
        <v>721</v>
      </c>
      <c r="M34" s="141"/>
      <c r="N34" s="143"/>
      <c r="O34" s="143"/>
      <c r="P34" s="143"/>
    </row>
    <row r="35" spans="1:16" s="41" customFormat="1" ht="15.75" customHeight="1">
      <c r="A35" s="210" t="s">
        <v>754</v>
      </c>
      <c r="B35" s="211">
        <v>17806</v>
      </c>
      <c r="C35" s="212">
        <f>B35/B8*100</f>
        <v>8.656758504343937</v>
      </c>
      <c r="D35" s="224">
        <v>18771</v>
      </c>
      <c r="E35" s="212">
        <v>8.967438038638665</v>
      </c>
      <c r="F35" s="258">
        <v>19799</v>
      </c>
      <c r="G35" s="259">
        <f>F35/F8*100</f>
        <v>9.342808741158095</v>
      </c>
      <c r="H35" s="259">
        <v>20364</v>
      </c>
      <c r="I35" s="259">
        <v>9.468633176483717</v>
      </c>
      <c r="J35" s="211">
        <v>20781</v>
      </c>
      <c r="K35" s="886">
        <f>J35/J8*100</f>
        <v>9.483152015186915</v>
      </c>
      <c r="L35" s="213" t="s">
        <v>722</v>
      </c>
      <c r="M35" s="214"/>
      <c r="N35" s="215"/>
      <c r="O35" s="215"/>
      <c r="P35" s="215"/>
    </row>
    <row r="36" spans="1:16" s="216" customFormat="1" ht="17.25" customHeight="1">
      <c r="A36" s="250" t="s">
        <v>759</v>
      </c>
      <c r="B36" s="251"/>
      <c r="C36" s="251"/>
      <c r="D36" s="251"/>
      <c r="E36" s="252" t="s">
        <v>731</v>
      </c>
      <c r="F36" s="251"/>
      <c r="G36" s="255"/>
      <c r="H36" s="255"/>
      <c r="I36" s="255"/>
      <c r="J36" s="261"/>
      <c r="K36" s="255"/>
      <c r="M36" s="217"/>
      <c r="N36" s="217"/>
      <c r="O36" s="217"/>
      <c r="P36" s="217"/>
    </row>
    <row r="37" spans="1:10" s="255" customFormat="1" ht="17.25" customHeight="1">
      <c r="A37" s="255" t="s">
        <v>760</v>
      </c>
      <c r="E37" s="255" t="s">
        <v>761</v>
      </c>
      <c r="J37" s="261"/>
    </row>
    <row r="38" spans="1:13" s="15" customFormat="1" ht="13.5">
      <c r="A38" s="872"/>
      <c r="B38" s="119"/>
      <c r="C38" s="887"/>
      <c r="D38" s="887"/>
      <c r="E38" s="887"/>
      <c r="F38" s="887"/>
      <c r="G38" s="887"/>
      <c r="H38" s="887"/>
      <c r="I38" s="887"/>
      <c r="J38" s="119"/>
      <c r="K38" s="887"/>
      <c r="L38" s="887"/>
      <c r="M38" s="20"/>
    </row>
    <row r="39" spans="1:13" s="15" customFormat="1" ht="13.5">
      <c r="A39" s="872"/>
      <c r="B39" s="119"/>
      <c r="C39" s="887"/>
      <c r="D39" s="887"/>
      <c r="E39" s="887"/>
      <c r="F39" s="887"/>
      <c r="G39" s="887"/>
      <c r="H39" s="887"/>
      <c r="I39" s="887"/>
      <c r="J39" s="119"/>
      <c r="K39" s="887"/>
      <c r="L39" s="887"/>
      <c r="M39" s="20"/>
    </row>
    <row r="40" spans="1:13" s="15" customFormat="1" ht="13.5">
      <c r="A40" s="872"/>
      <c r="B40" s="119"/>
      <c r="C40" s="887"/>
      <c r="D40" s="887"/>
      <c r="E40" s="887"/>
      <c r="F40" s="887"/>
      <c r="G40" s="887"/>
      <c r="H40" s="887"/>
      <c r="I40" s="887"/>
      <c r="J40" s="119"/>
      <c r="K40" s="887"/>
      <c r="L40" s="887"/>
      <c r="M40" s="20"/>
    </row>
    <row r="41" spans="1:13" s="15" customFormat="1" ht="13.5">
      <c r="A41" s="872"/>
      <c r="B41" s="119"/>
      <c r="C41" s="887"/>
      <c r="D41" s="887"/>
      <c r="E41" s="887"/>
      <c r="F41" s="887"/>
      <c r="G41" s="887"/>
      <c r="H41" s="887"/>
      <c r="I41" s="887"/>
      <c r="J41" s="119"/>
      <c r="K41" s="887"/>
      <c r="L41" s="887"/>
      <c r="M41" s="20"/>
    </row>
    <row r="42" spans="1:13" s="15" customFormat="1" ht="13.5">
      <c r="A42" s="872"/>
      <c r="B42" s="119"/>
      <c r="C42" s="887"/>
      <c r="D42" s="887"/>
      <c r="E42" s="887"/>
      <c r="F42" s="887"/>
      <c r="G42" s="887"/>
      <c r="H42" s="887"/>
      <c r="I42" s="887"/>
      <c r="J42" s="119"/>
      <c r="K42" s="887"/>
      <c r="L42" s="887"/>
      <c r="M42" s="20"/>
    </row>
    <row r="43" spans="1:13" s="15" customFormat="1" ht="13.5">
      <c r="A43" s="872"/>
      <c r="B43" s="119"/>
      <c r="C43" s="887"/>
      <c r="D43" s="887"/>
      <c r="E43" s="887"/>
      <c r="F43" s="887"/>
      <c r="G43" s="887"/>
      <c r="H43" s="887"/>
      <c r="I43" s="887"/>
      <c r="J43" s="119"/>
      <c r="K43" s="887"/>
      <c r="L43" s="887"/>
      <c r="M43" s="20"/>
    </row>
    <row r="44" spans="1:13" s="15" customFormat="1" ht="13.5">
      <c r="A44" s="872"/>
      <c r="B44" s="119"/>
      <c r="C44" s="887"/>
      <c r="D44" s="887"/>
      <c r="E44" s="887"/>
      <c r="F44" s="887"/>
      <c r="G44" s="887"/>
      <c r="H44" s="887"/>
      <c r="I44" s="887"/>
      <c r="J44" s="119"/>
      <c r="K44" s="887"/>
      <c r="L44" s="887"/>
      <c r="M44" s="20"/>
    </row>
    <row r="45" spans="1:13" s="15" customFormat="1" ht="13.5">
      <c r="A45" s="872"/>
      <c r="B45" s="119"/>
      <c r="C45" s="887"/>
      <c r="D45" s="887"/>
      <c r="E45" s="887"/>
      <c r="F45" s="887"/>
      <c r="G45" s="887"/>
      <c r="H45" s="887"/>
      <c r="I45" s="887"/>
      <c r="J45" s="119"/>
      <c r="K45" s="887"/>
      <c r="L45" s="887"/>
      <c r="M45" s="20"/>
    </row>
  </sheetData>
  <sheetProtection/>
  <mergeCells count="7">
    <mergeCell ref="A1:L1"/>
    <mergeCell ref="A3:A5"/>
    <mergeCell ref="F3:G3"/>
    <mergeCell ref="B3:C3"/>
    <mergeCell ref="D3:E3"/>
    <mergeCell ref="J3:K3"/>
    <mergeCell ref="H3:I3"/>
  </mergeCells>
  <printOptions/>
  <pageMargins left="0.39" right="0.15748031496062992" top="0.14" bottom="0.21" header="0.12" footer="0.11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zoomScaleSheetLayoutView="100" zoomScalePageLayoutView="0" workbookViewId="0" topLeftCell="A1">
      <selection activeCell="A2" sqref="A2"/>
    </sheetView>
  </sheetViews>
  <sheetFormatPr defaultColWidth="8.88671875" defaultRowHeight="13.5"/>
  <cols>
    <col min="1" max="1" width="15.77734375" style="872" customWidth="1"/>
    <col min="2" max="2" width="8.10546875" style="872" bestFit="1" customWidth="1"/>
    <col min="3" max="3" width="9.3359375" style="872" bestFit="1" customWidth="1"/>
    <col min="4" max="4" width="8.10546875" style="872" bestFit="1" customWidth="1"/>
    <col min="5" max="5" width="9.3359375" style="872" bestFit="1" customWidth="1"/>
    <col min="6" max="6" width="8.10546875" style="872" bestFit="1" customWidth="1"/>
    <col min="7" max="7" width="9.3359375" style="872" bestFit="1" customWidth="1"/>
    <col min="8" max="8" width="9.3359375" style="861" customWidth="1"/>
    <col min="9" max="9" width="9.3359375" style="872" customWidth="1"/>
    <col min="10" max="10" width="8.99609375" style="872" bestFit="1" customWidth="1"/>
    <col min="11" max="11" width="10.10546875" style="873" bestFit="1" customWidth="1"/>
    <col min="12" max="12" width="14.99609375" style="872" bestFit="1" customWidth="1"/>
    <col min="13" max="13" width="4.77734375" style="0" hidden="1" customWidth="1"/>
    <col min="14" max="14" width="7.4453125" style="0" hidden="1" customWidth="1"/>
  </cols>
  <sheetData>
    <row r="1" spans="1:14" s="9" customFormat="1" ht="34.5" customHeight="1">
      <c r="A1" s="718" t="s">
        <v>809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246"/>
      <c r="N1" s="246"/>
    </row>
    <row r="2" spans="1:14" s="10" customFormat="1" ht="15" customHeight="1">
      <c r="A2" s="10" t="s">
        <v>371</v>
      </c>
      <c r="H2" s="117"/>
      <c r="K2" s="11"/>
      <c r="L2" s="22" t="s">
        <v>343</v>
      </c>
      <c r="N2" s="168">
        <v>405458</v>
      </c>
    </row>
    <row r="3" spans="1:14" s="23" customFormat="1" ht="19.5" customHeight="1">
      <c r="A3" s="712" t="s">
        <v>113</v>
      </c>
      <c r="B3" s="719" t="s">
        <v>249</v>
      </c>
      <c r="C3" s="720"/>
      <c r="D3" s="719" t="s">
        <v>461</v>
      </c>
      <c r="E3" s="720"/>
      <c r="F3" s="719" t="s">
        <v>85</v>
      </c>
      <c r="G3" s="721"/>
      <c r="H3" s="719" t="s">
        <v>536</v>
      </c>
      <c r="I3" s="721"/>
      <c r="J3" s="862" t="s">
        <v>538</v>
      </c>
      <c r="K3" s="863"/>
      <c r="L3" s="33"/>
      <c r="N3" s="169">
        <v>201884</v>
      </c>
    </row>
    <row r="4" spans="1:14" s="23" customFormat="1" ht="18.75" customHeight="1">
      <c r="A4" s="713"/>
      <c r="B4" s="18" t="s">
        <v>88</v>
      </c>
      <c r="C4" s="17" t="s">
        <v>86</v>
      </c>
      <c r="D4" s="18" t="s">
        <v>88</v>
      </c>
      <c r="E4" s="17" t="s">
        <v>86</v>
      </c>
      <c r="F4" s="18" t="s">
        <v>88</v>
      </c>
      <c r="G4" s="16" t="s">
        <v>86</v>
      </c>
      <c r="H4" s="857" t="s">
        <v>542</v>
      </c>
      <c r="I4" s="18" t="s">
        <v>543</v>
      </c>
      <c r="J4" s="864" t="s">
        <v>715</v>
      </c>
      <c r="K4" s="865" t="s">
        <v>716</v>
      </c>
      <c r="L4" s="24" t="s">
        <v>717</v>
      </c>
      <c r="N4" s="124">
        <v>203574</v>
      </c>
    </row>
    <row r="5" spans="1:15" s="30" customFormat="1" ht="18.75" customHeight="1">
      <c r="A5" s="714"/>
      <c r="B5" s="25" t="s">
        <v>718</v>
      </c>
      <c r="C5" s="26" t="s">
        <v>719</v>
      </c>
      <c r="D5" s="25" t="s">
        <v>718</v>
      </c>
      <c r="E5" s="26" t="s">
        <v>719</v>
      </c>
      <c r="F5" s="25" t="s">
        <v>718</v>
      </c>
      <c r="G5" s="25" t="s">
        <v>719</v>
      </c>
      <c r="H5" s="858" t="s">
        <v>544</v>
      </c>
      <c r="I5" s="25" t="s">
        <v>545</v>
      </c>
      <c r="J5" s="866" t="s">
        <v>718</v>
      </c>
      <c r="K5" s="866" t="s">
        <v>719</v>
      </c>
      <c r="L5" s="26"/>
      <c r="N5" s="243">
        <v>422790</v>
      </c>
      <c r="O5" s="168"/>
    </row>
    <row r="6" spans="1:15" s="31" customFormat="1" ht="18" customHeight="1">
      <c r="A6" s="894" t="s">
        <v>762</v>
      </c>
      <c r="B6" s="867">
        <v>34126</v>
      </c>
      <c r="C6" s="868">
        <f>B6/'3.연령(5세계급)및성별인구'!B6*100</f>
        <v>8.315747920210148</v>
      </c>
      <c r="D6" s="183">
        <v>34876</v>
      </c>
      <c r="E6" s="175">
        <v>8.352752676995442</v>
      </c>
      <c r="F6" s="183">
        <f>SUM(F7:F8)</f>
        <v>35288</v>
      </c>
      <c r="G6" s="175">
        <f>F6/N5*100</f>
        <v>8.34646041770146</v>
      </c>
      <c r="H6" s="654">
        <v>35978</v>
      </c>
      <c r="I6" s="175">
        <v>8.373675684733833</v>
      </c>
      <c r="J6" s="895">
        <f>SUM(J7:J8)</f>
        <v>37143</v>
      </c>
      <c r="K6" s="896">
        <v>8.5</v>
      </c>
      <c r="L6" s="32" t="s">
        <v>720</v>
      </c>
      <c r="N6" s="244">
        <v>210873</v>
      </c>
      <c r="O6" s="881"/>
    </row>
    <row r="7" spans="1:15" s="11" customFormat="1" ht="18" customHeight="1">
      <c r="A7" s="29" t="s">
        <v>753</v>
      </c>
      <c r="B7" s="174">
        <v>17514</v>
      </c>
      <c r="C7" s="175">
        <f>B7/'3.연령(5세계급)및성별인구'!B7*100</f>
        <v>8.556395311912219</v>
      </c>
      <c r="D7" s="183">
        <v>17936</v>
      </c>
      <c r="E7" s="175">
        <v>8.614172850178901</v>
      </c>
      <c r="F7" s="183">
        <v>18377</v>
      </c>
      <c r="G7" s="175">
        <f>F7/N6*100</f>
        <v>8.71472402820655</v>
      </c>
      <c r="H7" s="654">
        <v>18744</v>
      </c>
      <c r="I7" s="175">
        <v>8.734877998769736</v>
      </c>
      <c r="J7" s="183">
        <v>19346</v>
      </c>
      <c r="K7" s="897">
        <v>8.8</v>
      </c>
      <c r="L7" s="32" t="s">
        <v>721</v>
      </c>
      <c r="N7" s="247">
        <v>211917</v>
      </c>
      <c r="O7" s="881"/>
    </row>
    <row r="8" spans="1:14" s="11" customFormat="1" ht="18" customHeight="1">
      <c r="A8" s="29" t="s">
        <v>754</v>
      </c>
      <c r="B8" s="174">
        <v>16612</v>
      </c>
      <c r="C8" s="175">
        <f>B8/'3.연령(5세계급)및성별인구'!B8*100</f>
        <v>8.076270486025019</v>
      </c>
      <c r="D8" s="183">
        <v>16940</v>
      </c>
      <c r="E8" s="175">
        <v>8.092717509697884</v>
      </c>
      <c r="F8" s="183">
        <v>16911</v>
      </c>
      <c r="G8" s="175">
        <f>F8/N7*100</f>
        <v>7.980011042058919</v>
      </c>
      <c r="H8" s="654">
        <v>17234</v>
      </c>
      <c r="I8" s="175">
        <v>8.013279520895717</v>
      </c>
      <c r="J8" s="183">
        <v>17797</v>
      </c>
      <c r="K8" s="897">
        <v>8.1</v>
      </c>
      <c r="L8" s="32" t="s">
        <v>722</v>
      </c>
      <c r="N8" s="168">
        <f>SUM(N9:N10)</f>
        <v>429656</v>
      </c>
    </row>
    <row r="9" spans="1:14" s="31" customFormat="1" ht="18" customHeight="1">
      <c r="A9" s="894" t="s">
        <v>763</v>
      </c>
      <c r="B9" s="867">
        <v>28983</v>
      </c>
      <c r="C9" s="175">
        <f>B9/'3.연령(5세계급)및성별인구'!B6*100</f>
        <v>7.062513097680675</v>
      </c>
      <c r="D9" s="183">
        <v>30781</v>
      </c>
      <c r="E9" s="175">
        <v>7.372005968304757</v>
      </c>
      <c r="F9" s="183">
        <f>SUM(F10:F11)</f>
        <v>32454</v>
      </c>
      <c r="G9" s="175">
        <f>F9/N5*100</f>
        <v>7.676151280777691</v>
      </c>
      <c r="H9" s="654">
        <v>33638</v>
      </c>
      <c r="I9" s="175">
        <v>7.82905394082708</v>
      </c>
      <c r="J9" s="895">
        <f>SUM(J10:J11)</f>
        <v>35037</v>
      </c>
      <c r="K9" s="898">
        <v>8</v>
      </c>
      <c r="L9" s="32" t="s">
        <v>723</v>
      </c>
      <c r="N9" s="169">
        <v>214588</v>
      </c>
    </row>
    <row r="10" spans="1:14" s="11" customFormat="1" ht="18" customHeight="1">
      <c r="A10" s="29" t="s">
        <v>753</v>
      </c>
      <c r="B10" s="174">
        <v>14744</v>
      </c>
      <c r="C10" s="175">
        <f>B10/'3.연령(5세계급)및성별인구'!B7*100</f>
        <v>7.203122786275765</v>
      </c>
      <c r="D10" s="183">
        <v>15685</v>
      </c>
      <c r="E10" s="175">
        <v>7.533078788752011</v>
      </c>
      <c r="F10" s="183">
        <v>16513</v>
      </c>
      <c r="G10" s="175">
        <f>F10/N6*100</f>
        <v>7.830779663588985</v>
      </c>
      <c r="H10" s="654">
        <v>17137</v>
      </c>
      <c r="I10" s="175">
        <v>7.986001081141536</v>
      </c>
      <c r="J10" s="183">
        <v>17881</v>
      </c>
      <c r="K10" s="899">
        <v>8.2</v>
      </c>
      <c r="L10" s="32" t="s">
        <v>721</v>
      </c>
      <c r="N10" s="256">
        <v>215068</v>
      </c>
    </row>
    <row r="11" spans="1:12" s="11" customFormat="1" ht="18" customHeight="1">
      <c r="A11" s="29" t="s">
        <v>754</v>
      </c>
      <c r="B11" s="174">
        <v>14239</v>
      </c>
      <c r="C11" s="175">
        <f>B11/'3.연령(5세계급)및성별인구'!B8*100</f>
        <v>6.922587012431388</v>
      </c>
      <c r="D11" s="183">
        <v>15096</v>
      </c>
      <c r="E11" s="175">
        <v>7.211786512774456</v>
      </c>
      <c r="F11" s="183">
        <v>15941</v>
      </c>
      <c r="G11" s="175">
        <f>F11/N7*100</f>
        <v>7.522284668054002</v>
      </c>
      <c r="H11" s="654">
        <v>16501</v>
      </c>
      <c r="I11" s="175">
        <v>7.672457083341083</v>
      </c>
      <c r="J11" s="183">
        <v>17156</v>
      </c>
      <c r="K11" s="899">
        <v>7.8</v>
      </c>
      <c r="L11" s="32" t="s">
        <v>722</v>
      </c>
    </row>
    <row r="12" spans="1:12" s="31" customFormat="1" ht="18" customHeight="1">
      <c r="A12" s="894" t="s">
        <v>764</v>
      </c>
      <c r="B12" s="867">
        <v>18728</v>
      </c>
      <c r="C12" s="175">
        <f>B12/'3.연령(5세계급)및성별인구'!B6*100</f>
        <v>4.563597463801665</v>
      </c>
      <c r="D12" s="183">
        <v>21310</v>
      </c>
      <c r="E12" s="175">
        <v>5.103714862563737</v>
      </c>
      <c r="F12" s="183">
        <f>SUM(F13:F14)</f>
        <v>23380</v>
      </c>
      <c r="G12" s="175">
        <f>F12/N5*100</f>
        <v>5.5299321175997544</v>
      </c>
      <c r="H12" s="654">
        <v>25390</v>
      </c>
      <c r="I12" s="175">
        <v>5.909378665723277</v>
      </c>
      <c r="J12" s="895">
        <f>SUM(J13:J14)</f>
        <v>27893</v>
      </c>
      <c r="K12" s="898">
        <v>6.4</v>
      </c>
      <c r="L12" s="32" t="s">
        <v>724</v>
      </c>
    </row>
    <row r="13" spans="1:13" s="11" customFormat="1" ht="18" customHeight="1">
      <c r="A13" s="29" t="s">
        <v>753</v>
      </c>
      <c r="B13" s="174">
        <v>9307</v>
      </c>
      <c r="C13" s="175">
        <f>B13/'3.연령(5세계급)및성별인구'!B7*100</f>
        <v>4.546897976930856</v>
      </c>
      <c r="D13" s="183">
        <v>10569</v>
      </c>
      <c r="E13" s="175">
        <v>5.076003169800447</v>
      </c>
      <c r="F13" s="183">
        <v>11612</v>
      </c>
      <c r="G13" s="175">
        <f>F13/N6*100</f>
        <v>5.506631953830031</v>
      </c>
      <c r="H13" s="654">
        <v>12707</v>
      </c>
      <c r="I13" s="175">
        <v>5.921579957872761</v>
      </c>
      <c r="J13" s="183">
        <v>14091</v>
      </c>
      <c r="K13" s="899">
        <v>6.4</v>
      </c>
      <c r="L13" s="32" t="s">
        <v>721</v>
      </c>
      <c r="M13" s="31"/>
    </row>
    <row r="14" spans="1:12" s="11" customFormat="1" ht="18" customHeight="1">
      <c r="A14" s="29" t="s">
        <v>754</v>
      </c>
      <c r="B14" s="174">
        <v>9421</v>
      </c>
      <c r="C14" s="175">
        <f>B14/'3.연령(5세계급)및성별인구'!B8*100</f>
        <v>4.580215762631934</v>
      </c>
      <c r="D14" s="183">
        <v>10741</v>
      </c>
      <c r="E14" s="175">
        <v>5.131279738587071</v>
      </c>
      <c r="F14" s="183">
        <v>11768</v>
      </c>
      <c r="G14" s="175">
        <f>F14/N7*100</f>
        <v>5.553117494113261</v>
      </c>
      <c r="H14" s="654">
        <v>12683</v>
      </c>
      <c r="I14" s="175">
        <v>5.897204605055145</v>
      </c>
      <c r="J14" s="183">
        <v>13802</v>
      </c>
      <c r="K14" s="899">
        <v>6.3</v>
      </c>
      <c r="L14" s="32" t="s">
        <v>722</v>
      </c>
    </row>
    <row r="15" spans="1:12" s="31" customFormat="1" ht="18" customHeight="1">
      <c r="A15" s="894" t="s">
        <v>765</v>
      </c>
      <c r="B15" s="867">
        <v>16697</v>
      </c>
      <c r="C15" s="175">
        <f>B15/'3.연령(5세계급)및성별인구'!B6*100</f>
        <v>4.068687892625824</v>
      </c>
      <c r="D15" s="183">
        <v>17501</v>
      </c>
      <c r="E15" s="175">
        <v>4.191464749400655</v>
      </c>
      <c r="F15" s="183">
        <f>SUM(F16:F17)</f>
        <v>17483</v>
      </c>
      <c r="G15" s="175">
        <f>F15/N5*100</f>
        <v>4.1351498379810305</v>
      </c>
      <c r="H15" s="654">
        <v>17880</v>
      </c>
      <c r="I15" s="175">
        <v>4.161468709851602</v>
      </c>
      <c r="J15" s="895">
        <f>SUM(J16:J17)</f>
        <v>18029</v>
      </c>
      <c r="K15" s="898">
        <v>4.1</v>
      </c>
      <c r="L15" s="32" t="s">
        <v>725</v>
      </c>
    </row>
    <row r="16" spans="1:12" s="11" customFormat="1" ht="18" customHeight="1">
      <c r="A16" s="29" t="s">
        <v>753</v>
      </c>
      <c r="B16" s="174">
        <v>8230</v>
      </c>
      <c r="C16" s="175">
        <f>B16/'3.연령(5세계급)및성별인구'!B7*100</f>
        <v>4.020733893858488</v>
      </c>
      <c r="D16" s="183">
        <v>8546</v>
      </c>
      <c r="E16" s="175">
        <v>4.104411305621593</v>
      </c>
      <c r="F16" s="183">
        <v>8506</v>
      </c>
      <c r="G16" s="175">
        <f>F16/N6*100</f>
        <v>4.033707492187241</v>
      </c>
      <c r="H16" s="654">
        <v>8786</v>
      </c>
      <c r="I16" s="175">
        <v>4.094357559602587</v>
      </c>
      <c r="J16" s="183">
        <v>8775</v>
      </c>
      <c r="K16" s="899">
        <v>4</v>
      </c>
      <c r="L16" s="32" t="s">
        <v>721</v>
      </c>
    </row>
    <row r="17" spans="1:12" s="11" customFormat="1" ht="18" customHeight="1">
      <c r="A17" s="29" t="s">
        <v>754</v>
      </c>
      <c r="B17" s="174">
        <v>8467</v>
      </c>
      <c r="C17" s="175">
        <f>B17/'3.연령(5세계급)및성별인구'!B8*100</f>
        <v>4.116408753020337</v>
      </c>
      <c r="D17" s="183">
        <v>8955</v>
      </c>
      <c r="E17" s="175">
        <v>4.278056983432382</v>
      </c>
      <c r="F17" s="183">
        <v>8977</v>
      </c>
      <c r="G17" s="175">
        <f>F17/N7*100</f>
        <v>4.236092432414577</v>
      </c>
      <c r="H17" s="654">
        <v>9094</v>
      </c>
      <c r="I17" s="175">
        <v>4.228430077928841</v>
      </c>
      <c r="J17" s="183">
        <v>9254</v>
      </c>
      <c r="K17" s="899">
        <v>4.2</v>
      </c>
      <c r="L17" s="32" t="s">
        <v>722</v>
      </c>
    </row>
    <row r="18" spans="1:12" s="31" customFormat="1" ht="18" customHeight="1">
      <c r="A18" s="894" t="s">
        <v>766</v>
      </c>
      <c r="B18" s="867">
        <v>14585</v>
      </c>
      <c r="C18" s="175">
        <f>B18/'3.연령(5세계급)및성별인구'!B6*100</f>
        <v>3.554040421270146</v>
      </c>
      <c r="D18" s="183">
        <v>14721</v>
      </c>
      <c r="E18" s="175">
        <v>3.5256586809854893</v>
      </c>
      <c r="F18" s="183">
        <f>SUM(F19:F20)</f>
        <v>15034</v>
      </c>
      <c r="G18" s="175">
        <f>F18/N5*100</f>
        <v>3.555902457484803</v>
      </c>
      <c r="H18" s="654">
        <v>15630</v>
      </c>
      <c r="I18" s="175">
        <v>3.637793956095109</v>
      </c>
      <c r="J18" s="895">
        <f>SUM(J19:J20)</f>
        <v>16260</v>
      </c>
      <c r="K18" s="898">
        <v>3.7</v>
      </c>
      <c r="L18" s="32" t="s">
        <v>726</v>
      </c>
    </row>
    <row r="19" spans="1:12" s="11" customFormat="1" ht="18" customHeight="1">
      <c r="A19" s="29" t="s">
        <v>753</v>
      </c>
      <c r="B19" s="174">
        <v>6781</v>
      </c>
      <c r="C19" s="175">
        <f>B19/'3.연령(5세계급)및성별인구'!B7*100</f>
        <v>3.312830684599563</v>
      </c>
      <c r="D19" s="183">
        <v>6940</v>
      </c>
      <c r="E19" s="175">
        <v>3.3330931969358595</v>
      </c>
      <c r="F19" s="183">
        <v>7162</v>
      </c>
      <c r="G19" s="175">
        <f>F19/N6*100</f>
        <v>3.3963570490295107</v>
      </c>
      <c r="H19" s="654">
        <v>7462</v>
      </c>
      <c r="I19" s="175">
        <v>3.4773612690364795</v>
      </c>
      <c r="J19" s="183">
        <v>7851</v>
      </c>
      <c r="K19" s="899">
        <v>3.6</v>
      </c>
      <c r="L19" s="32" t="s">
        <v>721</v>
      </c>
    </row>
    <row r="20" spans="1:12" s="11" customFormat="1" ht="18" customHeight="1">
      <c r="A20" s="29" t="s">
        <v>754</v>
      </c>
      <c r="B20" s="174">
        <v>7804</v>
      </c>
      <c r="C20" s="175">
        <f>B20/'3.연령(5세계급)및성별인구'!B8*100</f>
        <v>3.794077466466364</v>
      </c>
      <c r="D20" s="183">
        <v>7781</v>
      </c>
      <c r="E20" s="175">
        <v>3.7172039517685502</v>
      </c>
      <c r="F20" s="183">
        <v>7872</v>
      </c>
      <c r="G20" s="175">
        <f>F20/N7*100</f>
        <v>3.7146618723368108</v>
      </c>
      <c r="H20" s="654">
        <v>8168</v>
      </c>
      <c r="I20" s="175">
        <v>3.7978685810999315</v>
      </c>
      <c r="J20" s="183">
        <v>8409</v>
      </c>
      <c r="K20" s="899">
        <v>3.8</v>
      </c>
      <c r="L20" s="32" t="s">
        <v>722</v>
      </c>
    </row>
    <row r="21" spans="1:12" s="31" customFormat="1" ht="18" customHeight="1">
      <c r="A21" s="894" t="s">
        <v>767</v>
      </c>
      <c r="B21" s="867">
        <v>12069</v>
      </c>
      <c r="C21" s="175">
        <f>B21/'3.연령(5세계급)및성별인구'!B6*100</f>
        <v>2.940947126795296</v>
      </c>
      <c r="D21" s="183">
        <v>12565</v>
      </c>
      <c r="E21" s="175">
        <v>3.0092997300850937</v>
      </c>
      <c r="F21" s="183">
        <f>SUM(F22:F23)</f>
        <v>13119</v>
      </c>
      <c r="G21" s="175">
        <f>F21/N5*100</f>
        <v>3.1029589157737885</v>
      </c>
      <c r="H21" s="654">
        <v>13609</v>
      </c>
      <c r="I21" s="175">
        <v>3.167417655054276</v>
      </c>
      <c r="J21" s="895">
        <f>SUM(J22:J23)</f>
        <v>13893</v>
      </c>
      <c r="K21" s="898">
        <v>3.2</v>
      </c>
      <c r="L21" s="32" t="s">
        <v>727</v>
      </c>
    </row>
    <row r="22" spans="1:12" s="11" customFormat="1" ht="18" customHeight="1">
      <c r="A22" s="29" t="s">
        <v>753</v>
      </c>
      <c r="B22" s="174">
        <v>4983</v>
      </c>
      <c r="C22" s="175">
        <f>B22/'3.연령(5세계급)및성별인구'!B7*100</f>
        <v>2.4344249080312084</v>
      </c>
      <c r="D22" s="183">
        <v>5288</v>
      </c>
      <c r="E22" s="175">
        <v>2.5396825396825395</v>
      </c>
      <c r="F22" s="183">
        <v>5667</v>
      </c>
      <c r="G22" s="175">
        <f>F22/N6*100</f>
        <v>2.687399524832482</v>
      </c>
      <c r="H22" s="654">
        <v>5948</v>
      </c>
      <c r="I22" s="175">
        <v>2.771823214718437</v>
      </c>
      <c r="J22" s="183">
        <v>6128</v>
      </c>
      <c r="K22" s="899">
        <v>2.8</v>
      </c>
      <c r="L22" s="32" t="s">
        <v>721</v>
      </c>
    </row>
    <row r="23" spans="1:12" s="11" customFormat="1" ht="18" customHeight="1">
      <c r="A23" s="29" t="s">
        <v>754</v>
      </c>
      <c r="B23" s="174">
        <v>7086</v>
      </c>
      <c r="C23" s="175">
        <f>B23/'3.연령(5세계급)및성별인구'!B8*100</f>
        <v>3.445006782083631</v>
      </c>
      <c r="D23" s="183">
        <v>7277</v>
      </c>
      <c r="E23" s="175">
        <v>3.4764288853643155</v>
      </c>
      <c r="F23" s="183">
        <v>7452</v>
      </c>
      <c r="G23" s="175">
        <f>F23/N7*100</f>
        <v>3.5164710712212797</v>
      </c>
      <c r="H23" s="654">
        <v>7661</v>
      </c>
      <c r="I23" s="175">
        <v>3.5621291870478173</v>
      </c>
      <c r="J23" s="183">
        <v>7765</v>
      </c>
      <c r="K23" s="899">
        <v>3.5</v>
      </c>
      <c r="L23" s="32" t="s">
        <v>722</v>
      </c>
    </row>
    <row r="24" spans="1:12" s="31" customFormat="1" ht="18" customHeight="1">
      <c r="A24" s="894" t="s">
        <v>768</v>
      </c>
      <c r="B24" s="867">
        <v>8539</v>
      </c>
      <c r="C24" s="175">
        <f>B24/'3.연령(5세계급)및성별인구'!B6*100</f>
        <v>2.080764563402522</v>
      </c>
      <c r="D24" s="183">
        <v>9168</v>
      </c>
      <c r="E24" s="175">
        <v>2.1957230342554825</v>
      </c>
      <c r="F24" s="183">
        <f>SUM(F25:F26)</f>
        <v>9803</v>
      </c>
      <c r="G24" s="175">
        <f>F24/N5*100</f>
        <v>2.3186451902835925</v>
      </c>
      <c r="H24" s="654">
        <v>10308</v>
      </c>
      <c r="I24" s="175">
        <v>2.399128605209749</v>
      </c>
      <c r="J24" s="895">
        <f>SUM(J25:J26)</f>
        <v>10585</v>
      </c>
      <c r="K24" s="898">
        <v>2.4</v>
      </c>
      <c r="L24" s="32" t="s">
        <v>728</v>
      </c>
    </row>
    <row r="25" spans="1:12" s="11" customFormat="1" ht="18" customHeight="1">
      <c r="A25" s="29" t="s">
        <v>753</v>
      </c>
      <c r="B25" s="174">
        <v>2847</v>
      </c>
      <c r="C25" s="175">
        <f>B25/'3.연령(5세계급)및성별인구'!B7*100</f>
        <v>1.390890570572918</v>
      </c>
      <c r="D25" s="183">
        <v>3239</v>
      </c>
      <c r="E25" s="175">
        <v>1.5556035828350503</v>
      </c>
      <c r="F25" s="183">
        <v>3505</v>
      </c>
      <c r="G25" s="175">
        <f>F25/N6*100</f>
        <v>1.6621378744552409</v>
      </c>
      <c r="H25" s="654">
        <v>3820</v>
      </c>
      <c r="I25" s="175">
        <v>1.780155460696777</v>
      </c>
      <c r="J25" s="183">
        <v>4074</v>
      </c>
      <c r="K25" s="899">
        <v>1.9</v>
      </c>
      <c r="L25" s="32" t="s">
        <v>721</v>
      </c>
    </row>
    <row r="26" spans="1:12" s="11" customFormat="1" ht="18" customHeight="1">
      <c r="A26" s="29" t="s">
        <v>754</v>
      </c>
      <c r="B26" s="174">
        <v>5692</v>
      </c>
      <c r="C26" s="175">
        <f>B26/'3.연령(5세계급)및성별인구'!B8*100</f>
        <v>2.767284589841946</v>
      </c>
      <c r="D26" s="183">
        <v>5929</v>
      </c>
      <c r="E26" s="175">
        <v>2.8324511283942595</v>
      </c>
      <c r="F26" s="183">
        <v>6298</v>
      </c>
      <c r="G26" s="175">
        <f>F26/N7*100</f>
        <v>2.9719182510133684</v>
      </c>
      <c r="H26" s="654">
        <v>6488</v>
      </c>
      <c r="I26" s="175">
        <v>3.0167202931165957</v>
      </c>
      <c r="J26" s="183">
        <v>6511</v>
      </c>
      <c r="K26" s="899">
        <v>3</v>
      </c>
      <c r="L26" s="32" t="s">
        <v>722</v>
      </c>
    </row>
    <row r="27" spans="1:12" s="31" customFormat="1" ht="18" customHeight="1">
      <c r="A27" s="894" t="s">
        <v>769</v>
      </c>
      <c r="B27" s="867">
        <v>4254</v>
      </c>
      <c r="C27" s="175">
        <f>B27/'3.연령(5세계급)및성별인구'!B6*100</f>
        <v>1.0366052761112925</v>
      </c>
      <c r="D27" s="183">
        <v>4783</v>
      </c>
      <c r="E27" s="175">
        <v>1.1455217356941507</v>
      </c>
      <c r="F27" s="183">
        <f>SUM(F28:F29)</f>
        <v>5294</v>
      </c>
      <c r="G27" s="175">
        <f>F27/N5*100</f>
        <v>1.2521582818893542</v>
      </c>
      <c r="H27" s="654">
        <v>5826</v>
      </c>
      <c r="I27" s="175">
        <v>1.355968495726814</v>
      </c>
      <c r="J27" s="895">
        <f>SUM(J28:J29)</f>
        <v>6679</v>
      </c>
      <c r="K27" s="898">
        <v>1.5</v>
      </c>
      <c r="L27" s="32" t="s">
        <v>729</v>
      </c>
    </row>
    <row r="28" spans="1:12" s="11" customFormat="1" ht="18" customHeight="1">
      <c r="A28" s="29" t="s">
        <v>753</v>
      </c>
      <c r="B28" s="174">
        <v>953</v>
      </c>
      <c r="C28" s="175">
        <f>B28/'3.연령(5세계급)및성별인구'!B7*100</f>
        <v>0.4655843743435163</v>
      </c>
      <c r="D28" s="183">
        <v>1072</v>
      </c>
      <c r="E28" s="175">
        <v>0.5148524361837523</v>
      </c>
      <c r="F28" s="183">
        <v>1296</v>
      </c>
      <c r="G28" s="175">
        <f>F28/N6*100</f>
        <v>0.6145879273306681</v>
      </c>
      <c r="H28" s="654">
        <v>1530</v>
      </c>
      <c r="I28" s="175">
        <v>0.7129942028445206</v>
      </c>
      <c r="J28" s="183">
        <v>1855</v>
      </c>
      <c r="K28" s="899">
        <v>0.8</v>
      </c>
      <c r="L28" s="32" t="s">
        <v>721</v>
      </c>
    </row>
    <row r="29" spans="1:12" s="11" customFormat="1" ht="18" customHeight="1">
      <c r="A29" s="29" t="s">
        <v>754</v>
      </c>
      <c r="B29" s="174">
        <v>3301</v>
      </c>
      <c r="C29" s="175">
        <f>B29/'3.연령(5세계급)및성별인구'!B8*100</f>
        <v>1.6048500405952675</v>
      </c>
      <c r="D29" s="183">
        <v>3711</v>
      </c>
      <c r="E29" s="175">
        <v>1.7728497448930842</v>
      </c>
      <c r="F29" s="183">
        <v>3998</v>
      </c>
      <c r="G29" s="175">
        <f>F29/N7*100</f>
        <v>1.8865876734759364</v>
      </c>
      <c r="H29" s="654">
        <v>4296</v>
      </c>
      <c r="I29" s="175">
        <v>1.997507764985958</v>
      </c>
      <c r="J29" s="183">
        <v>4824</v>
      </c>
      <c r="K29" s="899">
        <v>2.2</v>
      </c>
      <c r="L29" s="32" t="s">
        <v>722</v>
      </c>
    </row>
    <row r="30" spans="1:12" s="31" customFormat="1" ht="18" customHeight="1">
      <c r="A30" s="894" t="s">
        <v>770</v>
      </c>
      <c r="B30" s="867">
        <v>4228</v>
      </c>
      <c r="C30" s="175">
        <f>B30/'3.연령(5세계급)및성별인구'!B6*100</f>
        <v>1.0302696538313458</v>
      </c>
      <c r="D30" s="183">
        <v>4414</v>
      </c>
      <c r="E30" s="175">
        <v>1.0571467575483968</v>
      </c>
      <c r="F30" s="183">
        <f>SUM(F31:F32)</f>
        <v>4491</v>
      </c>
      <c r="G30" s="175">
        <f>F30/N5*100</f>
        <v>1.0622294756261974</v>
      </c>
      <c r="H30" s="654">
        <v>4726</v>
      </c>
      <c r="I30" s="175">
        <v>1.0999497272236394</v>
      </c>
      <c r="J30" s="895">
        <f>SUM(J31:J32)</f>
        <v>4952</v>
      </c>
      <c r="K30" s="898">
        <v>1.1</v>
      </c>
      <c r="L30" s="32" t="s">
        <v>730</v>
      </c>
    </row>
    <row r="31" spans="1:12" s="11" customFormat="1" ht="18" customHeight="1">
      <c r="A31" s="29" t="s">
        <v>753</v>
      </c>
      <c r="B31" s="174">
        <v>651</v>
      </c>
      <c r="C31" s="175">
        <f>B31/'3.연령(5세계급)및성별인구'!B7*100</f>
        <v>0.31804347082647333</v>
      </c>
      <c r="D31" s="183">
        <v>700</v>
      </c>
      <c r="E31" s="175">
        <v>0.33619095646327113</v>
      </c>
      <c r="F31" s="183">
        <v>704</v>
      </c>
      <c r="G31" s="175">
        <f>F31/N6*100</f>
        <v>0.33385023213023957</v>
      </c>
      <c r="H31" s="654">
        <v>727</v>
      </c>
      <c r="I31" s="175">
        <v>0.3387887486718736</v>
      </c>
      <c r="J31" s="183">
        <v>771</v>
      </c>
      <c r="K31" s="899">
        <v>0.4</v>
      </c>
      <c r="L31" s="32" t="s">
        <v>721</v>
      </c>
    </row>
    <row r="32" spans="1:14" s="219" customFormat="1" ht="18" customHeight="1">
      <c r="A32" s="196" t="s">
        <v>754</v>
      </c>
      <c r="B32" s="176">
        <v>3577</v>
      </c>
      <c r="C32" s="177">
        <f>B32/'3.연령(5세계급)및성별인구'!B8*100</f>
        <v>1.7390332006086857</v>
      </c>
      <c r="D32" s="225">
        <v>3714</v>
      </c>
      <c r="E32" s="177">
        <v>1.774282929812157</v>
      </c>
      <c r="F32" s="225">
        <v>3787</v>
      </c>
      <c r="G32" s="177">
        <f>F32/N7*100</f>
        <v>1.7870203900583719</v>
      </c>
      <c r="H32" s="655">
        <v>3999</v>
      </c>
      <c r="I32" s="177">
        <v>1.859411906931761</v>
      </c>
      <c r="J32" s="225">
        <v>4181</v>
      </c>
      <c r="K32" s="900">
        <v>1.9</v>
      </c>
      <c r="L32" s="44" t="s">
        <v>722</v>
      </c>
      <c r="M32" s="191"/>
      <c r="N32" s="191"/>
    </row>
    <row r="33" spans="1:16" s="216" customFormat="1" ht="17.25" customHeight="1">
      <c r="A33" s="250" t="s">
        <v>759</v>
      </c>
      <c r="B33" s="251"/>
      <c r="C33" s="251"/>
      <c r="D33" s="251"/>
      <c r="E33" s="252" t="s">
        <v>731</v>
      </c>
      <c r="F33" s="251"/>
      <c r="G33" s="255"/>
      <c r="H33" s="859"/>
      <c r="I33" s="255"/>
      <c r="J33" s="261"/>
      <c r="K33" s="255"/>
      <c r="M33" s="217"/>
      <c r="N33" s="217"/>
      <c r="O33" s="217"/>
      <c r="P33" s="217"/>
    </row>
    <row r="34" spans="1:10" s="255" customFormat="1" ht="17.25" customHeight="1">
      <c r="A34" s="255" t="s">
        <v>760</v>
      </c>
      <c r="E34" s="255" t="s">
        <v>732</v>
      </c>
      <c r="H34" s="859"/>
      <c r="J34" s="261"/>
    </row>
    <row r="35" spans="1:11" s="45" customFormat="1" ht="15" customHeight="1">
      <c r="A35" s="23"/>
      <c r="H35" s="860"/>
      <c r="K35" s="260"/>
    </row>
    <row r="36" spans="8:11" s="45" customFormat="1" ht="12.75" customHeight="1">
      <c r="H36" s="860"/>
      <c r="K36" s="260"/>
    </row>
    <row r="37" spans="8:11" s="45" customFormat="1" ht="24" customHeight="1">
      <c r="H37" s="860"/>
      <c r="K37" s="260"/>
    </row>
    <row r="38" spans="1:12" s="218" customFormat="1" ht="13.5">
      <c r="A38" s="869"/>
      <c r="B38" s="869"/>
      <c r="C38" s="869"/>
      <c r="D38" s="869"/>
      <c r="E38" s="869"/>
      <c r="F38" s="869"/>
      <c r="G38" s="869"/>
      <c r="H38" s="870"/>
      <c r="I38" s="869"/>
      <c r="J38" s="869"/>
      <c r="K38" s="871"/>
      <c r="L38" s="869"/>
    </row>
  </sheetData>
  <sheetProtection/>
  <mergeCells count="7">
    <mergeCell ref="A1:L1"/>
    <mergeCell ref="B3:C3"/>
    <mergeCell ref="F3:G3"/>
    <mergeCell ref="A3:A5"/>
    <mergeCell ref="D3:E3"/>
    <mergeCell ref="J3:K3"/>
    <mergeCell ref="H3:I3"/>
  </mergeCells>
  <printOptions/>
  <pageMargins left="0.44" right="0.5511811023622047" top="0.19" bottom="0.11" header="0.16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1258"/>
  <sheetViews>
    <sheetView zoomScaleSheetLayoutView="100" zoomScalePageLayoutView="0" workbookViewId="0" topLeftCell="A1">
      <pane xSplit="1" ySplit="6" topLeftCell="B7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2" sqref="A2"/>
    </sheetView>
  </sheetViews>
  <sheetFormatPr defaultColWidth="2.21484375" defaultRowHeight="79.5" customHeight="1"/>
  <cols>
    <col min="1" max="1" width="11.3359375" style="338" customWidth="1"/>
    <col min="2" max="19" width="7.4453125" style="338" customWidth="1"/>
    <col min="20" max="115" width="3.5546875" style="338" hidden="1" customWidth="1"/>
    <col min="116" max="16384" width="2.21484375" style="338" customWidth="1"/>
  </cols>
  <sheetData>
    <row r="1" spans="1:19" s="302" customFormat="1" ht="30.75" customHeight="1">
      <c r="A1" s="722" t="s">
        <v>810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</row>
    <row r="2" spans="1:19" s="303" customFormat="1" ht="18" customHeight="1">
      <c r="A2" s="303" t="s">
        <v>121</v>
      </c>
      <c r="S2" s="304" t="s">
        <v>318</v>
      </c>
    </row>
    <row r="3" spans="1:19" s="303" customFormat="1" ht="24.75" customHeight="1">
      <c r="A3" s="266"/>
      <c r="B3" s="723" t="s">
        <v>122</v>
      </c>
      <c r="C3" s="724"/>
      <c r="D3" s="724"/>
      <c r="E3" s="724"/>
      <c r="F3" s="724"/>
      <c r="G3" s="725"/>
      <c r="H3" s="726" t="s">
        <v>123</v>
      </c>
      <c r="I3" s="724"/>
      <c r="J3" s="724"/>
      <c r="K3" s="724"/>
      <c r="L3" s="724"/>
      <c r="M3" s="725"/>
      <c r="N3" s="723" t="s">
        <v>124</v>
      </c>
      <c r="O3" s="724"/>
      <c r="P3" s="724"/>
      <c r="Q3" s="724"/>
      <c r="R3" s="724"/>
      <c r="S3" s="724"/>
    </row>
    <row r="4" spans="1:19" s="303" customFormat="1" ht="24.75" customHeight="1">
      <c r="A4" s="305" t="s">
        <v>114</v>
      </c>
      <c r="B4" s="306"/>
      <c r="C4" s="307" t="s">
        <v>319</v>
      </c>
      <c r="D4" s="307" t="s">
        <v>125</v>
      </c>
      <c r="E4" s="307" t="s">
        <v>126</v>
      </c>
      <c r="F4" s="307" t="s">
        <v>127</v>
      </c>
      <c r="G4" s="294" t="s">
        <v>128</v>
      </c>
      <c r="H4" s="308"/>
      <c r="I4" s="307" t="s">
        <v>319</v>
      </c>
      <c r="J4" s="307" t="s">
        <v>125</v>
      </c>
      <c r="K4" s="307" t="s">
        <v>126</v>
      </c>
      <c r="L4" s="307" t="s">
        <v>127</v>
      </c>
      <c r="M4" s="294" t="s">
        <v>128</v>
      </c>
      <c r="N4" s="308"/>
      <c r="O4" s="307" t="s">
        <v>319</v>
      </c>
      <c r="P4" s="307" t="s">
        <v>125</v>
      </c>
      <c r="Q4" s="307" t="s">
        <v>126</v>
      </c>
      <c r="R4" s="307" t="s">
        <v>127</v>
      </c>
      <c r="S4" s="294" t="s">
        <v>128</v>
      </c>
    </row>
    <row r="5" spans="1:19" s="303" customFormat="1" ht="24.75" customHeight="1">
      <c r="A5" s="305" t="s">
        <v>115</v>
      </c>
      <c r="B5" s="306"/>
      <c r="C5" s="309"/>
      <c r="D5" s="309"/>
      <c r="E5" s="309"/>
      <c r="F5" s="309" t="s">
        <v>320</v>
      </c>
      <c r="G5" s="308"/>
      <c r="H5" s="308"/>
      <c r="I5" s="309"/>
      <c r="J5" s="309"/>
      <c r="K5" s="309"/>
      <c r="L5" s="309" t="s">
        <v>320</v>
      </c>
      <c r="M5" s="308"/>
      <c r="N5" s="308"/>
      <c r="O5" s="309"/>
      <c r="P5" s="309"/>
      <c r="Q5" s="309"/>
      <c r="R5" s="309" t="s">
        <v>320</v>
      </c>
      <c r="S5" s="308"/>
    </row>
    <row r="6" spans="1:19" s="315" customFormat="1" ht="24.75" customHeight="1">
      <c r="A6" s="310"/>
      <c r="B6" s="311"/>
      <c r="C6" s="312" t="s">
        <v>321</v>
      </c>
      <c r="D6" s="312" t="s">
        <v>322</v>
      </c>
      <c r="E6" s="312" t="s">
        <v>323</v>
      </c>
      <c r="F6" s="312" t="s">
        <v>324</v>
      </c>
      <c r="G6" s="313" t="s">
        <v>325</v>
      </c>
      <c r="H6" s="314"/>
      <c r="I6" s="312" t="s">
        <v>321</v>
      </c>
      <c r="J6" s="312" t="s">
        <v>322</v>
      </c>
      <c r="K6" s="312" t="s">
        <v>323</v>
      </c>
      <c r="L6" s="312" t="s">
        <v>324</v>
      </c>
      <c r="M6" s="314" t="s">
        <v>325</v>
      </c>
      <c r="N6" s="314"/>
      <c r="O6" s="312" t="s">
        <v>321</v>
      </c>
      <c r="P6" s="312" t="s">
        <v>322</v>
      </c>
      <c r="Q6" s="312" t="s">
        <v>323</v>
      </c>
      <c r="R6" s="312" t="s">
        <v>324</v>
      </c>
      <c r="S6" s="314" t="s">
        <v>325</v>
      </c>
    </row>
    <row r="7" spans="1:20" s="315" customFormat="1" ht="25.5" customHeight="1">
      <c r="A7" s="316" t="s">
        <v>116</v>
      </c>
      <c r="B7" s="317">
        <v>334162</v>
      </c>
      <c r="C7" s="317">
        <v>176689</v>
      </c>
      <c r="D7" s="317">
        <v>31367</v>
      </c>
      <c r="E7" s="317">
        <v>3686</v>
      </c>
      <c r="F7" s="317">
        <v>122419</v>
      </c>
      <c r="G7" s="317">
        <v>1</v>
      </c>
      <c r="H7" s="317">
        <v>160434</v>
      </c>
      <c r="I7" s="317">
        <v>86405</v>
      </c>
      <c r="J7" s="317">
        <v>2486</v>
      </c>
      <c r="K7" s="317">
        <v>1357</v>
      </c>
      <c r="L7" s="317">
        <v>70185</v>
      </c>
      <c r="M7" s="317">
        <v>1</v>
      </c>
      <c r="N7" s="317">
        <v>173728</v>
      </c>
      <c r="O7" s="317">
        <v>90284</v>
      </c>
      <c r="P7" s="317">
        <v>28881</v>
      </c>
      <c r="Q7" s="317">
        <v>2329</v>
      </c>
      <c r="R7" s="317">
        <v>52234</v>
      </c>
      <c r="S7" s="317" t="s">
        <v>434</v>
      </c>
      <c r="T7" s="318"/>
    </row>
    <row r="8" spans="1:20" s="315" customFormat="1" ht="25.5" customHeight="1">
      <c r="A8" s="316" t="s">
        <v>117</v>
      </c>
      <c r="B8" s="317">
        <v>382883</v>
      </c>
      <c r="C8" s="317">
        <v>199815</v>
      </c>
      <c r="D8" s="317">
        <v>35100</v>
      </c>
      <c r="E8" s="317">
        <v>4082</v>
      </c>
      <c r="F8" s="317">
        <v>143886</v>
      </c>
      <c r="G8" s="317" t="s">
        <v>434</v>
      </c>
      <c r="H8" s="317">
        <v>186275</v>
      </c>
      <c r="I8" s="317">
        <v>99355</v>
      </c>
      <c r="J8" s="317">
        <v>3584</v>
      </c>
      <c r="K8" s="317">
        <v>1684</v>
      </c>
      <c r="L8" s="317">
        <v>81652</v>
      </c>
      <c r="M8" s="317" t="s">
        <v>434</v>
      </c>
      <c r="N8" s="317">
        <v>196608</v>
      </c>
      <c r="O8" s="317">
        <v>100460</v>
      </c>
      <c r="P8" s="317">
        <v>31516</v>
      </c>
      <c r="Q8" s="317">
        <v>2398</v>
      </c>
      <c r="R8" s="317">
        <v>62234</v>
      </c>
      <c r="S8" s="317" t="s">
        <v>434</v>
      </c>
      <c r="T8" s="318"/>
    </row>
    <row r="9" spans="1:20" s="315" customFormat="1" ht="25.5" customHeight="1">
      <c r="A9" s="316" t="s">
        <v>316</v>
      </c>
      <c r="B9" s="317">
        <v>386933</v>
      </c>
      <c r="C9" s="317">
        <v>219280</v>
      </c>
      <c r="D9" s="317">
        <v>34938</v>
      </c>
      <c r="E9" s="317">
        <v>5228</v>
      </c>
      <c r="F9" s="317">
        <v>127448</v>
      </c>
      <c r="G9" s="317">
        <v>39</v>
      </c>
      <c r="H9" s="317">
        <v>187610</v>
      </c>
      <c r="I9" s="317">
        <v>109578</v>
      </c>
      <c r="J9" s="317">
        <v>3257</v>
      </c>
      <c r="K9" s="317">
        <v>2378</v>
      </c>
      <c r="L9" s="317">
        <v>72372</v>
      </c>
      <c r="M9" s="317">
        <v>25</v>
      </c>
      <c r="N9" s="317">
        <v>199323</v>
      </c>
      <c r="O9" s="317">
        <v>109702</v>
      </c>
      <c r="P9" s="317">
        <v>31681</v>
      </c>
      <c r="Q9" s="317">
        <v>2850</v>
      </c>
      <c r="R9" s="317">
        <v>55076</v>
      </c>
      <c r="S9" s="317">
        <v>14</v>
      </c>
      <c r="T9" s="318"/>
    </row>
    <row r="10" spans="1:20" s="315" customFormat="1" ht="25.5" customHeight="1">
      <c r="A10" s="316" t="s">
        <v>118</v>
      </c>
      <c r="B10" s="317">
        <v>396137</v>
      </c>
      <c r="C10" s="317">
        <v>233668</v>
      </c>
      <c r="D10" s="317">
        <v>34540</v>
      </c>
      <c r="E10" s="317">
        <v>9966</v>
      </c>
      <c r="F10" s="317">
        <v>117957</v>
      </c>
      <c r="G10" s="319">
        <v>6</v>
      </c>
      <c r="H10" s="317">
        <v>193146</v>
      </c>
      <c r="I10" s="317">
        <v>116950</v>
      </c>
      <c r="J10" s="317">
        <v>3403</v>
      </c>
      <c r="K10" s="317">
        <v>4703</v>
      </c>
      <c r="L10" s="317">
        <v>68089</v>
      </c>
      <c r="M10" s="317">
        <v>1</v>
      </c>
      <c r="N10" s="317">
        <v>202991</v>
      </c>
      <c r="O10" s="317">
        <v>116718</v>
      </c>
      <c r="P10" s="317">
        <v>31137</v>
      </c>
      <c r="Q10" s="317">
        <v>5263</v>
      </c>
      <c r="R10" s="317">
        <v>49868</v>
      </c>
      <c r="S10" s="317">
        <v>5</v>
      </c>
      <c r="T10" s="318"/>
    </row>
    <row r="11" spans="1:20" s="315" customFormat="1" ht="25.5" customHeight="1">
      <c r="A11" s="316" t="s">
        <v>119</v>
      </c>
      <c r="B11" s="317">
        <v>414395</v>
      </c>
      <c r="C11" s="319">
        <v>243242</v>
      </c>
      <c r="D11" s="319">
        <v>36245</v>
      </c>
      <c r="E11" s="319">
        <v>16267</v>
      </c>
      <c r="F11" s="319">
        <v>118641</v>
      </c>
      <c r="G11" s="319">
        <f>SUM(M11,S11)</f>
        <v>0</v>
      </c>
      <c r="H11" s="317">
        <v>202807</v>
      </c>
      <c r="I11" s="317">
        <v>121888</v>
      </c>
      <c r="J11" s="317">
        <v>4245</v>
      </c>
      <c r="K11" s="317">
        <v>7885</v>
      </c>
      <c r="L11" s="317">
        <v>68789</v>
      </c>
      <c r="M11" s="317" t="s">
        <v>434</v>
      </c>
      <c r="N11" s="317">
        <v>211588</v>
      </c>
      <c r="O11" s="317">
        <v>121354</v>
      </c>
      <c r="P11" s="317">
        <v>32000</v>
      </c>
      <c r="Q11" s="317">
        <v>8382</v>
      </c>
      <c r="R11" s="317">
        <v>49852</v>
      </c>
      <c r="S11" s="317" t="s">
        <v>434</v>
      </c>
      <c r="T11" s="318"/>
    </row>
    <row r="12" spans="1:20" s="324" customFormat="1" ht="25.5" customHeight="1">
      <c r="A12" s="320" t="s">
        <v>462</v>
      </c>
      <c r="B12" s="321">
        <f>SUM(C12:G12)</f>
        <v>427567</v>
      </c>
      <c r="C12" s="321">
        <f>SUM(C13:C27)</f>
        <v>246544</v>
      </c>
      <c r="D12" s="321">
        <f>SUM(D13:D27)</f>
        <v>37906</v>
      </c>
      <c r="E12" s="321">
        <f>SUM(E13:E27)</f>
        <v>21314</v>
      </c>
      <c r="F12" s="321">
        <f>SUM(F13:F27)</f>
        <v>121803</v>
      </c>
      <c r="G12" s="322" t="s">
        <v>326</v>
      </c>
      <c r="H12" s="321">
        <f>SUM(I12:M12)</f>
        <v>208903</v>
      </c>
      <c r="I12" s="321">
        <f>SUM(I13:I27)</f>
        <v>123745</v>
      </c>
      <c r="J12" s="321">
        <f>SUM(J13:J27)</f>
        <v>4889</v>
      </c>
      <c r="K12" s="321">
        <f>SUM(K13:K27)</f>
        <v>10177</v>
      </c>
      <c r="L12" s="321">
        <f>SUM(L13:L27)</f>
        <v>70092</v>
      </c>
      <c r="M12" s="321" t="s">
        <v>326</v>
      </c>
      <c r="N12" s="321">
        <f>SUM(O12:S12)</f>
        <v>218664</v>
      </c>
      <c r="O12" s="321">
        <f>SUM(O13:O27)</f>
        <v>122799</v>
      </c>
      <c r="P12" s="321">
        <f>SUM(P13:P27)</f>
        <v>33017</v>
      </c>
      <c r="Q12" s="321">
        <f>SUM(Q13:Q27)</f>
        <v>11137</v>
      </c>
      <c r="R12" s="321">
        <f>SUM(R13:R27)</f>
        <v>51711</v>
      </c>
      <c r="S12" s="321" t="s">
        <v>326</v>
      </c>
      <c r="T12" s="323"/>
    </row>
    <row r="13" spans="1:20" s="315" customFormat="1" ht="18.75" customHeight="1">
      <c r="A13" s="316" t="s">
        <v>327</v>
      </c>
      <c r="B13" s="319">
        <v>39164</v>
      </c>
      <c r="C13" s="319">
        <v>136</v>
      </c>
      <c r="D13" s="319">
        <v>4</v>
      </c>
      <c r="E13" s="319">
        <v>14</v>
      </c>
      <c r="F13" s="319">
        <v>39010</v>
      </c>
      <c r="G13" s="319">
        <f aca="true" t="shared" si="0" ref="G13:G27">SUM(M13,S13)</f>
        <v>0</v>
      </c>
      <c r="H13" s="319">
        <v>20588</v>
      </c>
      <c r="I13" s="325">
        <v>60</v>
      </c>
      <c r="J13" s="326">
        <v>3</v>
      </c>
      <c r="K13" s="325">
        <v>8</v>
      </c>
      <c r="L13" s="325">
        <v>20517</v>
      </c>
      <c r="M13" s="321" t="s">
        <v>326</v>
      </c>
      <c r="N13" s="319">
        <v>18576</v>
      </c>
      <c r="O13" s="325">
        <v>76</v>
      </c>
      <c r="P13" s="326">
        <v>1</v>
      </c>
      <c r="Q13" s="325">
        <v>6</v>
      </c>
      <c r="R13" s="325">
        <v>18493</v>
      </c>
      <c r="S13" s="317" t="s">
        <v>434</v>
      </c>
      <c r="T13" s="318"/>
    </row>
    <row r="14" spans="1:20" s="315" customFormat="1" ht="18.75" customHeight="1">
      <c r="A14" s="316" t="s">
        <v>328</v>
      </c>
      <c r="B14" s="319">
        <v>27731</v>
      </c>
      <c r="C14" s="319">
        <v>926</v>
      </c>
      <c r="D14" s="319">
        <v>8</v>
      </c>
      <c r="E14" s="319">
        <v>32</v>
      </c>
      <c r="F14" s="319">
        <v>26765</v>
      </c>
      <c r="G14" s="319">
        <f t="shared" si="0"/>
        <v>0</v>
      </c>
      <c r="H14" s="319">
        <v>15147</v>
      </c>
      <c r="I14" s="325">
        <v>232</v>
      </c>
      <c r="J14" s="325">
        <v>1</v>
      </c>
      <c r="K14" s="325">
        <v>10</v>
      </c>
      <c r="L14" s="325">
        <v>14904</v>
      </c>
      <c r="M14" s="321" t="s">
        <v>326</v>
      </c>
      <c r="N14" s="319">
        <v>12584</v>
      </c>
      <c r="O14" s="325">
        <v>694</v>
      </c>
      <c r="P14" s="325">
        <v>7</v>
      </c>
      <c r="Q14" s="325">
        <v>22</v>
      </c>
      <c r="R14" s="325">
        <v>11861</v>
      </c>
      <c r="S14" s="317" t="s">
        <v>434</v>
      </c>
      <c r="T14" s="318"/>
    </row>
    <row r="15" spans="1:20" s="315" customFormat="1" ht="18.75" customHeight="1">
      <c r="A15" s="316" t="s">
        <v>329</v>
      </c>
      <c r="B15" s="319">
        <v>32113</v>
      </c>
      <c r="C15" s="319">
        <v>8345</v>
      </c>
      <c r="D15" s="319">
        <v>21</v>
      </c>
      <c r="E15" s="319">
        <v>241</v>
      </c>
      <c r="F15" s="319">
        <v>23506</v>
      </c>
      <c r="G15" s="319">
        <f t="shared" si="0"/>
        <v>0</v>
      </c>
      <c r="H15" s="319">
        <v>16232</v>
      </c>
      <c r="I15" s="325">
        <v>2906</v>
      </c>
      <c r="J15" s="325">
        <v>3</v>
      </c>
      <c r="K15" s="325">
        <v>96</v>
      </c>
      <c r="L15" s="325">
        <v>13227</v>
      </c>
      <c r="M15" s="321" t="s">
        <v>326</v>
      </c>
      <c r="N15" s="319">
        <v>15881</v>
      </c>
      <c r="O15" s="325">
        <v>5439</v>
      </c>
      <c r="P15" s="325">
        <v>18</v>
      </c>
      <c r="Q15" s="325">
        <v>145</v>
      </c>
      <c r="R15" s="325">
        <v>10279</v>
      </c>
      <c r="S15" s="317" t="s">
        <v>434</v>
      </c>
      <c r="T15" s="318"/>
    </row>
    <row r="16" spans="1:20" s="315" customFormat="1" ht="18.75" customHeight="1">
      <c r="A16" s="316" t="s">
        <v>330</v>
      </c>
      <c r="B16" s="319">
        <v>35691</v>
      </c>
      <c r="C16" s="319">
        <v>21335</v>
      </c>
      <c r="D16" s="319">
        <v>69</v>
      </c>
      <c r="E16" s="319">
        <v>813</v>
      </c>
      <c r="F16" s="319">
        <v>13474</v>
      </c>
      <c r="G16" s="319">
        <f t="shared" si="0"/>
        <v>0</v>
      </c>
      <c r="H16" s="319">
        <v>18085</v>
      </c>
      <c r="I16" s="325">
        <v>9040</v>
      </c>
      <c r="J16" s="325">
        <v>13</v>
      </c>
      <c r="K16" s="325">
        <v>355</v>
      </c>
      <c r="L16" s="325">
        <v>8677</v>
      </c>
      <c r="M16" s="321" t="s">
        <v>326</v>
      </c>
      <c r="N16" s="319">
        <v>17606</v>
      </c>
      <c r="O16" s="325">
        <v>12295</v>
      </c>
      <c r="P16" s="325">
        <v>56</v>
      </c>
      <c r="Q16" s="325">
        <v>458</v>
      </c>
      <c r="R16" s="325">
        <v>4797</v>
      </c>
      <c r="S16" s="317" t="s">
        <v>434</v>
      </c>
      <c r="T16" s="318"/>
    </row>
    <row r="17" spans="1:20" s="315" customFormat="1" ht="18.75" customHeight="1">
      <c r="A17" s="316" t="s">
        <v>331</v>
      </c>
      <c r="B17" s="319">
        <v>45047</v>
      </c>
      <c r="C17" s="319">
        <v>33879</v>
      </c>
      <c r="D17" s="319">
        <v>253</v>
      </c>
      <c r="E17" s="319">
        <v>2421</v>
      </c>
      <c r="F17" s="319">
        <v>8494</v>
      </c>
      <c r="G17" s="319">
        <f t="shared" si="0"/>
        <v>0</v>
      </c>
      <c r="H17" s="319">
        <v>22516</v>
      </c>
      <c r="I17" s="325">
        <v>15613</v>
      </c>
      <c r="J17" s="325">
        <v>58</v>
      </c>
      <c r="K17" s="325">
        <v>1013</v>
      </c>
      <c r="L17" s="325">
        <v>5832</v>
      </c>
      <c r="M17" s="321" t="s">
        <v>326</v>
      </c>
      <c r="N17" s="319">
        <v>22531</v>
      </c>
      <c r="O17" s="325">
        <v>18266</v>
      </c>
      <c r="P17" s="325">
        <v>195</v>
      </c>
      <c r="Q17" s="325">
        <v>1408</v>
      </c>
      <c r="R17" s="325">
        <v>2662</v>
      </c>
      <c r="S17" s="317" t="s">
        <v>434</v>
      </c>
      <c r="T17" s="318"/>
    </row>
    <row r="18" spans="1:20" s="315" customFormat="1" ht="18.75" customHeight="1">
      <c r="A18" s="316" t="s">
        <v>332</v>
      </c>
      <c r="B18" s="319">
        <v>46681</v>
      </c>
      <c r="C18" s="319">
        <v>37025</v>
      </c>
      <c r="D18" s="319">
        <v>578</v>
      </c>
      <c r="E18" s="319">
        <v>4044</v>
      </c>
      <c r="F18" s="319">
        <v>5034</v>
      </c>
      <c r="G18" s="319">
        <f t="shared" si="0"/>
        <v>0</v>
      </c>
      <c r="H18" s="319">
        <v>23868</v>
      </c>
      <c r="I18" s="325">
        <v>18377</v>
      </c>
      <c r="J18" s="325">
        <v>117</v>
      </c>
      <c r="K18" s="325">
        <v>1874</v>
      </c>
      <c r="L18" s="325">
        <v>3500</v>
      </c>
      <c r="M18" s="321" t="s">
        <v>326</v>
      </c>
      <c r="N18" s="319">
        <v>22813</v>
      </c>
      <c r="O18" s="325">
        <v>18648</v>
      </c>
      <c r="P18" s="325">
        <v>461</v>
      </c>
      <c r="Q18" s="325">
        <v>2170</v>
      </c>
      <c r="R18" s="325">
        <v>1534</v>
      </c>
      <c r="S18" s="317" t="s">
        <v>434</v>
      </c>
      <c r="T18" s="318"/>
    </row>
    <row r="19" spans="1:20" s="315" customFormat="1" ht="18.75" customHeight="1">
      <c r="A19" s="316" t="s">
        <v>333</v>
      </c>
      <c r="B19" s="319">
        <v>43278</v>
      </c>
      <c r="C19" s="319">
        <v>35008</v>
      </c>
      <c r="D19" s="319">
        <v>1157</v>
      </c>
      <c r="E19" s="319">
        <v>4492</v>
      </c>
      <c r="F19" s="319">
        <v>2621</v>
      </c>
      <c r="G19" s="319">
        <f t="shared" si="0"/>
        <v>0</v>
      </c>
      <c r="H19" s="319">
        <v>22144</v>
      </c>
      <c r="I19" s="325">
        <v>17942</v>
      </c>
      <c r="J19" s="325">
        <v>221</v>
      </c>
      <c r="K19" s="325">
        <v>2179</v>
      </c>
      <c r="L19" s="325">
        <v>1802</v>
      </c>
      <c r="M19" s="321" t="s">
        <v>326</v>
      </c>
      <c r="N19" s="319">
        <v>21134</v>
      </c>
      <c r="O19" s="325">
        <v>17066</v>
      </c>
      <c r="P19" s="325">
        <v>936</v>
      </c>
      <c r="Q19" s="325">
        <v>2313</v>
      </c>
      <c r="R19" s="325">
        <v>819</v>
      </c>
      <c r="S19" s="317" t="s">
        <v>434</v>
      </c>
      <c r="T19" s="318"/>
    </row>
    <row r="20" spans="1:20" s="315" customFormat="1" ht="18.75" customHeight="1">
      <c r="A20" s="316" t="s">
        <v>334</v>
      </c>
      <c r="B20" s="319">
        <v>38485</v>
      </c>
      <c r="C20" s="319">
        <v>31197</v>
      </c>
      <c r="D20" s="319">
        <v>1892</v>
      </c>
      <c r="E20" s="319">
        <v>3982</v>
      </c>
      <c r="F20" s="319">
        <v>1414</v>
      </c>
      <c r="G20" s="319">
        <f t="shared" si="0"/>
        <v>0</v>
      </c>
      <c r="H20" s="319">
        <v>19501</v>
      </c>
      <c r="I20" s="325">
        <v>16298</v>
      </c>
      <c r="J20" s="325">
        <v>355</v>
      </c>
      <c r="K20" s="325">
        <v>1975</v>
      </c>
      <c r="L20" s="325">
        <v>873</v>
      </c>
      <c r="M20" s="321" t="s">
        <v>326</v>
      </c>
      <c r="N20" s="319">
        <v>18984</v>
      </c>
      <c r="O20" s="325">
        <v>14899</v>
      </c>
      <c r="P20" s="325">
        <v>1537</v>
      </c>
      <c r="Q20" s="325">
        <v>2007</v>
      </c>
      <c r="R20" s="325">
        <v>541</v>
      </c>
      <c r="S20" s="317" t="s">
        <v>434</v>
      </c>
      <c r="T20" s="318"/>
    </row>
    <row r="21" spans="1:20" s="315" customFormat="1" ht="18.75" customHeight="1">
      <c r="A21" s="316" t="s">
        <v>335</v>
      </c>
      <c r="B21" s="319">
        <v>27406</v>
      </c>
      <c r="C21" s="319">
        <v>22002</v>
      </c>
      <c r="D21" s="319">
        <v>2438</v>
      </c>
      <c r="E21" s="319">
        <v>2294</v>
      </c>
      <c r="F21" s="319">
        <v>672</v>
      </c>
      <c r="G21" s="319">
        <f t="shared" si="0"/>
        <v>0</v>
      </c>
      <c r="H21" s="319">
        <v>13574</v>
      </c>
      <c r="I21" s="325">
        <v>11578</v>
      </c>
      <c r="J21" s="325">
        <v>410</v>
      </c>
      <c r="K21" s="325">
        <v>1192</v>
      </c>
      <c r="L21" s="325">
        <v>394</v>
      </c>
      <c r="M21" s="321" t="s">
        <v>326</v>
      </c>
      <c r="N21" s="319">
        <v>13832</v>
      </c>
      <c r="O21" s="325">
        <v>10424</v>
      </c>
      <c r="P21" s="325">
        <v>2028</v>
      </c>
      <c r="Q21" s="325">
        <v>1102</v>
      </c>
      <c r="R21" s="325">
        <v>278</v>
      </c>
      <c r="S21" s="317" t="s">
        <v>434</v>
      </c>
      <c r="T21" s="318"/>
    </row>
    <row r="22" spans="1:20" s="315" customFormat="1" ht="18.75" customHeight="1">
      <c r="A22" s="316" t="s">
        <v>336</v>
      </c>
      <c r="B22" s="319">
        <v>24163</v>
      </c>
      <c r="C22" s="319">
        <v>18950</v>
      </c>
      <c r="D22" s="319">
        <v>3515</v>
      </c>
      <c r="E22" s="319">
        <v>1350</v>
      </c>
      <c r="F22" s="319">
        <v>348</v>
      </c>
      <c r="G22" s="319">
        <f t="shared" si="0"/>
        <v>0</v>
      </c>
      <c r="H22" s="319">
        <v>11737</v>
      </c>
      <c r="I22" s="325">
        <v>10263</v>
      </c>
      <c r="J22" s="325">
        <v>556</v>
      </c>
      <c r="K22" s="325">
        <v>719</v>
      </c>
      <c r="L22" s="325">
        <v>199</v>
      </c>
      <c r="M22" s="321" t="s">
        <v>326</v>
      </c>
      <c r="N22" s="319">
        <v>12426</v>
      </c>
      <c r="O22" s="325">
        <v>8687</v>
      </c>
      <c r="P22" s="325">
        <v>2959</v>
      </c>
      <c r="Q22" s="325">
        <v>631</v>
      </c>
      <c r="R22" s="325">
        <v>149</v>
      </c>
      <c r="S22" s="317" t="s">
        <v>434</v>
      </c>
      <c r="T22" s="318"/>
    </row>
    <row r="23" spans="1:20" s="315" customFormat="1" ht="18.75" customHeight="1">
      <c r="A23" s="316" t="s">
        <v>337</v>
      </c>
      <c r="B23" s="319">
        <v>21156</v>
      </c>
      <c r="C23" s="319">
        <v>15401</v>
      </c>
      <c r="D23" s="319">
        <v>4763</v>
      </c>
      <c r="E23" s="319">
        <v>807</v>
      </c>
      <c r="F23" s="319">
        <v>185</v>
      </c>
      <c r="G23" s="319">
        <f t="shared" si="0"/>
        <v>0</v>
      </c>
      <c r="H23" s="319">
        <v>9817</v>
      </c>
      <c r="I23" s="325">
        <v>8624</v>
      </c>
      <c r="J23" s="325">
        <v>661</v>
      </c>
      <c r="K23" s="325">
        <v>443</v>
      </c>
      <c r="L23" s="325">
        <v>89</v>
      </c>
      <c r="M23" s="321" t="s">
        <v>326</v>
      </c>
      <c r="N23" s="319">
        <v>11339</v>
      </c>
      <c r="O23" s="325">
        <v>6777</v>
      </c>
      <c r="P23" s="325">
        <v>4102</v>
      </c>
      <c r="Q23" s="325">
        <v>364</v>
      </c>
      <c r="R23" s="325">
        <v>96</v>
      </c>
      <c r="S23" s="317" t="s">
        <v>434</v>
      </c>
      <c r="T23" s="318"/>
    </row>
    <row r="24" spans="1:20" s="315" customFormat="1" ht="18.75" customHeight="1">
      <c r="A24" s="316" t="s">
        <v>338</v>
      </c>
      <c r="B24" s="319">
        <v>18775</v>
      </c>
      <c r="C24" s="319">
        <v>12204</v>
      </c>
      <c r="D24" s="319">
        <v>5990</v>
      </c>
      <c r="E24" s="319">
        <v>467</v>
      </c>
      <c r="F24" s="319">
        <v>114</v>
      </c>
      <c r="G24" s="319">
        <f t="shared" si="0"/>
        <v>0</v>
      </c>
      <c r="H24" s="319">
        <v>7941</v>
      </c>
      <c r="I24" s="325">
        <v>6914</v>
      </c>
      <c r="J24" s="325">
        <v>774</v>
      </c>
      <c r="K24" s="325">
        <v>212</v>
      </c>
      <c r="L24" s="325">
        <v>41</v>
      </c>
      <c r="M24" s="321" t="s">
        <v>326</v>
      </c>
      <c r="N24" s="319">
        <v>10834</v>
      </c>
      <c r="O24" s="325">
        <v>5290</v>
      </c>
      <c r="P24" s="325">
        <v>5216</v>
      </c>
      <c r="Q24" s="325">
        <v>255</v>
      </c>
      <c r="R24" s="325">
        <v>73</v>
      </c>
      <c r="S24" s="317" t="s">
        <v>434</v>
      </c>
      <c r="T24" s="318"/>
    </row>
    <row r="25" spans="1:20" s="315" customFormat="1" ht="18.75" customHeight="1">
      <c r="A25" s="316" t="s">
        <v>339</v>
      </c>
      <c r="B25" s="319">
        <v>14065</v>
      </c>
      <c r="C25" s="319">
        <v>7084</v>
      </c>
      <c r="D25" s="319">
        <v>6670</v>
      </c>
      <c r="E25" s="319">
        <v>231</v>
      </c>
      <c r="F25" s="319">
        <v>80</v>
      </c>
      <c r="G25" s="319">
        <f t="shared" si="0"/>
        <v>0</v>
      </c>
      <c r="H25" s="319">
        <v>4971</v>
      </c>
      <c r="I25" s="325">
        <v>4065</v>
      </c>
      <c r="J25" s="325">
        <v>805</v>
      </c>
      <c r="K25" s="325">
        <v>79</v>
      </c>
      <c r="L25" s="325">
        <v>22</v>
      </c>
      <c r="M25" s="321" t="s">
        <v>326</v>
      </c>
      <c r="N25" s="319">
        <v>9094</v>
      </c>
      <c r="O25" s="325">
        <v>3019</v>
      </c>
      <c r="P25" s="325">
        <v>5865</v>
      </c>
      <c r="Q25" s="325">
        <v>152</v>
      </c>
      <c r="R25" s="325">
        <v>58</v>
      </c>
      <c r="S25" s="317" t="s">
        <v>434</v>
      </c>
      <c r="T25" s="318"/>
    </row>
    <row r="26" spans="1:20" s="315" customFormat="1" ht="18.75" customHeight="1">
      <c r="A26" s="316" t="s">
        <v>340</v>
      </c>
      <c r="B26" s="319">
        <v>7430</v>
      </c>
      <c r="C26" s="319">
        <v>2220</v>
      </c>
      <c r="D26" s="319">
        <v>5088</v>
      </c>
      <c r="E26" s="319">
        <v>82</v>
      </c>
      <c r="F26" s="319">
        <v>40</v>
      </c>
      <c r="G26" s="319">
        <f t="shared" si="0"/>
        <v>0</v>
      </c>
      <c r="H26" s="319">
        <v>1775</v>
      </c>
      <c r="I26" s="325">
        <v>1303</v>
      </c>
      <c r="J26" s="325">
        <v>452</v>
      </c>
      <c r="K26" s="325">
        <v>14</v>
      </c>
      <c r="L26" s="325">
        <v>6</v>
      </c>
      <c r="M26" s="321" t="s">
        <v>326</v>
      </c>
      <c r="N26" s="319">
        <v>5655</v>
      </c>
      <c r="O26" s="325">
        <v>917</v>
      </c>
      <c r="P26" s="325">
        <v>4636</v>
      </c>
      <c r="Q26" s="325">
        <v>68</v>
      </c>
      <c r="R26" s="325">
        <v>34</v>
      </c>
      <c r="S26" s="317" t="s">
        <v>434</v>
      </c>
      <c r="T26" s="318"/>
    </row>
    <row r="27" spans="1:20" s="315" customFormat="1" ht="18.75" customHeight="1">
      <c r="A27" s="310" t="s">
        <v>341</v>
      </c>
      <c r="B27" s="327">
        <v>6382</v>
      </c>
      <c r="C27" s="327">
        <v>832</v>
      </c>
      <c r="D27" s="327">
        <v>5460</v>
      </c>
      <c r="E27" s="327">
        <v>44</v>
      </c>
      <c r="F27" s="327">
        <v>46</v>
      </c>
      <c r="G27" s="327">
        <f t="shared" si="0"/>
        <v>0</v>
      </c>
      <c r="H27" s="327">
        <v>1007</v>
      </c>
      <c r="I27" s="328">
        <v>530</v>
      </c>
      <c r="J27" s="328">
        <v>460</v>
      </c>
      <c r="K27" s="328">
        <v>8</v>
      </c>
      <c r="L27" s="328">
        <v>9</v>
      </c>
      <c r="M27" s="329" t="s">
        <v>326</v>
      </c>
      <c r="N27" s="327">
        <v>5375</v>
      </c>
      <c r="O27" s="328">
        <v>302</v>
      </c>
      <c r="P27" s="328">
        <v>5000</v>
      </c>
      <c r="Q27" s="328">
        <v>36</v>
      </c>
      <c r="R27" s="328">
        <v>37</v>
      </c>
      <c r="S27" s="330" t="s">
        <v>434</v>
      </c>
      <c r="T27" s="318"/>
    </row>
    <row r="28" spans="1:19" s="332" customFormat="1" ht="15" customHeight="1">
      <c r="A28" s="262" t="s">
        <v>470</v>
      </c>
      <c r="B28" s="331"/>
      <c r="C28" s="331"/>
      <c r="D28" s="331"/>
      <c r="L28" s="333" t="s">
        <v>488</v>
      </c>
      <c r="N28" s="334"/>
      <c r="O28" s="334"/>
      <c r="P28" s="334"/>
      <c r="Q28" s="334"/>
      <c r="R28" s="334"/>
      <c r="S28" s="335"/>
    </row>
    <row r="29" spans="1:16" s="332" customFormat="1" ht="15" customHeight="1">
      <c r="A29" s="336" t="s">
        <v>467</v>
      </c>
      <c r="L29" s="336" t="s">
        <v>471</v>
      </c>
      <c r="N29" s="336"/>
      <c r="O29" s="336"/>
      <c r="P29" s="337" t="s">
        <v>315</v>
      </c>
    </row>
    <row r="30" spans="1:12" s="332" customFormat="1" ht="15" customHeight="1">
      <c r="A30" s="336" t="s">
        <v>468</v>
      </c>
      <c r="L30" s="332" t="s">
        <v>472</v>
      </c>
    </row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79.5" customHeight="1" hidden="1"/>
    <row r="1203" ht="79.5" customHeight="1" hidden="1"/>
    <row r="1204" ht="79.5" customHeight="1" hidden="1"/>
    <row r="1205" ht="79.5" customHeight="1" hidden="1"/>
    <row r="1206" ht="79.5" customHeight="1" hidden="1"/>
    <row r="1207" ht="79.5" customHeight="1" hidden="1"/>
    <row r="1208" ht="79.5" customHeight="1" hidden="1"/>
    <row r="1209" ht="79.5" customHeight="1" hidden="1"/>
    <row r="1210" ht="79.5" customHeight="1" hidden="1"/>
    <row r="1211" ht="79.5" customHeight="1" hidden="1"/>
    <row r="1212" ht="79.5" customHeight="1" hidden="1"/>
    <row r="1213" ht="79.5" customHeight="1" hidden="1"/>
    <row r="1214" ht="79.5" customHeight="1" hidden="1"/>
    <row r="1215" ht="79.5" customHeight="1" hidden="1"/>
    <row r="1216" ht="79.5" customHeight="1" hidden="1"/>
    <row r="1217" ht="79.5" customHeight="1" hidden="1"/>
    <row r="1218" ht="79.5" customHeight="1" hidden="1"/>
    <row r="1219" ht="79.5" customHeight="1" hidden="1"/>
    <row r="1220" ht="79.5" customHeight="1" hidden="1"/>
    <row r="1221" ht="79.5" customHeight="1" hidden="1"/>
    <row r="1222" ht="79.5" customHeight="1" hidden="1"/>
    <row r="1223" ht="79.5" customHeight="1" hidden="1"/>
    <row r="1224" ht="79.5" customHeight="1" hidden="1"/>
    <row r="1225" ht="79.5" customHeight="1" hidden="1"/>
    <row r="1226" ht="79.5" customHeight="1" hidden="1"/>
    <row r="1227" ht="79.5" customHeight="1" hidden="1"/>
    <row r="1228" ht="79.5" customHeight="1" hidden="1"/>
    <row r="1229" ht="79.5" customHeight="1" hidden="1"/>
    <row r="1230" ht="79.5" customHeight="1" hidden="1"/>
    <row r="1231" ht="79.5" customHeight="1" hidden="1"/>
    <row r="1232" ht="79.5" customHeight="1" hidden="1"/>
    <row r="1233" ht="79.5" customHeight="1" hidden="1"/>
    <row r="1234" ht="79.5" customHeight="1" hidden="1"/>
    <row r="1235" ht="79.5" customHeight="1" hidden="1"/>
    <row r="1236" ht="79.5" customHeight="1" hidden="1"/>
    <row r="1237" ht="79.5" customHeight="1" hidden="1"/>
    <row r="1238" ht="79.5" customHeight="1" hidden="1"/>
    <row r="1239" ht="79.5" customHeight="1" hidden="1"/>
    <row r="1240" ht="79.5" customHeight="1" hidden="1"/>
    <row r="1241" ht="79.5" customHeight="1" hidden="1"/>
    <row r="1242" ht="79.5" customHeight="1" hidden="1"/>
    <row r="1243" ht="79.5" customHeight="1" hidden="1"/>
    <row r="1244" ht="79.5" customHeight="1" hidden="1"/>
    <row r="1245" ht="79.5" customHeight="1" hidden="1"/>
    <row r="1246" ht="79.5" customHeight="1" hidden="1"/>
    <row r="1247" ht="79.5" customHeight="1" hidden="1"/>
    <row r="1248" ht="79.5" customHeight="1" hidden="1"/>
    <row r="1249" ht="79.5" customHeight="1" hidden="1"/>
    <row r="1258" ht="79.5" customHeight="1">
      <c r="A1258" s="338" t="s">
        <v>120</v>
      </c>
    </row>
  </sheetData>
  <sheetProtection/>
  <mergeCells count="4">
    <mergeCell ref="A1:S1"/>
    <mergeCell ref="B3:G3"/>
    <mergeCell ref="H3:M3"/>
    <mergeCell ref="N3:S3"/>
  </mergeCells>
  <printOptions horizontalCentered="1" verticalCentered="1"/>
  <pageMargins left="0.35433070866141736" right="0.35433070866141736" top="0.3937007874015748" bottom="0.27" header="0.5118110236220472" footer="0.37"/>
  <pageSetup horizontalDpi="600" verticalDpi="600" orientation="landscape" paperSize="9" scale="83" r:id="rId1"/>
  <rowBreaks count="1" manualBreakCount="1">
    <brk id="3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5.77734375" defaultRowHeight="19.5" customHeight="1"/>
  <cols>
    <col min="1" max="1" width="9.5546875" style="315" customWidth="1"/>
    <col min="2" max="36" width="10.4453125" style="315" customWidth="1"/>
    <col min="37" max="16384" width="15.77734375" style="315" customWidth="1"/>
  </cols>
  <sheetData>
    <row r="1" spans="1:36" s="41" customFormat="1" ht="19.5" customHeight="1">
      <c r="A1" s="799" t="s">
        <v>811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</row>
    <row r="2" spans="1:36" s="41" customFormat="1" ht="19.5" customHeight="1">
      <c r="A2" s="488" t="s">
        <v>317</v>
      </c>
      <c r="AJ2" s="42" t="s">
        <v>131</v>
      </c>
    </row>
    <row r="3" spans="1:36" s="41" customFormat="1" ht="19.5" customHeight="1">
      <c r="A3" s="55"/>
      <c r="B3" s="730" t="s">
        <v>546</v>
      </c>
      <c r="C3" s="731"/>
      <c r="D3" s="731"/>
      <c r="E3" s="702"/>
      <c r="F3" s="702"/>
      <c r="G3" s="702"/>
      <c r="H3" s="702"/>
      <c r="I3" s="702"/>
      <c r="J3" s="701"/>
      <c r="K3" s="700" t="s">
        <v>771</v>
      </c>
      <c r="L3" s="702"/>
      <c r="M3" s="702"/>
      <c r="N3" s="702"/>
      <c r="O3" s="702"/>
      <c r="P3" s="702"/>
      <c r="Q3" s="702"/>
      <c r="R3" s="702"/>
      <c r="S3" s="701"/>
      <c r="T3" s="730" t="s">
        <v>772</v>
      </c>
      <c r="U3" s="731"/>
      <c r="V3" s="731"/>
      <c r="W3" s="702"/>
      <c r="X3" s="702"/>
      <c r="Y3" s="702"/>
      <c r="Z3" s="702"/>
      <c r="AA3" s="702"/>
      <c r="AB3" s="701"/>
      <c r="AC3" s="730" t="s">
        <v>773</v>
      </c>
      <c r="AD3" s="731"/>
      <c r="AE3" s="731"/>
      <c r="AF3" s="702"/>
      <c r="AG3" s="702"/>
      <c r="AH3" s="701"/>
      <c r="AI3" s="489" t="s">
        <v>774</v>
      </c>
      <c r="AJ3" s="264" t="s">
        <v>775</v>
      </c>
    </row>
    <row r="4" spans="1:36" s="41" customFormat="1" ht="19.5" customHeight="1">
      <c r="A4" s="43" t="s">
        <v>776</v>
      </c>
      <c r="B4" s="264"/>
      <c r="C4" s="617"/>
      <c r="D4" s="618"/>
      <c r="E4" s="490" t="s">
        <v>547</v>
      </c>
      <c r="F4" s="263" t="s">
        <v>548</v>
      </c>
      <c r="G4" s="263" t="s">
        <v>549</v>
      </c>
      <c r="H4" s="263" t="s">
        <v>550</v>
      </c>
      <c r="I4" s="263" t="s">
        <v>551</v>
      </c>
      <c r="J4" s="264" t="s">
        <v>552</v>
      </c>
      <c r="K4" s="264"/>
      <c r="L4" s="617"/>
      <c r="M4" s="618"/>
      <c r="N4" s="263" t="s">
        <v>547</v>
      </c>
      <c r="O4" s="263" t="s">
        <v>548</v>
      </c>
      <c r="P4" s="263" t="s">
        <v>549</v>
      </c>
      <c r="Q4" s="263" t="s">
        <v>550</v>
      </c>
      <c r="R4" s="263" t="s">
        <v>551</v>
      </c>
      <c r="S4" s="264" t="s">
        <v>552</v>
      </c>
      <c r="T4" s="264"/>
      <c r="U4" s="617"/>
      <c r="V4" s="618"/>
      <c r="W4" s="263" t="s">
        <v>547</v>
      </c>
      <c r="X4" s="263" t="s">
        <v>548</v>
      </c>
      <c r="Y4" s="263" t="s">
        <v>549</v>
      </c>
      <c r="Z4" s="263" t="s">
        <v>550</v>
      </c>
      <c r="AA4" s="263" t="s">
        <v>551</v>
      </c>
      <c r="AB4" s="264" t="s">
        <v>552</v>
      </c>
      <c r="AC4" s="264"/>
      <c r="AD4" s="617"/>
      <c r="AE4" s="618"/>
      <c r="AF4" s="263" t="s">
        <v>550</v>
      </c>
      <c r="AG4" s="263" t="s">
        <v>551</v>
      </c>
      <c r="AH4" s="264" t="s">
        <v>552</v>
      </c>
      <c r="AI4" s="24"/>
      <c r="AJ4" s="24"/>
    </row>
    <row r="5" spans="1:36" s="41" customFormat="1" ht="19.5" customHeight="1">
      <c r="A5" s="43" t="s">
        <v>777</v>
      </c>
      <c r="B5" s="18" t="s">
        <v>101</v>
      </c>
      <c r="C5" s="16" t="s">
        <v>258</v>
      </c>
      <c r="D5" s="21" t="s">
        <v>259</v>
      </c>
      <c r="E5" s="901"/>
      <c r="F5" s="265"/>
      <c r="G5" s="265"/>
      <c r="H5" s="265"/>
      <c r="I5" s="265" t="s">
        <v>41</v>
      </c>
      <c r="J5" s="24" t="s">
        <v>553</v>
      </c>
      <c r="K5" s="18" t="s">
        <v>101</v>
      </c>
      <c r="L5" s="16" t="s">
        <v>258</v>
      </c>
      <c r="M5" s="21" t="s">
        <v>259</v>
      </c>
      <c r="N5" s="265"/>
      <c r="O5" s="265"/>
      <c r="P5" s="265"/>
      <c r="Q5" s="265"/>
      <c r="R5" s="265" t="s">
        <v>41</v>
      </c>
      <c r="S5" s="24" t="s">
        <v>553</v>
      </c>
      <c r="T5" s="18" t="s">
        <v>101</v>
      </c>
      <c r="U5" s="16" t="s">
        <v>258</v>
      </c>
      <c r="V5" s="21" t="s">
        <v>259</v>
      </c>
      <c r="W5" s="265"/>
      <c r="X5" s="265"/>
      <c r="Y5" s="265"/>
      <c r="Z5" s="265"/>
      <c r="AA5" s="265" t="s">
        <v>41</v>
      </c>
      <c r="AB5" s="24" t="s">
        <v>553</v>
      </c>
      <c r="AC5" s="18" t="s">
        <v>101</v>
      </c>
      <c r="AD5" s="16" t="s">
        <v>258</v>
      </c>
      <c r="AE5" s="21" t="s">
        <v>259</v>
      </c>
      <c r="AF5" s="265"/>
      <c r="AG5" s="265" t="s">
        <v>41</v>
      </c>
      <c r="AH5" s="24"/>
      <c r="AI5" s="24"/>
      <c r="AJ5" s="24"/>
    </row>
    <row r="6" spans="1:36" s="41" customFormat="1" ht="19.5" customHeight="1">
      <c r="A6" s="902"/>
      <c r="B6" s="265"/>
      <c r="C6" s="265"/>
      <c r="D6" s="901"/>
      <c r="E6" s="901" t="s">
        <v>132</v>
      </c>
      <c r="F6" s="265" t="s">
        <v>133</v>
      </c>
      <c r="G6" s="265" t="s">
        <v>134</v>
      </c>
      <c r="H6" s="492" t="s">
        <v>135</v>
      </c>
      <c r="I6" s="265" t="s">
        <v>41</v>
      </c>
      <c r="J6" s="24" t="s">
        <v>136</v>
      </c>
      <c r="K6" s="265"/>
      <c r="L6" s="265"/>
      <c r="M6" s="901"/>
      <c r="N6" s="265" t="s">
        <v>132</v>
      </c>
      <c r="O6" s="265" t="s">
        <v>133</v>
      </c>
      <c r="P6" s="265" t="s">
        <v>134</v>
      </c>
      <c r="Q6" s="492" t="s">
        <v>135</v>
      </c>
      <c r="R6" s="903" t="s">
        <v>140</v>
      </c>
      <c r="S6" s="24" t="s">
        <v>136</v>
      </c>
      <c r="T6" s="265"/>
      <c r="U6" s="265"/>
      <c r="V6" s="901"/>
      <c r="W6" s="265" t="s">
        <v>132</v>
      </c>
      <c r="X6" s="265" t="s">
        <v>133</v>
      </c>
      <c r="Y6" s="265" t="s">
        <v>134</v>
      </c>
      <c r="Z6" s="492" t="s">
        <v>135</v>
      </c>
      <c r="AA6" s="903" t="s">
        <v>140</v>
      </c>
      <c r="AB6" s="24" t="s">
        <v>136</v>
      </c>
      <c r="AC6" s="265"/>
      <c r="AD6" s="265"/>
      <c r="AE6" s="901"/>
      <c r="AF6" s="492" t="s">
        <v>135</v>
      </c>
      <c r="AG6" s="903" t="s">
        <v>140</v>
      </c>
      <c r="AH6" s="24" t="s">
        <v>136</v>
      </c>
      <c r="AI6" s="24" t="s">
        <v>137</v>
      </c>
      <c r="AJ6" s="24"/>
    </row>
    <row r="7" spans="1:36" s="41" customFormat="1" ht="19.5" customHeight="1">
      <c r="A7" s="63"/>
      <c r="B7" s="25" t="s">
        <v>174</v>
      </c>
      <c r="C7" s="25" t="s">
        <v>56</v>
      </c>
      <c r="D7" s="904" t="s">
        <v>57</v>
      </c>
      <c r="E7" s="905" t="s">
        <v>138</v>
      </c>
      <c r="F7" s="906" t="s">
        <v>138</v>
      </c>
      <c r="G7" s="906" t="s">
        <v>138</v>
      </c>
      <c r="H7" s="906" t="s">
        <v>139</v>
      </c>
      <c r="I7" s="25" t="s">
        <v>140</v>
      </c>
      <c r="J7" s="907" t="s">
        <v>138</v>
      </c>
      <c r="K7" s="25" t="s">
        <v>174</v>
      </c>
      <c r="L7" s="25" t="s">
        <v>56</v>
      </c>
      <c r="M7" s="904" t="s">
        <v>57</v>
      </c>
      <c r="N7" s="906" t="s">
        <v>138</v>
      </c>
      <c r="O7" s="906" t="s">
        <v>138</v>
      </c>
      <c r="P7" s="906" t="s">
        <v>138</v>
      </c>
      <c r="Q7" s="906" t="s">
        <v>139</v>
      </c>
      <c r="R7" s="908"/>
      <c r="S7" s="907" t="s">
        <v>138</v>
      </c>
      <c r="T7" s="25" t="s">
        <v>174</v>
      </c>
      <c r="U7" s="25" t="s">
        <v>56</v>
      </c>
      <c r="V7" s="904" t="s">
        <v>57</v>
      </c>
      <c r="W7" s="906" t="s">
        <v>138</v>
      </c>
      <c r="X7" s="906" t="s">
        <v>138</v>
      </c>
      <c r="Y7" s="906" t="s">
        <v>138</v>
      </c>
      <c r="Z7" s="906" t="s">
        <v>139</v>
      </c>
      <c r="AA7" s="908"/>
      <c r="AB7" s="907" t="s">
        <v>138</v>
      </c>
      <c r="AC7" s="25" t="s">
        <v>174</v>
      </c>
      <c r="AD7" s="25" t="s">
        <v>56</v>
      </c>
      <c r="AE7" s="904" t="s">
        <v>57</v>
      </c>
      <c r="AF7" s="906" t="s">
        <v>139</v>
      </c>
      <c r="AG7" s="908"/>
      <c r="AH7" s="907" t="s">
        <v>138</v>
      </c>
      <c r="AI7" s="907" t="s">
        <v>141</v>
      </c>
      <c r="AJ7" s="26" t="s">
        <v>142</v>
      </c>
    </row>
    <row r="8" spans="1:36" s="41" customFormat="1" ht="19.5" customHeight="1">
      <c r="A8" s="46" t="s">
        <v>129</v>
      </c>
      <c r="B8" s="909">
        <v>152803</v>
      </c>
      <c r="C8" s="909"/>
      <c r="D8" s="909"/>
      <c r="E8" s="909">
        <v>62890</v>
      </c>
      <c r="F8" s="909">
        <v>38748</v>
      </c>
      <c r="G8" s="909">
        <v>34950</v>
      </c>
      <c r="H8" s="909">
        <v>4576</v>
      </c>
      <c r="I8" s="909">
        <v>11639</v>
      </c>
      <c r="J8" s="915"/>
      <c r="K8" s="909">
        <v>215125</v>
      </c>
      <c r="L8" s="909"/>
      <c r="M8" s="909"/>
      <c r="N8" s="909">
        <v>62218</v>
      </c>
      <c r="O8" s="909">
        <v>52297</v>
      </c>
      <c r="P8" s="909">
        <v>80574</v>
      </c>
      <c r="Q8" s="909">
        <v>8024</v>
      </c>
      <c r="R8" s="909">
        <v>12012</v>
      </c>
      <c r="S8" s="910"/>
      <c r="T8" s="909">
        <v>13756</v>
      </c>
      <c r="U8" s="909"/>
      <c r="V8" s="909"/>
      <c r="W8" s="909">
        <v>2292</v>
      </c>
      <c r="X8" s="909">
        <v>2735</v>
      </c>
      <c r="Y8" s="909">
        <v>3653</v>
      </c>
      <c r="Z8" s="909">
        <v>1093</v>
      </c>
      <c r="AA8" s="909">
        <v>3983</v>
      </c>
      <c r="AB8" s="910"/>
      <c r="AC8" s="909"/>
      <c r="AD8" s="909"/>
      <c r="AE8" s="909"/>
      <c r="AF8" s="909"/>
      <c r="AG8" s="909"/>
      <c r="AH8" s="909"/>
      <c r="AI8" s="909">
        <v>52522</v>
      </c>
      <c r="AJ8" s="909"/>
    </row>
    <row r="9" spans="1:36" s="41" customFormat="1" ht="19.5" customHeight="1">
      <c r="A9" s="46" t="s">
        <v>130</v>
      </c>
      <c r="B9" s="909">
        <v>139190</v>
      </c>
      <c r="C9" s="909"/>
      <c r="D9" s="909"/>
      <c r="E9" s="909">
        <v>58775</v>
      </c>
      <c r="F9" s="909">
        <v>29844</v>
      </c>
      <c r="G9" s="909">
        <v>34741</v>
      </c>
      <c r="H9" s="909">
        <v>2892</v>
      </c>
      <c r="I9" s="909">
        <v>12938</v>
      </c>
      <c r="J9" s="915"/>
      <c r="K9" s="909">
        <v>268116</v>
      </c>
      <c r="L9" s="909"/>
      <c r="M9" s="909"/>
      <c r="N9" s="909">
        <v>55017</v>
      </c>
      <c r="O9" s="909">
        <v>53443</v>
      </c>
      <c r="P9" s="909">
        <v>124686</v>
      </c>
      <c r="Q9" s="909">
        <v>9475</v>
      </c>
      <c r="R9" s="909">
        <v>25495</v>
      </c>
      <c r="S9" s="910"/>
      <c r="T9" s="909">
        <v>13904</v>
      </c>
      <c r="U9" s="909"/>
      <c r="V9" s="909"/>
      <c r="W9" s="909">
        <v>1452</v>
      </c>
      <c r="X9" s="909">
        <v>2057</v>
      </c>
      <c r="Y9" s="909">
        <v>3173</v>
      </c>
      <c r="Z9" s="909">
        <v>1156</v>
      </c>
      <c r="AA9" s="909">
        <v>6066</v>
      </c>
      <c r="AB9" s="910"/>
      <c r="AC9" s="909"/>
      <c r="AD9" s="909"/>
      <c r="AE9" s="909"/>
      <c r="AF9" s="909"/>
      <c r="AG9" s="909"/>
      <c r="AH9" s="909"/>
      <c r="AI9" s="909">
        <v>49459</v>
      </c>
      <c r="AJ9" s="909">
        <v>14</v>
      </c>
    </row>
    <row r="10" spans="1:36" s="41" customFormat="1" ht="19.5" customHeight="1">
      <c r="A10" s="46" t="s">
        <v>285</v>
      </c>
      <c r="B10" s="909">
        <v>124185</v>
      </c>
      <c r="C10" s="909"/>
      <c r="D10" s="909"/>
      <c r="E10" s="909">
        <v>42477</v>
      </c>
      <c r="F10" s="909">
        <v>28556</v>
      </c>
      <c r="G10" s="909">
        <v>26807</v>
      </c>
      <c r="H10" s="909">
        <v>7771</v>
      </c>
      <c r="I10" s="909">
        <v>18095</v>
      </c>
      <c r="J10" s="916">
        <v>479</v>
      </c>
      <c r="K10" s="909">
        <v>279649</v>
      </c>
      <c r="L10" s="909"/>
      <c r="M10" s="909"/>
      <c r="N10" s="909">
        <v>49263</v>
      </c>
      <c r="O10" s="909">
        <v>43559</v>
      </c>
      <c r="P10" s="909">
        <v>130785</v>
      </c>
      <c r="Q10" s="909">
        <v>16889</v>
      </c>
      <c r="R10" s="909">
        <v>36464</v>
      </c>
      <c r="S10" s="909">
        <v>2689</v>
      </c>
      <c r="T10" s="909">
        <v>10556</v>
      </c>
      <c r="U10" s="909"/>
      <c r="V10" s="909"/>
      <c r="W10" s="909">
        <v>2091</v>
      </c>
      <c r="X10" s="909">
        <v>2133</v>
      </c>
      <c r="Y10" s="909">
        <v>3140</v>
      </c>
      <c r="Z10" s="909">
        <v>463</v>
      </c>
      <c r="AA10" s="909">
        <v>2665</v>
      </c>
      <c r="AB10" s="909">
        <v>64</v>
      </c>
      <c r="AC10" s="909"/>
      <c r="AD10" s="909"/>
      <c r="AE10" s="909"/>
      <c r="AF10" s="909"/>
      <c r="AG10" s="909"/>
      <c r="AH10" s="909"/>
      <c r="AI10" s="909">
        <v>42013</v>
      </c>
      <c r="AJ10" s="909">
        <v>32</v>
      </c>
    </row>
    <row r="11" spans="1:36" s="41" customFormat="1" ht="19.5" customHeight="1">
      <c r="A11" s="46" t="s">
        <v>118</v>
      </c>
      <c r="B11" s="911">
        <v>123144</v>
      </c>
      <c r="C11" s="911"/>
      <c r="D11" s="911"/>
      <c r="E11" s="911">
        <v>45500</v>
      </c>
      <c r="F11" s="911">
        <v>20094</v>
      </c>
      <c r="G11" s="911">
        <v>23522</v>
      </c>
      <c r="H11" s="911">
        <v>14942</v>
      </c>
      <c r="I11" s="911">
        <v>17893</v>
      </c>
      <c r="J11" s="911">
        <v>1193</v>
      </c>
      <c r="K11" s="911">
        <v>283152</v>
      </c>
      <c r="L11" s="911"/>
      <c r="M11" s="911"/>
      <c r="N11" s="911">
        <v>44830</v>
      </c>
      <c r="O11" s="911">
        <v>38997</v>
      </c>
      <c r="P11" s="911">
        <v>119301</v>
      </c>
      <c r="Q11" s="911">
        <v>38084</v>
      </c>
      <c r="R11" s="911">
        <v>38461</v>
      </c>
      <c r="S11" s="911">
        <v>3479</v>
      </c>
      <c r="T11" s="911">
        <v>14604</v>
      </c>
      <c r="U11" s="911"/>
      <c r="V11" s="911"/>
      <c r="W11" s="911">
        <v>3037</v>
      </c>
      <c r="X11" s="911">
        <v>2737</v>
      </c>
      <c r="Y11" s="911">
        <v>3849</v>
      </c>
      <c r="Z11" s="911">
        <v>2394</v>
      </c>
      <c r="AA11" s="911">
        <v>2509</v>
      </c>
      <c r="AB11" s="911">
        <v>78</v>
      </c>
      <c r="AC11" s="909">
        <v>1648</v>
      </c>
      <c r="AD11" s="909"/>
      <c r="AE11" s="909"/>
      <c r="AF11" s="910"/>
      <c r="AG11" s="910"/>
      <c r="AH11" s="910"/>
      <c r="AI11" s="911">
        <v>40858</v>
      </c>
      <c r="AJ11" s="911">
        <v>6</v>
      </c>
    </row>
    <row r="12" spans="1:36" s="41" customFormat="1" ht="19.5" customHeight="1">
      <c r="A12" s="46" t="s">
        <v>119</v>
      </c>
      <c r="B12" s="911">
        <v>126333</v>
      </c>
      <c r="C12" s="911"/>
      <c r="D12" s="911"/>
      <c r="E12" s="911">
        <v>50990</v>
      </c>
      <c r="F12" s="911">
        <v>23299</v>
      </c>
      <c r="G12" s="911">
        <v>19430</v>
      </c>
      <c r="H12" s="911">
        <v>12509</v>
      </c>
      <c r="I12" s="911">
        <v>18734</v>
      </c>
      <c r="J12" s="911">
        <v>1371</v>
      </c>
      <c r="K12" s="911">
        <v>309632</v>
      </c>
      <c r="L12" s="911"/>
      <c r="M12" s="911"/>
      <c r="N12" s="911">
        <v>41732</v>
      </c>
      <c r="O12" s="911">
        <v>36605</v>
      </c>
      <c r="P12" s="911">
        <v>119712</v>
      </c>
      <c r="Q12" s="911">
        <v>51940</v>
      </c>
      <c r="R12" s="911">
        <v>54175</v>
      </c>
      <c r="S12" s="911">
        <v>5468</v>
      </c>
      <c r="T12" s="911">
        <v>13129</v>
      </c>
      <c r="U12" s="911"/>
      <c r="V12" s="911"/>
      <c r="W12" s="911">
        <v>2801</v>
      </c>
      <c r="X12" s="911">
        <v>2081</v>
      </c>
      <c r="Y12" s="911">
        <v>2750</v>
      </c>
      <c r="Z12" s="911">
        <v>2711</v>
      </c>
      <c r="AA12" s="911">
        <v>2690</v>
      </c>
      <c r="AB12" s="911">
        <v>96</v>
      </c>
      <c r="AC12" s="911">
        <v>3315</v>
      </c>
      <c r="AD12" s="911"/>
      <c r="AE12" s="911"/>
      <c r="AF12" s="911">
        <v>1132</v>
      </c>
      <c r="AG12" s="911">
        <v>620</v>
      </c>
      <c r="AH12" s="911">
        <v>1563</v>
      </c>
      <c r="AI12" s="911">
        <v>37780</v>
      </c>
      <c r="AJ12" s="913">
        <v>0</v>
      </c>
    </row>
    <row r="13" spans="1:36" s="187" customFormat="1" ht="19.5" customHeight="1">
      <c r="A13" s="511" t="s">
        <v>34</v>
      </c>
      <c r="B13" s="912">
        <v>123760</v>
      </c>
      <c r="C13" s="912">
        <v>67535</v>
      </c>
      <c r="D13" s="912">
        <v>56225</v>
      </c>
      <c r="E13" s="912">
        <v>43443</v>
      </c>
      <c r="F13" s="912">
        <v>24800</v>
      </c>
      <c r="G13" s="912">
        <v>23906</v>
      </c>
      <c r="H13" s="912">
        <v>11804</v>
      </c>
      <c r="I13" s="912">
        <v>17826</v>
      </c>
      <c r="J13" s="912">
        <v>1981</v>
      </c>
      <c r="K13" s="912">
        <v>316874</v>
      </c>
      <c r="L13" s="912">
        <v>157004</v>
      </c>
      <c r="M13" s="912">
        <v>159870</v>
      </c>
      <c r="N13" s="912">
        <v>39315</v>
      </c>
      <c r="O13" s="912">
        <v>34759</v>
      </c>
      <c r="P13" s="912">
        <v>114516</v>
      </c>
      <c r="Q13" s="912">
        <v>59395</v>
      </c>
      <c r="R13" s="912">
        <v>60913</v>
      </c>
      <c r="S13" s="912">
        <v>7976</v>
      </c>
      <c r="T13" s="912">
        <v>18387</v>
      </c>
      <c r="U13" s="912">
        <v>10689</v>
      </c>
      <c r="V13" s="912">
        <v>7698</v>
      </c>
      <c r="W13" s="912">
        <v>3956</v>
      </c>
      <c r="X13" s="912">
        <v>2794</v>
      </c>
      <c r="Y13" s="912">
        <v>3843</v>
      </c>
      <c r="Z13" s="912">
        <v>4390</v>
      </c>
      <c r="AA13" s="912">
        <v>3144</v>
      </c>
      <c r="AB13" s="912">
        <v>260</v>
      </c>
      <c r="AC13" s="912">
        <v>3881</v>
      </c>
      <c r="AD13" s="912">
        <v>2307</v>
      </c>
      <c r="AE13" s="912">
        <v>1574</v>
      </c>
      <c r="AF13" s="912">
        <v>1111</v>
      </c>
      <c r="AG13" s="912">
        <v>806</v>
      </c>
      <c r="AH13" s="912">
        <v>1964</v>
      </c>
      <c r="AI13" s="912">
        <v>32164</v>
      </c>
      <c r="AJ13" s="913">
        <v>0</v>
      </c>
    </row>
    <row r="14" spans="1:36" s="187" customFormat="1" ht="19.5" customHeight="1">
      <c r="A14" s="46" t="s">
        <v>143</v>
      </c>
      <c r="B14" s="917">
        <v>21430</v>
      </c>
      <c r="C14" s="917">
        <v>11274</v>
      </c>
      <c r="D14" s="917">
        <v>10156</v>
      </c>
      <c r="E14" s="913">
        <v>21430</v>
      </c>
      <c r="F14" s="913">
        <v>0</v>
      </c>
      <c r="G14" s="913">
        <v>0</v>
      </c>
      <c r="H14" s="913">
        <v>0</v>
      </c>
      <c r="I14" s="913">
        <v>0</v>
      </c>
      <c r="J14" s="913">
        <v>0</v>
      </c>
      <c r="K14" s="918">
        <v>0</v>
      </c>
      <c r="L14" s="918">
        <v>0</v>
      </c>
      <c r="M14" s="918">
        <v>0</v>
      </c>
      <c r="N14" s="913">
        <v>0</v>
      </c>
      <c r="O14" s="913">
        <v>0</v>
      </c>
      <c r="P14" s="913">
        <v>0</v>
      </c>
      <c r="Q14" s="913">
        <v>0</v>
      </c>
      <c r="R14" s="913">
        <v>0</v>
      </c>
      <c r="S14" s="913">
        <v>0</v>
      </c>
      <c r="T14" s="918">
        <v>2</v>
      </c>
      <c r="U14" s="918">
        <v>2</v>
      </c>
      <c r="V14" s="918">
        <v>0</v>
      </c>
      <c r="W14" s="913">
        <v>2</v>
      </c>
      <c r="X14" s="913">
        <v>0</v>
      </c>
      <c r="Y14" s="913">
        <v>0</v>
      </c>
      <c r="Z14" s="913">
        <v>0</v>
      </c>
      <c r="AA14" s="913">
        <v>0</v>
      </c>
      <c r="AB14" s="913">
        <v>0</v>
      </c>
      <c r="AC14" s="913">
        <v>0</v>
      </c>
      <c r="AD14" s="913">
        <v>0</v>
      </c>
      <c r="AE14" s="913">
        <v>0</v>
      </c>
      <c r="AF14" s="913">
        <v>0</v>
      </c>
      <c r="AG14" s="913">
        <v>0</v>
      </c>
      <c r="AH14" s="913">
        <v>0</v>
      </c>
      <c r="AI14" s="913">
        <v>4903</v>
      </c>
      <c r="AJ14" s="913">
        <v>0</v>
      </c>
    </row>
    <row r="15" spans="1:36" s="41" customFormat="1" ht="19.5" customHeight="1">
      <c r="A15" s="46" t="s">
        <v>144</v>
      </c>
      <c r="B15" s="917">
        <v>41028</v>
      </c>
      <c r="C15" s="917">
        <v>21366</v>
      </c>
      <c r="D15" s="917">
        <v>19662</v>
      </c>
      <c r="E15" s="913">
        <v>22012</v>
      </c>
      <c r="F15" s="913">
        <v>18933</v>
      </c>
      <c r="G15" s="913">
        <v>83</v>
      </c>
      <c r="H15" s="913">
        <v>0</v>
      </c>
      <c r="I15" s="913">
        <v>0</v>
      </c>
      <c r="J15" s="913">
        <v>0</v>
      </c>
      <c r="K15" s="918">
        <v>108</v>
      </c>
      <c r="L15" s="918">
        <v>66</v>
      </c>
      <c r="M15" s="918">
        <v>42</v>
      </c>
      <c r="N15" s="913">
        <v>43</v>
      </c>
      <c r="O15" s="913">
        <v>65</v>
      </c>
      <c r="P15" s="913">
        <v>0</v>
      </c>
      <c r="Q15" s="913">
        <v>0</v>
      </c>
      <c r="R15" s="913">
        <v>0</v>
      </c>
      <c r="S15" s="913">
        <v>0</v>
      </c>
      <c r="T15" s="918">
        <v>15</v>
      </c>
      <c r="U15" s="918">
        <v>6</v>
      </c>
      <c r="V15" s="918">
        <v>9</v>
      </c>
      <c r="W15" s="913">
        <v>6</v>
      </c>
      <c r="X15" s="913">
        <v>8</v>
      </c>
      <c r="Y15" s="913">
        <v>1</v>
      </c>
      <c r="Z15" s="913">
        <v>0</v>
      </c>
      <c r="AA15" s="913">
        <v>0</v>
      </c>
      <c r="AB15" s="913">
        <v>0</v>
      </c>
      <c r="AC15" s="913">
        <v>0</v>
      </c>
      <c r="AD15" s="913">
        <v>0</v>
      </c>
      <c r="AE15" s="913">
        <v>0</v>
      </c>
      <c r="AF15" s="913">
        <v>0</v>
      </c>
      <c r="AG15" s="913">
        <v>0</v>
      </c>
      <c r="AH15" s="913">
        <v>0</v>
      </c>
      <c r="AI15" s="913">
        <v>13</v>
      </c>
      <c r="AJ15" s="913">
        <v>0</v>
      </c>
    </row>
    <row r="16" spans="1:36" s="41" customFormat="1" ht="19.5" customHeight="1">
      <c r="A16" s="46" t="s">
        <v>145</v>
      </c>
      <c r="B16" s="917">
        <v>37039</v>
      </c>
      <c r="C16" s="917">
        <v>19367</v>
      </c>
      <c r="D16" s="917">
        <v>17672</v>
      </c>
      <c r="E16" s="913">
        <v>0</v>
      </c>
      <c r="F16" s="913">
        <v>5864</v>
      </c>
      <c r="G16" s="913">
        <v>23777</v>
      </c>
      <c r="H16" s="913">
        <v>3683</v>
      </c>
      <c r="I16" s="913">
        <v>3715</v>
      </c>
      <c r="J16" s="913">
        <v>0</v>
      </c>
      <c r="K16" s="918">
        <v>1723</v>
      </c>
      <c r="L16" s="918">
        <v>968</v>
      </c>
      <c r="M16" s="918">
        <v>755</v>
      </c>
      <c r="N16" s="913">
        <v>22</v>
      </c>
      <c r="O16" s="913">
        <v>232</v>
      </c>
      <c r="P16" s="913">
        <v>1366</v>
      </c>
      <c r="Q16" s="913">
        <v>103</v>
      </c>
      <c r="R16" s="913">
        <v>0</v>
      </c>
      <c r="S16" s="913">
        <v>0</v>
      </c>
      <c r="T16" s="918">
        <v>371</v>
      </c>
      <c r="U16" s="918">
        <v>238</v>
      </c>
      <c r="V16" s="918">
        <v>133</v>
      </c>
      <c r="W16" s="913">
        <v>6</v>
      </c>
      <c r="X16" s="913">
        <v>36</v>
      </c>
      <c r="Y16" s="913">
        <v>282</v>
      </c>
      <c r="Z16" s="913">
        <v>32</v>
      </c>
      <c r="AA16" s="913">
        <v>15</v>
      </c>
      <c r="AB16" s="913">
        <v>0</v>
      </c>
      <c r="AC16" s="909">
        <v>3</v>
      </c>
      <c r="AD16" s="909">
        <v>2</v>
      </c>
      <c r="AE16" s="909">
        <v>1</v>
      </c>
      <c r="AF16" s="913">
        <v>3</v>
      </c>
      <c r="AG16" s="913">
        <v>0</v>
      </c>
      <c r="AH16" s="913">
        <v>0</v>
      </c>
      <c r="AI16" s="913">
        <v>28</v>
      </c>
      <c r="AJ16" s="913">
        <v>0</v>
      </c>
    </row>
    <row r="17" spans="1:36" s="41" customFormat="1" ht="19.5" customHeight="1">
      <c r="A17" s="46" t="s">
        <v>146</v>
      </c>
      <c r="B17" s="917">
        <v>17026</v>
      </c>
      <c r="C17" s="917">
        <v>11069</v>
      </c>
      <c r="D17" s="917">
        <v>5957</v>
      </c>
      <c r="E17" s="913">
        <v>1</v>
      </c>
      <c r="F17" s="913">
        <v>1</v>
      </c>
      <c r="G17" s="913">
        <v>39</v>
      </c>
      <c r="H17" s="913">
        <v>5975</v>
      </c>
      <c r="I17" s="913">
        <v>10884</v>
      </c>
      <c r="J17" s="913">
        <v>126</v>
      </c>
      <c r="K17" s="918">
        <v>9804</v>
      </c>
      <c r="L17" s="918">
        <v>3534</v>
      </c>
      <c r="M17" s="918">
        <v>6270</v>
      </c>
      <c r="N17" s="913">
        <v>28</v>
      </c>
      <c r="O17" s="913">
        <v>199</v>
      </c>
      <c r="P17" s="913">
        <v>2783</v>
      </c>
      <c r="Q17" s="913">
        <v>4505</v>
      </c>
      <c r="R17" s="913">
        <v>2275</v>
      </c>
      <c r="S17" s="913">
        <v>14</v>
      </c>
      <c r="T17" s="918">
        <v>797</v>
      </c>
      <c r="U17" s="918">
        <v>507</v>
      </c>
      <c r="V17" s="918">
        <v>290</v>
      </c>
      <c r="W17" s="913">
        <v>1</v>
      </c>
      <c r="X17" s="913">
        <v>21</v>
      </c>
      <c r="Y17" s="913">
        <v>234</v>
      </c>
      <c r="Z17" s="913">
        <v>372</v>
      </c>
      <c r="AA17" s="913">
        <v>169</v>
      </c>
      <c r="AB17" s="913">
        <v>0</v>
      </c>
      <c r="AC17" s="909">
        <v>71</v>
      </c>
      <c r="AD17" s="909">
        <v>21</v>
      </c>
      <c r="AE17" s="909">
        <v>50</v>
      </c>
      <c r="AF17" s="913">
        <v>35</v>
      </c>
      <c r="AG17" s="913">
        <v>26</v>
      </c>
      <c r="AH17" s="913">
        <v>10</v>
      </c>
      <c r="AI17" s="913">
        <v>33</v>
      </c>
      <c r="AJ17" s="913">
        <v>0</v>
      </c>
    </row>
    <row r="18" spans="1:36" s="41" customFormat="1" ht="19.5" customHeight="1">
      <c r="A18" s="46" t="s">
        <v>147</v>
      </c>
      <c r="B18" s="917">
        <v>3543</v>
      </c>
      <c r="C18" s="917">
        <v>2602</v>
      </c>
      <c r="D18" s="917">
        <v>941</v>
      </c>
      <c r="E18" s="913">
        <v>0</v>
      </c>
      <c r="F18" s="913">
        <v>1</v>
      </c>
      <c r="G18" s="913">
        <v>1</v>
      </c>
      <c r="H18" s="913">
        <v>995</v>
      </c>
      <c r="I18" s="913">
        <v>1974</v>
      </c>
      <c r="J18" s="913">
        <v>572</v>
      </c>
      <c r="K18" s="918">
        <v>26601</v>
      </c>
      <c r="L18" s="918">
        <v>12412</v>
      </c>
      <c r="M18" s="918">
        <v>14189</v>
      </c>
      <c r="N18" s="913">
        <v>43</v>
      </c>
      <c r="O18" s="913">
        <v>281</v>
      </c>
      <c r="P18" s="913">
        <v>5107</v>
      </c>
      <c r="Q18" s="913">
        <v>11123</v>
      </c>
      <c r="R18" s="913">
        <v>9669</v>
      </c>
      <c r="S18" s="913">
        <v>378</v>
      </c>
      <c r="T18" s="918">
        <v>1645</v>
      </c>
      <c r="U18" s="918">
        <v>1074</v>
      </c>
      <c r="V18" s="918">
        <v>571</v>
      </c>
      <c r="W18" s="913">
        <v>3</v>
      </c>
      <c r="X18" s="913">
        <v>60</v>
      </c>
      <c r="Y18" s="913">
        <v>229</v>
      </c>
      <c r="Z18" s="913">
        <v>910</v>
      </c>
      <c r="AA18" s="913">
        <v>432</v>
      </c>
      <c r="AB18" s="913">
        <v>11</v>
      </c>
      <c r="AC18" s="909">
        <v>289</v>
      </c>
      <c r="AD18" s="909">
        <v>131</v>
      </c>
      <c r="AE18" s="909">
        <v>158</v>
      </c>
      <c r="AF18" s="913">
        <v>99</v>
      </c>
      <c r="AG18" s="913">
        <v>81</v>
      </c>
      <c r="AH18" s="913">
        <v>109</v>
      </c>
      <c r="AI18" s="913">
        <v>35</v>
      </c>
      <c r="AJ18" s="913">
        <v>0</v>
      </c>
    </row>
    <row r="19" spans="1:36" s="41" customFormat="1" ht="19.5" customHeight="1">
      <c r="A19" s="46" t="s">
        <v>148</v>
      </c>
      <c r="B19" s="917">
        <v>1145</v>
      </c>
      <c r="C19" s="917">
        <v>664</v>
      </c>
      <c r="D19" s="917">
        <v>481</v>
      </c>
      <c r="E19" s="913">
        <v>0</v>
      </c>
      <c r="F19" s="913">
        <v>0</v>
      </c>
      <c r="G19" s="913">
        <v>0</v>
      </c>
      <c r="H19" s="913">
        <v>324</v>
      </c>
      <c r="I19" s="913">
        <v>398</v>
      </c>
      <c r="J19" s="913">
        <v>423</v>
      </c>
      <c r="K19" s="918">
        <v>32108</v>
      </c>
      <c r="L19" s="918">
        <v>15873</v>
      </c>
      <c r="M19" s="918">
        <v>16235</v>
      </c>
      <c r="N19" s="913">
        <v>59</v>
      </c>
      <c r="O19" s="913">
        <v>328</v>
      </c>
      <c r="P19" s="913">
        <v>7953</v>
      </c>
      <c r="Q19" s="913">
        <v>12312</v>
      </c>
      <c r="R19" s="913">
        <v>10571</v>
      </c>
      <c r="S19" s="913">
        <v>885</v>
      </c>
      <c r="T19" s="918">
        <v>1862</v>
      </c>
      <c r="U19" s="918">
        <v>1276</v>
      </c>
      <c r="V19" s="918">
        <v>586</v>
      </c>
      <c r="W19" s="913">
        <v>12</v>
      </c>
      <c r="X19" s="913">
        <v>54</v>
      </c>
      <c r="Y19" s="913">
        <v>261</v>
      </c>
      <c r="Z19" s="913">
        <v>948</v>
      </c>
      <c r="AA19" s="913">
        <v>552</v>
      </c>
      <c r="AB19" s="913">
        <v>35</v>
      </c>
      <c r="AC19" s="909">
        <v>515</v>
      </c>
      <c r="AD19" s="909">
        <v>243</v>
      </c>
      <c r="AE19" s="909">
        <v>272</v>
      </c>
      <c r="AF19" s="913">
        <v>146</v>
      </c>
      <c r="AG19" s="913">
        <v>114</v>
      </c>
      <c r="AH19" s="913">
        <v>255</v>
      </c>
      <c r="AI19" s="913">
        <v>61</v>
      </c>
      <c r="AJ19" s="913">
        <v>0</v>
      </c>
    </row>
    <row r="20" spans="1:36" s="41" customFormat="1" ht="19.5" customHeight="1">
      <c r="A20" s="46" t="s">
        <v>149</v>
      </c>
      <c r="B20" s="917">
        <v>888</v>
      </c>
      <c r="C20" s="917">
        <v>397</v>
      </c>
      <c r="D20" s="917">
        <v>491</v>
      </c>
      <c r="E20" s="913">
        <v>0</v>
      </c>
      <c r="F20" s="913">
        <v>0</v>
      </c>
      <c r="G20" s="913">
        <v>2</v>
      </c>
      <c r="H20" s="913">
        <v>264</v>
      </c>
      <c r="I20" s="913">
        <v>329</v>
      </c>
      <c r="J20" s="913">
        <v>293</v>
      </c>
      <c r="K20" s="918">
        <v>41938</v>
      </c>
      <c r="L20" s="918">
        <v>20781</v>
      </c>
      <c r="M20" s="918">
        <v>21157</v>
      </c>
      <c r="N20" s="913">
        <v>173</v>
      </c>
      <c r="O20" s="913">
        <v>679</v>
      </c>
      <c r="P20" s="913">
        <v>17188</v>
      </c>
      <c r="Q20" s="913">
        <v>12444</v>
      </c>
      <c r="R20" s="913">
        <v>10294</v>
      </c>
      <c r="S20" s="913">
        <v>1160</v>
      </c>
      <c r="T20" s="918">
        <v>1372</v>
      </c>
      <c r="U20" s="918">
        <v>892</v>
      </c>
      <c r="V20" s="918">
        <v>480</v>
      </c>
      <c r="W20" s="913">
        <v>17</v>
      </c>
      <c r="X20" s="913">
        <v>80</v>
      </c>
      <c r="Y20" s="913">
        <v>289</v>
      </c>
      <c r="Z20" s="913">
        <v>546</v>
      </c>
      <c r="AA20" s="913">
        <v>359</v>
      </c>
      <c r="AB20" s="913">
        <v>81</v>
      </c>
      <c r="AC20" s="909">
        <v>734</v>
      </c>
      <c r="AD20" s="909">
        <v>389</v>
      </c>
      <c r="AE20" s="909">
        <v>345</v>
      </c>
      <c r="AF20" s="913">
        <v>266</v>
      </c>
      <c r="AG20" s="913">
        <v>127</v>
      </c>
      <c r="AH20" s="913">
        <v>341</v>
      </c>
      <c r="AI20" s="913">
        <v>115</v>
      </c>
      <c r="AJ20" s="913">
        <v>0</v>
      </c>
    </row>
    <row r="21" spans="1:36" s="41" customFormat="1" ht="19.5" customHeight="1">
      <c r="A21" s="46" t="s">
        <v>150</v>
      </c>
      <c r="B21" s="917">
        <v>807</v>
      </c>
      <c r="C21" s="917">
        <v>366</v>
      </c>
      <c r="D21" s="917">
        <v>441</v>
      </c>
      <c r="E21" s="913">
        <v>0</v>
      </c>
      <c r="F21" s="913">
        <v>1</v>
      </c>
      <c r="G21" s="913">
        <v>2</v>
      </c>
      <c r="H21" s="913">
        <v>272</v>
      </c>
      <c r="I21" s="913">
        <v>253</v>
      </c>
      <c r="J21" s="913">
        <v>279</v>
      </c>
      <c r="K21" s="918">
        <v>43220</v>
      </c>
      <c r="L21" s="918">
        <v>21869</v>
      </c>
      <c r="M21" s="918">
        <v>21351</v>
      </c>
      <c r="N21" s="913">
        <v>483</v>
      </c>
      <c r="O21" s="913">
        <v>1605</v>
      </c>
      <c r="P21" s="913">
        <v>20777</v>
      </c>
      <c r="Q21" s="913">
        <v>8383</v>
      </c>
      <c r="R21" s="913">
        <v>10696</v>
      </c>
      <c r="S21" s="913">
        <v>1276</v>
      </c>
      <c r="T21" s="918">
        <v>1691</v>
      </c>
      <c r="U21" s="918">
        <v>1102</v>
      </c>
      <c r="V21" s="918">
        <v>589</v>
      </c>
      <c r="W21" s="913">
        <v>43</v>
      </c>
      <c r="X21" s="913">
        <v>144</v>
      </c>
      <c r="Y21" s="913">
        <v>425</v>
      </c>
      <c r="Z21" s="913">
        <v>566</v>
      </c>
      <c r="AA21" s="913">
        <v>463</v>
      </c>
      <c r="AB21" s="913">
        <v>50</v>
      </c>
      <c r="AC21" s="909">
        <v>792</v>
      </c>
      <c r="AD21" s="909">
        <v>451</v>
      </c>
      <c r="AE21" s="909">
        <v>341</v>
      </c>
      <c r="AF21" s="913">
        <v>222</v>
      </c>
      <c r="AG21" s="913">
        <v>194</v>
      </c>
      <c r="AH21" s="913">
        <v>376</v>
      </c>
      <c r="AI21" s="913">
        <v>171</v>
      </c>
      <c r="AJ21" s="913">
        <v>0</v>
      </c>
    </row>
    <row r="22" spans="1:36" s="41" customFormat="1" ht="19.5" customHeight="1">
      <c r="A22" s="46" t="s">
        <v>151</v>
      </c>
      <c r="B22" s="917">
        <v>456</v>
      </c>
      <c r="C22" s="917">
        <v>221</v>
      </c>
      <c r="D22" s="917">
        <v>235</v>
      </c>
      <c r="E22" s="913">
        <v>0</v>
      </c>
      <c r="F22" s="913">
        <v>0</v>
      </c>
      <c r="G22" s="913">
        <v>1</v>
      </c>
      <c r="H22" s="913">
        <v>153</v>
      </c>
      <c r="I22" s="913">
        <v>138</v>
      </c>
      <c r="J22" s="913">
        <v>164</v>
      </c>
      <c r="K22" s="918">
        <v>40164</v>
      </c>
      <c r="L22" s="918">
        <v>20254</v>
      </c>
      <c r="M22" s="918">
        <v>19910</v>
      </c>
      <c r="N22" s="913">
        <v>1707</v>
      </c>
      <c r="O22" s="913">
        <v>4306</v>
      </c>
      <c r="P22" s="913">
        <v>19770</v>
      </c>
      <c r="Q22" s="913">
        <v>5100</v>
      </c>
      <c r="R22" s="913">
        <v>7881</v>
      </c>
      <c r="S22" s="913">
        <v>1400</v>
      </c>
      <c r="T22" s="918">
        <v>1790</v>
      </c>
      <c r="U22" s="918">
        <v>1154</v>
      </c>
      <c r="V22" s="918">
        <v>636</v>
      </c>
      <c r="W22" s="913">
        <v>112</v>
      </c>
      <c r="X22" s="913">
        <v>286</v>
      </c>
      <c r="Y22" s="913">
        <v>482</v>
      </c>
      <c r="Z22" s="913">
        <v>472</v>
      </c>
      <c r="AA22" s="913">
        <v>407</v>
      </c>
      <c r="AB22" s="913">
        <v>31</v>
      </c>
      <c r="AC22" s="909">
        <v>578</v>
      </c>
      <c r="AD22" s="909">
        <v>384</v>
      </c>
      <c r="AE22" s="909">
        <v>194</v>
      </c>
      <c r="AF22" s="913">
        <v>138</v>
      </c>
      <c r="AG22" s="913">
        <v>132</v>
      </c>
      <c r="AH22" s="913">
        <v>308</v>
      </c>
      <c r="AI22" s="913">
        <v>290</v>
      </c>
      <c r="AJ22" s="913">
        <v>0</v>
      </c>
    </row>
    <row r="23" spans="1:36" s="41" customFormat="1" ht="19.5" customHeight="1">
      <c r="A23" s="46" t="s">
        <v>152</v>
      </c>
      <c r="B23" s="917">
        <v>258</v>
      </c>
      <c r="C23" s="917">
        <v>135</v>
      </c>
      <c r="D23" s="917">
        <v>123</v>
      </c>
      <c r="E23" s="913">
        <v>0</v>
      </c>
      <c r="F23" s="913">
        <v>0</v>
      </c>
      <c r="G23" s="913">
        <v>1</v>
      </c>
      <c r="H23" s="913">
        <v>90</v>
      </c>
      <c r="I23" s="913">
        <v>73</v>
      </c>
      <c r="J23" s="913">
        <v>94</v>
      </c>
      <c r="K23" s="918">
        <v>35556</v>
      </c>
      <c r="L23" s="918">
        <v>17895</v>
      </c>
      <c r="M23" s="918">
        <v>17661</v>
      </c>
      <c r="N23" s="913">
        <v>3850</v>
      </c>
      <c r="O23" s="913">
        <v>7320</v>
      </c>
      <c r="P23" s="913">
        <v>16132</v>
      </c>
      <c r="Q23" s="913">
        <v>3007</v>
      </c>
      <c r="R23" s="913">
        <v>3992</v>
      </c>
      <c r="S23" s="913">
        <v>1255</v>
      </c>
      <c r="T23" s="918">
        <v>1698</v>
      </c>
      <c r="U23" s="918">
        <v>990</v>
      </c>
      <c r="V23" s="918">
        <v>708</v>
      </c>
      <c r="W23" s="913">
        <v>259</v>
      </c>
      <c r="X23" s="913">
        <v>465</v>
      </c>
      <c r="Y23" s="913">
        <v>499</v>
      </c>
      <c r="Z23" s="913">
        <v>224</v>
      </c>
      <c r="AA23" s="913">
        <v>221</v>
      </c>
      <c r="AB23" s="913">
        <v>30</v>
      </c>
      <c r="AC23" s="909">
        <v>399</v>
      </c>
      <c r="AD23" s="909">
        <v>280</v>
      </c>
      <c r="AE23" s="909">
        <v>119</v>
      </c>
      <c r="AF23" s="913">
        <v>97</v>
      </c>
      <c r="AG23" s="913">
        <v>63</v>
      </c>
      <c r="AH23" s="913">
        <v>239</v>
      </c>
      <c r="AI23" s="913">
        <v>574</v>
      </c>
      <c r="AJ23" s="913">
        <v>0</v>
      </c>
    </row>
    <row r="24" spans="1:36" s="41" customFormat="1" ht="19.5" customHeight="1">
      <c r="A24" s="46" t="s">
        <v>153</v>
      </c>
      <c r="B24" s="917">
        <v>97</v>
      </c>
      <c r="C24" s="917">
        <v>51</v>
      </c>
      <c r="D24" s="917">
        <v>46</v>
      </c>
      <c r="E24" s="913">
        <v>0</v>
      </c>
      <c r="F24" s="913">
        <v>0</v>
      </c>
      <c r="G24" s="913">
        <v>0</v>
      </c>
      <c r="H24" s="913">
        <v>33</v>
      </c>
      <c r="I24" s="913">
        <v>39</v>
      </c>
      <c r="J24" s="913">
        <v>25</v>
      </c>
      <c r="K24" s="918">
        <v>24934</v>
      </c>
      <c r="L24" s="918">
        <v>12333</v>
      </c>
      <c r="M24" s="918">
        <v>12601</v>
      </c>
      <c r="N24" s="913">
        <v>5428</v>
      </c>
      <c r="O24" s="913">
        <v>6178</v>
      </c>
      <c r="P24" s="913">
        <v>9382</v>
      </c>
      <c r="Q24" s="913">
        <v>1201</v>
      </c>
      <c r="R24" s="913">
        <v>1921</v>
      </c>
      <c r="S24" s="913">
        <v>824</v>
      </c>
      <c r="T24" s="918">
        <v>1321</v>
      </c>
      <c r="U24" s="918">
        <v>768</v>
      </c>
      <c r="V24" s="918">
        <v>553</v>
      </c>
      <c r="W24" s="913">
        <v>341</v>
      </c>
      <c r="X24" s="913">
        <v>408</v>
      </c>
      <c r="Y24" s="913">
        <v>352</v>
      </c>
      <c r="Z24" s="913">
        <v>98</v>
      </c>
      <c r="AA24" s="913">
        <v>115</v>
      </c>
      <c r="AB24" s="913">
        <v>7</v>
      </c>
      <c r="AC24" s="909">
        <v>209</v>
      </c>
      <c r="AD24" s="909">
        <v>164</v>
      </c>
      <c r="AE24" s="909">
        <v>45</v>
      </c>
      <c r="AF24" s="913">
        <v>41</v>
      </c>
      <c r="AG24" s="913">
        <v>23</v>
      </c>
      <c r="AH24" s="913">
        <v>145</v>
      </c>
      <c r="AI24" s="913">
        <v>845</v>
      </c>
      <c r="AJ24" s="913">
        <v>0</v>
      </c>
    </row>
    <row r="25" spans="1:36" s="41" customFormat="1" ht="19.5" customHeight="1">
      <c r="A25" s="46" t="s">
        <v>154</v>
      </c>
      <c r="B25" s="917">
        <v>25</v>
      </c>
      <c r="C25" s="917">
        <v>12</v>
      </c>
      <c r="D25" s="917">
        <v>13</v>
      </c>
      <c r="E25" s="913">
        <v>0</v>
      </c>
      <c r="F25" s="913">
        <v>0</v>
      </c>
      <c r="G25" s="913">
        <v>0</v>
      </c>
      <c r="H25" s="913">
        <v>8</v>
      </c>
      <c r="I25" s="913">
        <v>14</v>
      </c>
      <c r="J25" s="913">
        <v>3</v>
      </c>
      <c r="K25" s="918">
        <v>20987</v>
      </c>
      <c r="L25" s="918">
        <v>10514</v>
      </c>
      <c r="M25" s="918">
        <v>10473</v>
      </c>
      <c r="N25" s="913">
        <v>7137</v>
      </c>
      <c r="O25" s="913">
        <v>5380</v>
      </c>
      <c r="P25" s="913">
        <v>6208</v>
      </c>
      <c r="Q25" s="913">
        <v>554</v>
      </c>
      <c r="R25" s="913">
        <v>1323</v>
      </c>
      <c r="S25" s="913">
        <v>385</v>
      </c>
      <c r="T25" s="918">
        <v>1354</v>
      </c>
      <c r="U25" s="918">
        <v>733</v>
      </c>
      <c r="V25" s="918">
        <v>621</v>
      </c>
      <c r="W25" s="913">
        <v>528</v>
      </c>
      <c r="X25" s="913">
        <v>352</v>
      </c>
      <c r="Y25" s="913">
        <v>289</v>
      </c>
      <c r="Z25" s="913">
        <v>67</v>
      </c>
      <c r="AA25" s="913">
        <v>112</v>
      </c>
      <c r="AB25" s="913">
        <v>6</v>
      </c>
      <c r="AC25" s="909">
        <v>127</v>
      </c>
      <c r="AD25" s="909">
        <v>106</v>
      </c>
      <c r="AE25" s="909">
        <v>21</v>
      </c>
      <c r="AF25" s="913">
        <v>25</v>
      </c>
      <c r="AG25" s="913">
        <v>25</v>
      </c>
      <c r="AH25" s="913">
        <v>77</v>
      </c>
      <c r="AI25" s="913">
        <v>1670</v>
      </c>
      <c r="AJ25" s="913">
        <v>0</v>
      </c>
    </row>
    <row r="26" spans="1:36" s="41" customFormat="1" ht="19.5" customHeight="1">
      <c r="A26" s="46" t="s">
        <v>155</v>
      </c>
      <c r="B26" s="917">
        <v>9</v>
      </c>
      <c r="C26" s="917">
        <v>3</v>
      </c>
      <c r="D26" s="917">
        <v>6</v>
      </c>
      <c r="E26" s="913">
        <v>0</v>
      </c>
      <c r="F26" s="913">
        <v>0</v>
      </c>
      <c r="G26" s="913">
        <v>0</v>
      </c>
      <c r="H26" s="913">
        <v>2</v>
      </c>
      <c r="I26" s="913">
        <v>5</v>
      </c>
      <c r="J26" s="913">
        <v>2</v>
      </c>
      <c r="K26" s="918">
        <v>16489</v>
      </c>
      <c r="L26" s="918">
        <v>8473</v>
      </c>
      <c r="M26" s="918">
        <v>8016</v>
      </c>
      <c r="N26" s="913">
        <v>7485</v>
      </c>
      <c r="O26" s="913">
        <v>3839</v>
      </c>
      <c r="P26" s="913">
        <v>3701</v>
      </c>
      <c r="Q26" s="913">
        <v>278</v>
      </c>
      <c r="R26" s="913">
        <v>959</v>
      </c>
      <c r="S26" s="913">
        <v>227</v>
      </c>
      <c r="T26" s="918">
        <v>1435</v>
      </c>
      <c r="U26" s="918">
        <v>678</v>
      </c>
      <c r="V26" s="918">
        <v>757</v>
      </c>
      <c r="W26" s="913">
        <v>708</v>
      </c>
      <c r="X26" s="913">
        <v>358</v>
      </c>
      <c r="Y26" s="913">
        <v>215</v>
      </c>
      <c r="Z26" s="913">
        <v>45</v>
      </c>
      <c r="AA26" s="913">
        <v>105</v>
      </c>
      <c r="AB26" s="913">
        <v>4</v>
      </c>
      <c r="AC26" s="909">
        <v>88</v>
      </c>
      <c r="AD26" s="909">
        <v>75</v>
      </c>
      <c r="AE26" s="909">
        <v>13</v>
      </c>
      <c r="AF26" s="913">
        <v>24</v>
      </c>
      <c r="AG26" s="913">
        <v>11</v>
      </c>
      <c r="AH26" s="913">
        <v>53</v>
      </c>
      <c r="AI26" s="913">
        <v>3135</v>
      </c>
      <c r="AJ26" s="913">
        <v>0</v>
      </c>
    </row>
    <row r="27" spans="1:36" s="41" customFormat="1" ht="19.5" customHeight="1">
      <c r="A27" s="46" t="s">
        <v>156</v>
      </c>
      <c r="B27" s="917">
        <v>5</v>
      </c>
      <c r="C27" s="917">
        <v>5</v>
      </c>
      <c r="D27" s="917">
        <v>0</v>
      </c>
      <c r="E27" s="913">
        <v>0</v>
      </c>
      <c r="F27" s="913">
        <v>0</v>
      </c>
      <c r="G27" s="913">
        <v>0</v>
      </c>
      <c r="H27" s="913">
        <v>2</v>
      </c>
      <c r="I27" s="913">
        <v>3</v>
      </c>
      <c r="J27" s="913">
        <v>0</v>
      </c>
      <c r="K27" s="918">
        <v>12419</v>
      </c>
      <c r="L27" s="918">
        <v>6535</v>
      </c>
      <c r="M27" s="918">
        <v>5884</v>
      </c>
      <c r="N27" s="913">
        <v>6149</v>
      </c>
      <c r="O27" s="913">
        <v>2620</v>
      </c>
      <c r="P27" s="913">
        <v>2630</v>
      </c>
      <c r="Q27" s="913">
        <v>182</v>
      </c>
      <c r="R27" s="913">
        <v>725</v>
      </c>
      <c r="S27" s="913">
        <v>113</v>
      </c>
      <c r="T27" s="918">
        <v>1438</v>
      </c>
      <c r="U27" s="918">
        <v>658</v>
      </c>
      <c r="V27" s="918">
        <v>780</v>
      </c>
      <c r="W27" s="913">
        <v>816</v>
      </c>
      <c r="X27" s="913">
        <v>268</v>
      </c>
      <c r="Y27" s="913">
        <v>172</v>
      </c>
      <c r="Z27" s="913">
        <v>68</v>
      </c>
      <c r="AA27" s="913">
        <v>112</v>
      </c>
      <c r="AB27" s="913">
        <v>2</v>
      </c>
      <c r="AC27" s="909">
        <v>46</v>
      </c>
      <c r="AD27" s="909">
        <v>39</v>
      </c>
      <c r="AE27" s="909">
        <v>7</v>
      </c>
      <c r="AF27" s="913">
        <v>5</v>
      </c>
      <c r="AG27" s="913">
        <v>6</v>
      </c>
      <c r="AH27" s="913">
        <v>35</v>
      </c>
      <c r="AI27" s="913">
        <v>4867</v>
      </c>
      <c r="AJ27" s="913">
        <v>0</v>
      </c>
    </row>
    <row r="28" spans="1:36" s="41" customFormat="1" ht="19.5" customHeight="1">
      <c r="A28" s="46" t="s">
        <v>157</v>
      </c>
      <c r="B28" s="917">
        <v>3</v>
      </c>
      <c r="C28" s="917">
        <v>3</v>
      </c>
      <c r="D28" s="917">
        <v>0</v>
      </c>
      <c r="E28" s="913">
        <v>0</v>
      </c>
      <c r="F28" s="913">
        <v>0</v>
      </c>
      <c r="G28" s="913">
        <v>0</v>
      </c>
      <c r="H28" s="913">
        <v>2</v>
      </c>
      <c r="I28" s="913">
        <v>1</v>
      </c>
      <c r="J28" s="913">
        <v>0</v>
      </c>
      <c r="K28" s="918">
        <v>7122</v>
      </c>
      <c r="L28" s="918">
        <v>3778</v>
      </c>
      <c r="M28" s="918">
        <v>3344</v>
      </c>
      <c r="N28" s="913">
        <v>4157</v>
      </c>
      <c r="O28" s="913">
        <v>1185</v>
      </c>
      <c r="P28" s="913">
        <v>1126</v>
      </c>
      <c r="Q28" s="913">
        <v>119</v>
      </c>
      <c r="R28" s="913">
        <v>487</v>
      </c>
      <c r="S28" s="913">
        <v>48</v>
      </c>
      <c r="T28" s="918">
        <v>1068</v>
      </c>
      <c r="U28" s="918">
        <v>461</v>
      </c>
      <c r="V28" s="918">
        <v>607</v>
      </c>
      <c r="W28" s="913">
        <v>688</v>
      </c>
      <c r="X28" s="913">
        <v>199</v>
      </c>
      <c r="Y28" s="913">
        <v>85</v>
      </c>
      <c r="Z28" s="913">
        <v>28</v>
      </c>
      <c r="AA28" s="913">
        <v>65</v>
      </c>
      <c r="AB28" s="913">
        <v>3</v>
      </c>
      <c r="AC28" s="909">
        <v>18</v>
      </c>
      <c r="AD28" s="909">
        <v>11</v>
      </c>
      <c r="AE28" s="909">
        <v>7</v>
      </c>
      <c r="AF28" s="913">
        <v>5</v>
      </c>
      <c r="AG28" s="913">
        <v>2</v>
      </c>
      <c r="AH28" s="913">
        <v>11</v>
      </c>
      <c r="AI28" s="913">
        <v>5854</v>
      </c>
      <c r="AJ28" s="913">
        <v>0</v>
      </c>
    </row>
    <row r="29" spans="1:36" s="41" customFormat="1" ht="19.5" customHeight="1">
      <c r="A29" s="46" t="s">
        <v>158</v>
      </c>
      <c r="B29" s="917">
        <v>1</v>
      </c>
      <c r="C29" s="917">
        <v>0</v>
      </c>
      <c r="D29" s="917">
        <v>1</v>
      </c>
      <c r="E29" s="913">
        <v>0</v>
      </c>
      <c r="F29" s="913">
        <v>0</v>
      </c>
      <c r="G29" s="913">
        <v>0</v>
      </c>
      <c r="H29" s="913">
        <v>1</v>
      </c>
      <c r="I29" s="913">
        <v>0</v>
      </c>
      <c r="J29" s="913">
        <v>0</v>
      </c>
      <c r="K29" s="918">
        <v>2500</v>
      </c>
      <c r="L29" s="918">
        <v>1201</v>
      </c>
      <c r="M29" s="918">
        <v>1299</v>
      </c>
      <c r="N29" s="913">
        <v>1674</v>
      </c>
      <c r="O29" s="913">
        <v>403</v>
      </c>
      <c r="P29" s="913">
        <v>286</v>
      </c>
      <c r="Q29" s="913">
        <v>43</v>
      </c>
      <c r="R29" s="913">
        <v>86</v>
      </c>
      <c r="S29" s="913">
        <v>8</v>
      </c>
      <c r="T29" s="918">
        <v>362</v>
      </c>
      <c r="U29" s="918">
        <v>109</v>
      </c>
      <c r="V29" s="918">
        <v>253</v>
      </c>
      <c r="W29" s="913">
        <v>271</v>
      </c>
      <c r="X29" s="913">
        <v>46</v>
      </c>
      <c r="Y29" s="913">
        <v>22</v>
      </c>
      <c r="Z29" s="913">
        <v>12</v>
      </c>
      <c r="AA29" s="913">
        <v>11</v>
      </c>
      <c r="AB29" s="913">
        <v>0</v>
      </c>
      <c r="AC29" s="909">
        <v>10</v>
      </c>
      <c r="AD29" s="909">
        <v>9</v>
      </c>
      <c r="AE29" s="909">
        <v>1</v>
      </c>
      <c r="AF29" s="913">
        <v>4</v>
      </c>
      <c r="AG29" s="913">
        <v>2</v>
      </c>
      <c r="AH29" s="913">
        <v>4</v>
      </c>
      <c r="AI29" s="913">
        <v>4557</v>
      </c>
      <c r="AJ29" s="913">
        <v>0</v>
      </c>
    </row>
    <row r="30" spans="1:36" s="41" customFormat="1" ht="19.5" customHeight="1">
      <c r="A30" s="512" t="s">
        <v>554</v>
      </c>
      <c r="B30" s="919">
        <v>0</v>
      </c>
      <c r="C30" s="919">
        <v>0</v>
      </c>
      <c r="D30" s="919">
        <v>0</v>
      </c>
      <c r="E30" s="914">
        <v>0</v>
      </c>
      <c r="F30" s="914">
        <v>0</v>
      </c>
      <c r="G30" s="914">
        <v>0</v>
      </c>
      <c r="H30" s="914">
        <v>0</v>
      </c>
      <c r="I30" s="914">
        <v>0</v>
      </c>
      <c r="J30" s="914">
        <v>0</v>
      </c>
      <c r="K30" s="919">
        <v>1201</v>
      </c>
      <c r="L30" s="919">
        <v>518</v>
      </c>
      <c r="M30" s="919">
        <v>683</v>
      </c>
      <c r="N30" s="914">
        <v>877</v>
      </c>
      <c r="O30" s="914">
        <v>139</v>
      </c>
      <c r="P30" s="914">
        <v>107</v>
      </c>
      <c r="Q30" s="914">
        <v>41</v>
      </c>
      <c r="R30" s="914">
        <v>34</v>
      </c>
      <c r="S30" s="914">
        <v>3</v>
      </c>
      <c r="T30" s="919">
        <v>166</v>
      </c>
      <c r="U30" s="919">
        <v>41</v>
      </c>
      <c r="V30" s="919">
        <v>125</v>
      </c>
      <c r="W30" s="914">
        <v>143</v>
      </c>
      <c r="X30" s="914">
        <v>9</v>
      </c>
      <c r="Y30" s="914">
        <v>6</v>
      </c>
      <c r="Z30" s="914">
        <v>2</v>
      </c>
      <c r="AA30" s="914">
        <v>6</v>
      </c>
      <c r="AB30" s="914">
        <v>0</v>
      </c>
      <c r="AC30" s="920">
        <v>2</v>
      </c>
      <c r="AD30" s="920">
        <v>2</v>
      </c>
      <c r="AE30" s="920">
        <v>0</v>
      </c>
      <c r="AF30" s="914">
        <v>1</v>
      </c>
      <c r="AG30" s="914">
        <v>0</v>
      </c>
      <c r="AH30" s="914">
        <v>1</v>
      </c>
      <c r="AI30" s="914">
        <v>5013</v>
      </c>
      <c r="AJ30" s="914">
        <v>0</v>
      </c>
    </row>
    <row r="31" spans="1:28" s="332" customFormat="1" ht="19.5" customHeight="1">
      <c r="A31" s="727" t="s">
        <v>469</v>
      </c>
      <c r="B31" s="728"/>
      <c r="C31" s="728"/>
      <c r="D31" s="728"/>
      <c r="H31" s="351"/>
      <c r="Q31" s="262" t="s">
        <v>489</v>
      </c>
      <c r="R31" s="262"/>
      <c r="S31" s="352"/>
      <c r="T31" s="352"/>
      <c r="U31" s="352"/>
      <c r="V31" s="352"/>
      <c r="X31" s="352"/>
      <c r="Y31" s="352"/>
      <c r="Z31" s="352"/>
      <c r="AA31" s="352"/>
      <c r="AB31" s="335"/>
    </row>
    <row r="32" spans="1:25" s="332" customFormat="1" ht="19.5" customHeight="1">
      <c r="A32" s="336" t="s">
        <v>467</v>
      </c>
      <c r="Q32" s="336" t="s">
        <v>483</v>
      </c>
      <c r="R32" s="336"/>
      <c r="S32" s="336"/>
      <c r="T32" s="336"/>
      <c r="U32" s="351"/>
      <c r="X32" s="336"/>
      <c r="Y32" s="351"/>
    </row>
    <row r="33" spans="1:25" s="332" customFormat="1" ht="19.5" customHeight="1">
      <c r="A33" s="336" t="s">
        <v>481</v>
      </c>
      <c r="Q33" s="336" t="s">
        <v>484</v>
      </c>
      <c r="R33" s="336"/>
      <c r="S33" s="336"/>
      <c r="T33" s="336"/>
      <c r="U33" s="336"/>
      <c r="X33" s="336"/>
      <c r="Y33" s="336"/>
    </row>
    <row r="34" spans="1:17" s="238" customFormat="1" ht="19.5" customHeight="1">
      <c r="A34" s="238" t="s">
        <v>482</v>
      </c>
      <c r="Q34" s="332" t="s">
        <v>485</v>
      </c>
    </row>
  </sheetData>
  <sheetProtection/>
  <mergeCells count="9">
    <mergeCell ref="A31:D31"/>
    <mergeCell ref="A1:AJ1"/>
    <mergeCell ref="B3:J3"/>
    <mergeCell ref="K3:S3"/>
    <mergeCell ref="T3:AB3"/>
    <mergeCell ref="AC3:AH3"/>
    <mergeCell ref="R6:R7"/>
    <mergeCell ref="AA6:AA7"/>
    <mergeCell ref="AG6:AG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9"/>
  <sheetViews>
    <sheetView zoomScaleSheetLayoutView="100" zoomScalePageLayoutView="0" workbookViewId="0" topLeftCell="A1">
      <selection activeCell="A2" sqref="A2"/>
    </sheetView>
  </sheetViews>
  <sheetFormatPr defaultColWidth="20.77734375" defaultRowHeight="21.75" customHeight="1"/>
  <cols>
    <col min="1" max="3" width="10.77734375" style="391" customWidth="1"/>
    <col min="4" max="7" width="13.10546875" style="391" customWidth="1"/>
    <col min="8" max="8" width="10.77734375" style="391" customWidth="1"/>
    <col min="9" max="9" width="12.5546875" style="391" customWidth="1"/>
    <col min="10" max="38" width="2.10546875" style="391" hidden="1" customWidth="1"/>
    <col min="39" max="16384" width="20.77734375" style="391" customWidth="1"/>
  </cols>
  <sheetData>
    <row r="1" spans="1:12" s="354" customFormat="1" ht="41.25" customHeight="1">
      <c r="A1" s="732" t="s">
        <v>812</v>
      </c>
      <c r="B1" s="722"/>
      <c r="C1" s="722"/>
      <c r="D1" s="722"/>
      <c r="E1" s="722"/>
      <c r="F1" s="722"/>
      <c r="G1" s="722"/>
      <c r="H1" s="722"/>
      <c r="I1" s="722"/>
      <c r="J1" s="353"/>
      <c r="K1" s="353"/>
      <c r="L1" s="353"/>
    </row>
    <row r="2" spans="1:9" s="303" customFormat="1" ht="18" customHeight="1">
      <c r="A2" s="303" t="s">
        <v>159</v>
      </c>
      <c r="I2" s="355" t="s">
        <v>160</v>
      </c>
    </row>
    <row r="3" spans="1:10" s="303" customFormat="1" ht="32.25" customHeight="1">
      <c r="A3" s="339"/>
      <c r="B3" s="343" t="s">
        <v>161</v>
      </c>
      <c r="C3" s="343" t="s">
        <v>162</v>
      </c>
      <c r="D3" s="343" t="s">
        <v>163</v>
      </c>
      <c r="E3" s="340" t="s">
        <v>164</v>
      </c>
      <c r="F3" s="356" t="s">
        <v>165</v>
      </c>
      <c r="G3" s="357" t="s">
        <v>166</v>
      </c>
      <c r="H3" s="343" t="s">
        <v>167</v>
      </c>
      <c r="I3" s="358"/>
      <c r="J3" s="359"/>
    </row>
    <row r="4" spans="1:10" s="303" customFormat="1" ht="32.25" customHeight="1">
      <c r="A4" s="341" t="s">
        <v>168</v>
      </c>
      <c r="B4" s="344"/>
      <c r="C4" s="344"/>
      <c r="D4" s="345" t="s">
        <v>169</v>
      </c>
      <c r="E4" s="360" t="s">
        <v>170</v>
      </c>
      <c r="F4" s="361" t="s">
        <v>170</v>
      </c>
      <c r="G4" s="362" t="s">
        <v>171</v>
      </c>
      <c r="H4" s="344"/>
      <c r="I4" s="342" t="s">
        <v>172</v>
      </c>
      <c r="J4" s="359"/>
    </row>
    <row r="5" spans="1:9" s="303" customFormat="1" ht="37.5" customHeight="1">
      <c r="A5" s="363" t="s">
        <v>173</v>
      </c>
      <c r="B5" s="348" t="s">
        <v>174</v>
      </c>
      <c r="C5" s="347" t="s">
        <v>175</v>
      </c>
      <c r="D5" s="348" t="s">
        <v>176</v>
      </c>
      <c r="E5" s="364" t="s">
        <v>177</v>
      </c>
      <c r="F5" s="348" t="s">
        <v>178</v>
      </c>
      <c r="G5" s="365" t="s">
        <v>179</v>
      </c>
      <c r="H5" s="348" t="s">
        <v>180</v>
      </c>
      <c r="I5" s="346" t="s">
        <v>181</v>
      </c>
    </row>
    <row r="6" spans="1:10" s="315" customFormat="1" ht="30.75" customHeight="1">
      <c r="A6" s="316" t="s">
        <v>129</v>
      </c>
      <c r="B6" s="349">
        <v>118144</v>
      </c>
      <c r="C6" s="349">
        <v>67913</v>
      </c>
      <c r="D6" s="349">
        <v>7222</v>
      </c>
      <c r="E6" s="349">
        <v>0</v>
      </c>
      <c r="F6" s="349">
        <v>0</v>
      </c>
      <c r="G6" s="349">
        <v>32651</v>
      </c>
      <c r="H6" s="366">
        <v>10358</v>
      </c>
      <c r="I6" s="367" t="s">
        <v>116</v>
      </c>
      <c r="J6" s="368"/>
    </row>
    <row r="7" spans="1:10" s="315" customFormat="1" ht="30.75" customHeight="1">
      <c r="A7" s="316" t="s">
        <v>130</v>
      </c>
      <c r="B7" s="349">
        <v>131367</v>
      </c>
      <c r="C7" s="369">
        <v>71634</v>
      </c>
      <c r="D7" s="369">
        <v>10517</v>
      </c>
      <c r="E7" s="369">
        <v>2808</v>
      </c>
      <c r="F7" s="369">
        <v>0</v>
      </c>
      <c r="G7" s="370">
        <v>36376</v>
      </c>
      <c r="H7" s="371">
        <v>10032</v>
      </c>
      <c r="I7" s="367" t="s">
        <v>130</v>
      </c>
      <c r="J7" s="368"/>
    </row>
    <row r="8" spans="1:10" s="315" customFormat="1" ht="30.75" customHeight="1">
      <c r="A8" s="316" t="s">
        <v>285</v>
      </c>
      <c r="B8" s="349">
        <v>146426</v>
      </c>
      <c r="C8" s="369">
        <v>84813</v>
      </c>
      <c r="D8" s="369">
        <v>15460</v>
      </c>
      <c r="E8" s="369">
        <v>3650</v>
      </c>
      <c r="F8" s="369">
        <v>1877</v>
      </c>
      <c r="G8" s="369">
        <v>28809</v>
      </c>
      <c r="H8" s="371">
        <v>11817</v>
      </c>
      <c r="I8" s="367" t="s">
        <v>285</v>
      </c>
      <c r="J8" s="368"/>
    </row>
    <row r="9" spans="1:10" s="315" customFormat="1" ht="30.75" customHeight="1">
      <c r="A9" s="316" t="s">
        <v>118</v>
      </c>
      <c r="B9" s="349">
        <v>157563</v>
      </c>
      <c r="C9" s="369">
        <v>87333</v>
      </c>
      <c r="D9" s="369">
        <v>15194</v>
      </c>
      <c r="E9" s="369">
        <v>7655</v>
      </c>
      <c r="F9" s="369">
        <v>2291</v>
      </c>
      <c r="G9" s="369">
        <v>30895</v>
      </c>
      <c r="H9" s="371">
        <v>14193</v>
      </c>
      <c r="I9" s="318" t="s">
        <v>118</v>
      </c>
      <c r="J9" s="368"/>
    </row>
    <row r="10" spans="1:10" s="315" customFormat="1" ht="30.75" customHeight="1">
      <c r="A10" s="372" t="s">
        <v>119</v>
      </c>
      <c r="B10" s="373">
        <v>179199</v>
      </c>
      <c r="C10" s="374">
        <v>98126</v>
      </c>
      <c r="D10" s="374">
        <v>12000</v>
      </c>
      <c r="E10" s="374">
        <v>16222</v>
      </c>
      <c r="F10" s="374">
        <v>3713</v>
      </c>
      <c r="G10" s="374">
        <v>31893</v>
      </c>
      <c r="H10" s="375">
        <v>17245</v>
      </c>
      <c r="I10" s="376" t="s">
        <v>119</v>
      </c>
      <c r="J10" s="368"/>
    </row>
    <row r="11" spans="1:10" s="324" customFormat="1" ht="30.75" customHeight="1">
      <c r="A11" s="320" t="s">
        <v>182</v>
      </c>
      <c r="B11" s="377">
        <f>SUM(C11:H11)</f>
        <v>187323</v>
      </c>
      <c r="C11" s="378">
        <f aca="true" t="shared" si="0" ref="C11:H11">SUM(C12:C13)</f>
        <v>105818</v>
      </c>
      <c r="D11" s="378">
        <f t="shared" si="0"/>
        <v>10863</v>
      </c>
      <c r="E11" s="378">
        <f t="shared" si="0"/>
        <v>19261</v>
      </c>
      <c r="F11" s="378">
        <f t="shared" si="0"/>
        <v>4174</v>
      </c>
      <c r="G11" s="378">
        <f t="shared" si="0"/>
        <v>32430</v>
      </c>
      <c r="H11" s="379">
        <f t="shared" si="0"/>
        <v>14777</v>
      </c>
      <c r="I11" s="380" t="s">
        <v>182</v>
      </c>
      <c r="J11" s="381"/>
    </row>
    <row r="12" spans="1:10" s="315" customFormat="1" ht="30.75" customHeight="1">
      <c r="A12" s="382" t="s">
        <v>183</v>
      </c>
      <c r="B12" s="349">
        <f>SUM(C12:H12)</f>
        <v>139485</v>
      </c>
      <c r="C12" s="383">
        <v>74975</v>
      </c>
      <c r="D12" s="383">
        <v>8850</v>
      </c>
      <c r="E12" s="383">
        <v>16617</v>
      </c>
      <c r="F12" s="383">
        <v>3082</v>
      </c>
      <c r="G12" s="383">
        <v>25702</v>
      </c>
      <c r="H12" s="384">
        <v>10259</v>
      </c>
      <c r="I12" s="367" t="s">
        <v>184</v>
      </c>
      <c r="J12" s="368"/>
    </row>
    <row r="13" spans="1:10" s="315" customFormat="1" ht="30.75" customHeight="1">
      <c r="A13" s="385" t="s">
        <v>185</v>
      </c>
      <c r="B13" s="350">
        <f>SUM(C13:H13)</f>
        <v>47838</v>
      </c>
      <c r="C13" s="386">
        <v>30843</v>
      </c>
      <c r="D13" s="386">
        <v>2013</v>
      </c>
      <c r="E13" s="386">
        <v>2644</v>
      </c>
      <c r="F13" s="386">
        <v>1092</v>
      </c>
      <c r="G13" s="386">
        <v>6728</v>
      </c>
      <c r="H13" s="387">
        <v>4518</v>
      </c>
      <c r="I13" s="311" t="s">
        <v>186</v>
      </c>
      <c r="J13" s="368"/>
    </row>
    <row r="14" spans="1:10" s="388" customFormat="1" ht="15.75" customHeight="1">
      <c r="A14" s="727" t="s">
        <v>473</v>
      </c>
      <c r="B14" s="728"/>
      <c r="C14" s="728"/>
      <c r="F14" s="334" t="s">
        <v>492</v>
      </c>
      <c r="G14" s="332"/>
      <c r="H14" s="332"/>
      <c r="I14" s="262"/>
      <c r="J14" s="332"/>
    </row>
    <row r="15" spans="1:8" s="388" customFormat="1" ht="15.75" customHeight="1">
      <c r="A15" s="733" t="s">
        <v>778</v>
      </c>
      <c r="B15" s="728"/>
      <c r="C15" s="728"/>
      <c r="D15" s="389"/>
      <c r="F15" s="336" t="s">
        <v>3</v>
      </c>
      <c r="G15" s="238"/>
      <c r="H15" s="238"/>
    </row>
    <row r="16" spans="1:4" s="388" customFormat="1" ht="15.75" customHeight="1">
      <c r="A16" s="733" t="s">
        <v>779</v>
      </c>
      <c r="B16" s="728"/>
      <c r="C16" s="728"/>
      <c r="D16" s="389"/>
    </row>
    <row r="17" s="388" customFormat="1" ht="21.75" customHeight="1" hidden="1"/>
    <row r="18" s="388" customFormat="1" ht="21.75" customHeight="1" hidden="1"/>
    <row r="19" s="388" customFormat="1" ht="21.75" customHeight="1" hidden="1"/>
    <row r="20" s="388" customFormat="1" ht="21.75" customHeight="1" hidden="1"/>
    <row r="21" s="388" customFormat="1" ht="21.75" customHeight="1" hidden="1"/>
    <row r="22" s="388" customFormat="1" ht="21.75" customHeight="1" hidden="1"/>
    <row r="23" s="388" customFormat="1" ht="21.75" customHeight="1" hidden="1"/>
    <row r="24" s="388" customFormat="1" ht="21.75" customHeight="1" hidden="1"/>
    <row r="25" s="388" customFormat="1" ht="21.75" customHeight="1" hidden="1"/>
    <row r="26" s="388" customFormat="1" ht="21.75" customHeight="1" hidden="1"/>
    <row r="27" s="388" customFormat="1" ht="21.75" customHeight="1" hidden="1"/>
    <row r="28" s="388" customFormat="1" ht="21.75" customHeight="1" hidden="1"/>
    <row r="29" s="388" customFormat="1" ht="21.75" customHeight="1" hidden="1"/>
    <row r="30" s="388" customFormat="1" ht="21.75" customHeight="1" hidden="1"/>
    <row r="31" s="388" customFormat="1" ht="21.75" customHeight="1" hidden="1"/>
    <row r="32" s="388" customFormat="1" ht="21.75" customHeight="1" hidden="1"/>
    <row r="33" s="388" customFormat="1" ht="21.75" customHeight="1" hidden="1"/>
    <row r="34" s="388" customFormat="1" ht="21.75" customHeight="1" hidden="1"/>
    <row r="35" s="388" customFormat="1" ht="21.75" customHeight="1" hidden="1"/>
    <row r="36" s="388" customFormat="1" ht="21.75" customHeight="1" hidden="1"/>
    <row r="37" s="388" customFormat="1" ht="21.75" customHeight="1" hidden="1"/>
    <row r="38" s="388" customFormat="1" ht="21.75" customHeight="1" hidden="1"/>
    <row r="39" s="388" customFormat="1" ht="21.75" customHeight="1" hidden="1"/>
    <row r="40" s="388" customFormat="1" ht="21.75" customHeight="1" hidden="1"/>
    <row r="41" s="388" customFormat="1" ht="21.75" customHeight="1" hidden="1"/>
    <row r="42" s="388" customFormat="1" ht="21.75" customHeight="1" hidden="1"/>
    <row r="43" s="388" customFormat="1" ht="21.75" customHeight="1" hidden="1"/>
    <row r="44" s="388" customFormat="1" ht="21.75" customHeight="1" hidden="1"/>
    <row r="45" s="388" customFormat="1" ht="21.75" customHeight="1" hidden="1"/>
    <row r="46" s="388" customFormat="1" ht="21.75" customHeight="1" hidden="1"/>
    <row r="47" s="388" customFormat="1" ht="21.75" customHeight="1" hidden="1"/>
    <row r="48" s="388" customFormat="1" ht="21.75" customHeight="1" hidden="1"/>
    <row r="49" s="388" customFormat="1" ht="21.75" customHeight="1" hidden="1"/>
    <row r="50" s="388" customFormat="1" ht="21.75" customHeight="1" hidden="1"/>
    <row r="51" s="388" customFormat="1" ht="21.75" customHeight="1" hidden="1"/>
    <row r="52" s="388" customFormat="1" ht="21.75" customHeight="1" hidden="1"/>
    <row r="53" s="388" customFormat="1" ht="21.75" customHeight="1" hidden="1"/>
    <row r="54" s="388" customFormat="1" ht="21.75" customHeight="1" hidden="1"/>
    <row r="55" s="388" customFormat="1" ht="21.75" customHeight="1" hidden="1"/>
    <row r="56" s="388" customFormat="1" ht="21.75" customHeight="1" hidden="1"/>
    <row r="57" s="388" customFormat="1" ht="21.75" customHeight="1" hidden="1"/>
    <row r="58" s="388" customFormat="1" ht="21.75" customHeight="1" hidden="1"/>
    <row r="59" s="388" customFormat="1" ht="21.75" customHeight="1" hidden="1"/>
    <row r="60" s="388" customFormat="1" ht="21.75" customHeight="1" hidden="1"/>
    <row r="61" s="388" customFormat="1" ht="21.75" customHeight="1" hidden="1"/>
    <row r="62" s="388" customFormat="1" ht="21.75" customHeight="1" hidden="1"/>
    <row r="63" s="388" customFormat="1" ht="21.75" customHeight="1" hidden="1"/>
    <row r="64" s="388" customFormat="1" ht="21.75" customHeight="1" hidden="1"/>
    <row r="65" s="388" customFormat="1" ht="21.75" customHeight="1" hidden="1"/>
    <row r="66" s="388" customFormat="1" ht="21.75" customHeight="1" hidden="1"/>
    <row r="67" s="388" customFormat="1" ht="21.75" customHeight="1" hidden="1"/>
    <row r="68" s="388" customFormat="1" ht="21.75" customHeight="1" hidden="1"/>
    <row r="69" s="388" customFormat="1" ht="21.75" customHeight="1" hidden="1"/>
    <row r="70" s="388" customFormat="1" ht="21.75" customHeight="1" hidden="1"/>
    <row r="71" s="388" customFormat="1" ht="21.75" customHeight="1" hidden="1"/>
    <row r="72" s="388" customFormat="1" ht="21.75" customHeight="1" hidden="1"/>
    <row r="73" s="388" customFormat="1" ht="21.75" customHeight="1" hidden="1"/>
    <row r="74" s="388" customFormat="1" ht="21.75" customHeight="1" hidden="1"/>
    <row r="75" s="388" customFormat="1" ht="21.75" customHeight="1" hidden="1"/>
    <row r="76" s="388" customFormat="1" ht="21.75" customHeight="1" hidden="1"/>
    <row r="77" s="388" customFormat="1" ht="21.75" customHeight="1" hidden="1"/>
    <row r="78" s="388" customFormat="1" ht="21.75" customHeight="1" hidden="1"/>
    <row r="79" s="388" customFormat="1" ht="21.75" customHeight="1" hidden="1"/>
    <row r="80" s="388" customFormat="1" ht="21.75" customHeight="1" hidden="1"/>
    <row r="81" s="388" customFormat="1" ht="21.75" customHeight="1" hidden="1"/>
    <row r="82" s="388" customFormat="1" ht="21.75" customHeight="1" hidden="1"/>
    <row r="83" s="388" customFormat="1" ht="21.75" customHeight="1" hidden="1"/>
    <row r="84" s="388" customFormat="1" ht="21.75" customHeight="1" hidden="1"/>
    <row r="85" s="388" customFormat="1" ht="21.75" customHeight="1" hidden="1"/>
    <row r="86" s="388" customFormat="1" ht="21.75" customHeight="1" hidden="1"/>
    <row r="87" s="388" customFormat="1" ht="21.75" customHeight="1" hidden="1"/>
    <row r="88" s="388" customFormat="1" ht="21.75" customHeight="1" hidden="1"/>
    <row r="89" s="388" customFormat="1" ht="21.75" customHeight="1" hidden="1"/>
    <row r="90" s="388" customFormat="1" ht="21.75" customHeight="1" hidden="1"/>
    <row r="91" s="388" customFormat="1" ht="21.75" customHeight="1" hidden="1"/>
    <row r="92" s="388" customFormat="1" ht="21.75" customHeight="1" hidden="1"/>
    <row r="93" s="388" customFormat="1" ht="21.75" customHeight="1" hidden="1"/>
    <row r="94" s="388" customFormat="1" ht="21.75" customHeight="1" hidden="1"/>
    <row r="95" s="388" customFormat="1" ht="21.75" customHeight="1" hidden="1"/>
    <row r="96" s="388" customFormat="1" ht="21.75" customHeight="1" hidden="1"/>
    <row r="97" s="388" customFormat="1" ht="21.75" customHeight="1" hidden="1"/>
    <row r="98" s="388" customFormat="1" ht="21.75" customHeight="1" hidden="1"/>
    <row r="99" s="388" customFormat="1" ht="21.75" customHeight="1" hidden="1"/>
    <row r="100" s="388" customFormat="1" ht="21.75" customHeight="1" hidden="1"/>
    <row r="101" s="388" customFormat="1" ht="21.75" customHeight="1" hidden="1"/>
    <row r="102" s="388" customFormat="1" ht="21.75" customHeight="1" hidden="1"/>
    <row r="103" s="388" customFormat="1" ht="21.75" customHeight="1" hidden="1"/>
    <row r="104" s="388" customFormat="1" ht="21.75" customHeight="1" hidden="1"/>
    <row r="105" s="388" customFormat="1" ht="21.75" customHeight="1" hidden="1"/>
    <row r="106" s="388" customFormat="1" ht="21.75" customHeight="1" hidden="1"/>
    <row r="107" s="388" customFormat="1" ht="21.75" customHeight="1" hidden="1"/>
    <row r="108" s="388" customFormat="1" ht="21.75" customHeight="1" hidden="1"/>
    <row r="109" s="388" customFormat="1" ht="21.75" customHeight="1" hidden="1"/>
    <row r="110" s="388" customFormat="1" ht="21.75" customHeight="1" hidden="1"/>
    <row r="111" s="388" customFormat="1" ht="21.75" customHeight="1" hidden="1"/>
    <row r="112" s="388" customFormat="1" ht="21.75" customHeight="1" hidden="1"/>
    <row r="113" s="388" customFormat="1" ht="21.75" customHeight="1" hidden="1"/>
    <row r="114" s="388" customFormat="1" ht="21.75" customHeight="1" hidden="1"/>
    <row r="115" s="388" customFormat="1" ht="21.75" customHeight="1" hidden="1"/>
    <row r="116" s="388" customFormat="1" ht="21.75" customHeight="1" hidden="1"/>
    <row r="117" s="388" customFormat="1" ht="21.75" customHeight="1" hidden="1"/>
    <row r="118" s="388" customFormat="1" ht="21.75" customHeight="1" hidden="1"/>
    <row r="119" s="388" customFormat="1" ht="21.75" customHeight="1" hidden="1"/>
    <row r="120" s="388" customFormat="1" ht="21.75" customHeight="1" hidden="1"/>
    <row r="121" s="388" customFormat="1" ht="21.75" customHeight="1" hidden="1"/>
    <row r="122" s="388" customFormat="1" ht="21.75" customHeight="1" hidden="1"/>
    <row r="123" s="388" customFormat="1" ht="21.75" customHeight="1" hidden="1"/>
    <row r="124" s="388" customFormat="1" ht="21.75" customHeight="1" hidden="1"/>
    <row r="125" s="388" customFormat="1" ht="21.75" customHeight="1" hidden="1"/>
    <row r="126" s="388" customFormat="1" ht="21.75" customHeight="1" hidden="1"/>
    <row r="127" s="388" customFormat="1" ht="21.75" customHeight="1" hidden="1"/>
    <row r="128" s="388" customFormat="1" ht="21.75" customHeight="1" hidden="1"/>
    <row r="129" s="388" customFormat="1" ht="21.75" customHeight="1" hidden="1"/>
    <row r="130" s="388" customFormat="1" ht="21.75" customHeight="1" hidden="1"/>
    <row r="131" s="388" customFormat="1" ht="21.75" customHeight="1" hidden="1"/>
    <row r="132" s="388" customFormat="1" ht="21.75" customHeight="1" hidden="1"/>
    <row r="133" s="388" customFormat="1" ht="21.75" customHeight="1" hidden="1"/>
    <row r="134" s="388" customFormat="1" ht="21.75" customHeight="1" hidden="1"/>
    <row r="135" s="388" customFormat="1" ht="21.75" customHeight="1" hidden="1"/>
    <row r="136" s="388" customFormat="1" ht="21.75" customHeight="1" hidden="1"/>
    <row r="137" s="388" customFormat="1" ht="21.75" customHeight="1" hidden="1"/>
    <row r="138" s="388" customFormat="1" ht="21.75" customHeight="1" hidden="1"/>
    <row r="139" s="388" customFormat="1" ht="21.75" customHeight="1" hidden="1"/>
    <row r="140" s="388" customFormat="1" ht="21.75" customHeight="1" hidden="1"/>
    <row r="141" s="388" customFormat="1" ht="21.75" customHeight="1" hidden="1"/>
    <row r="142" s="388" customFormat="1" ht="21.75" customHeight="1" hidden="1"/>
    <row r="143" s="388" customFormat="1" ht="21.75" customHeight="1" hidden="1"/>
    <row r="144" s="388" customFormat="1" ht="21.75" customHeight="1" hidden="1"/>
    <row r="145" s="388" customFormat="1" ht="21.75" customHeight="1" hidden="1"/>
    <row r="146" s="388" customFormat="1" ht="21.75" customHeight="1" hidden="1"/>
    <row r="147" s="388" customFormat="1" ht="21.75" customHeight="1" hidden="1"/>
    <row r="148" s="388" customFormat="1" ht="21.75" customHeight="1" hidden="1"/>
    <row r="149" s="388" customFormat="1" ht="21.75" customHeight="1" hidden="1"/>
    <row r="150" s="388" customFormat="1" ht="21.75" customHeight="1" hidden="1"/>
    <row r="151" s="388" customFormat="1" ht="21.75" customHeight="1" hidden="1"/>
    <row r="152" s="388" customFormat="1" ht="21.75" customHeight="1" hidden="1"/>
    <row r="153" s="388" customFormat="1" ht="21.75" customHeight="1" hidden="1"/>
    <row r="154" s="388" customFormat="1" ht="21.75" customHeight="1" hidden="1"/>
    <row r="155" s="388" customFormat="1" ht="21.75" customHeight="1" hidden="1"/>
    <row r="156" s="388" customFormat="1" ht="21.75" customHeight="1" hidden="1"/>
    <row r="157" s="388" customFormat="1" ht="21.75" customHeight="1" hidden="1"/>
    <row r="158" s="388" customFormat="1" ht="21.75" customHeight="1" hidden="1"/>
    <row r="159" s="388" customFormat="1" ht="21.75" customHeight="1" hidden="1"/>
    <row r="160" s="388" customFormat="1" ht="21.75" customHeight="1" hidden="1"/>
    <row r="161" s="388" customFormat="1" ht="21.75" customHeight="1" hidden="1"/>
    <row r="162" s="388" customFormat="1" ht="21.75" customHeight="1" hidden="1"/>
    <row r="163" s="388" customFormat="1" ht="21.75" customHeight="1" hidden="1"/>
    <row r="164" s="388" customFormat="1" ht="21.75" customHeight="1" hidden="1"/>
    <row r="165" s="388" customFormat="1" ht="21.75" customHeight="1" hidden="1"/>
    <row r="166" s="388" customFormat="1" ht="21.75" customHeight="1" hidden="1"/>
    <row r="167" s="388" customFormat="1" ht="21.75" customHeight="1" hidden="1"/>
    <row r="168" s="388" customFormat="1" ht="21.75" customHeight="1" hidden="1"/>
    <row r="169" s="388" customFormat="1" ht="21.75" customHeight="1" hidden="1"/>
    <row r="170" s="388" customFormat="1" ht="21.75" customHeight="1" hidden="1"/>
    <row r="171" s="388" customFormat="1" ht="21.75" customHeight="1" hidden="1"/>
    <row r="172" s="388" customFormat="1" ht="21.75" customHeight="1" hidden="1"/>
    <row r="173" s="388" customFormat="1" ht="21.75" customHeight="1" hidden="1"/>
    <row r="174" s="388" customFormat="1" ht="21.75" customHeight="1" hidden="1"/>
    <row r="175" s="388" customFormat="1" ht="21.75" customHeight="1" hidden="1"/>
    <row r="176" s="388" customFormat="1" ht="21.75" customHeight="1" hidden="1"/>
    <row r="177" s="388" customFormat="1" ht="21.75" customHeight="1" hidden="1"/>
    <row r="178" s="388" customFormat="1" ht="21.75" customHeight="1" hidden="1"/>
    <row r="179" s="388" customFormat="1" ht="21.75" customHeight="1" hidden="1"/>
    <row r="180" s="388" customFormat="1" ht="21.75" customHeight="1" hidden="1"/>
    <row r="181" s="388" customFormat="1" ht="21.75" customHeight="1" hidden="1"/>
    <row r="182" s="388" customFormat="1" ht="21.75" customHeight="1" hidden="1"/>
    <row r="183" s="388" customFormat="1" ht="21.75" customHeight="1" hidden="1"/>
    <row r="184" s="388" customFormat="1" ht="21.75" customHeight="1" hidden="1"/>
    <row r="185" s="388" customFormat="1" ht="21.75" customHeight="1" hidden="1"/>
    <row r="186" s="388" customFormat="1" ht="21.75" customHeight="1" hidden="1"/>
    <row r="187" s="388" customFormat="1" ht="21.75" customHeight="1" hidden="1"/>
    <row r="188" s="388" customFormat="1" ht="21.75" customHeight="1" hidden="1"/>
    <row r="189" s="388" customFormat="1" ht="21.75" customHeight="1" hidden="1"/>
    <row r="190" s="388" customFormat="1" ht="21.75" customHeight="1" hidden="1"/>
    <row r="191" s="388" customFormat="1" ht="21.75" customHeight="1" hidden="1"/>
    <row r="192" s="388" customFormat="1" ht="21.75" customHeight="1" hidden="1"/>
    <row r="193" s="388" customFormat="1" ht="21.75" customHeight="1" hidden="1"/>
    <row r="194" s="388" customFormat="1" ht="21.75" customHeight="1" hidden="1"/>
    <row r="195" s="388" customFormat="1" ht="21.75" customHeight="1" hidden="1"/>
    <row r="196" s="388" customFormat="1" ht="21.75" customHeight="1" hidden="1"/>
    <row r="197" s="388" customFormat="1" ht="21.75" customHeight="1" hidden="1"/>
    <row r="198" s="388" customFormat="1" ht="21.75" customHeight="1" hidden="1"/>
    <row r="199" s="388" customFormat="1" ht="21.75" customHeight="1" hidden="1"/>
    <row r="200" s="388" customFormat="1" ht="21.75" customHeight="1" hidden="1"/>
    <row r="201" s="388" customFormat="1" ht="21.75" customHeight="1" hidden="1"/>
    <row r="202" s="388" customFormat="1" ht="21.75" customHeight="1" hidden="1"/>
    <row r="203" s="388" customFormat="1" ht="21.75" customHeight="1" hidden="1"/>
    <row r="204" s="388" customFormat="1" ht="21.75" customHeight="1" hidden="1"/>
    <row r="205" s="388" customFormat="1" ht="21.75" customHeight="1" hidden="1"/>
    <row r="206" s="388" customFormat="1" ht="21.75" customHeight="1" hidden="1"/>
    <row r="207" s="388" customFormat="1" ht="21.75" customHeight="1" hidden="1"/>
    <row r="208" s="388" customFormat="1" ht="21.75" customHeight="1" hidden="1"/>
    <row r="209" s="388" customFormat="1" ht="21.75" customHeight="1" hidden="1"/>
    <row r="210" s="388" customFormat="1" ht="21.75" customHeight="1" hidden="1"/>
    <row r="211" s="388" customFormat="1" ht="21.75" customHeight="1" hidden="1"/>
    <row r="212" s="388" customFormat="1" ht="21.75" customHeight="1" hidden="1"/>
    <row r="213" s="388" customFormat="1" ht="21.75" customHeight="1" hidden="1"/>
    <row r="214" s="388" customFormat="1" ht="21.75" customHeight="1" hidden="1"/>
    <row r="215" s="388" customFormat="1" ht="21.75" customHeight="1" hidden="1"/>
    <row r="216" s="388" customFormat="1" ht="21.75" customHeight="1" hidden="1"/>
    <row r="217" s="388" customFormat="1" ht="21.75" customHeight="1" hidden="1"/>
    <row r="218" s="388" customFormat="1" ht="21.75" customHeight="1" hidden="1"/>
    <row r="219" s="388" customFormat="1" ht="21.75" customHeight="1" hidden="1"/>
    <row r="220" s="388" customFormat="1" ht="21.75" customHeight="1" hidden="1"/>
    <row r="221" s="388" customFormat="1" ht="21.75" customHeight="1" hidden="1"/>
    <row r="222" s="388" customFormat="1" ht="21.75" customHeight="1" hidden="1"/>
    <row r="223" s="388" customFormat="1" ht="21.75" customHeight="1" hidden="1"/>
    <row r="224" s="388" customFormat="1" ht="21.75" customHeight="1" hidden="1"/>
    <row r="225" s="388" customFormat="1" ht="21.75" customHeight="1" hidden="1"/>
    <row r="226" s="388" customFormat="1" ht="21.75" customHeight="1" hidden="1"/>
    <row r="227" s="388" customFormat="1" ht="21.75" customHeight="1" hidden="1"/>
    <row r="228" s="388" customFormat="1" ht="21.75" customHeight="1" hidden="1"/>
    <row r="229" s="388" customFormat="1" ht="21.75" customHeight="1" hidden="1"/>
    <row r="230" s="388" customFormat="1" ht="21.75" customHeight="1" hidden="1"/>
    <row r="231" s="388" customFormat="1" ht="21.75" customHeight="1" hidden="1"/>
    <row r="232" s="388" customFormat="1" ht="21.75" customHeight="1" hidden="1"/>
    <row r="233" s="388" customFormat="1" ht="21.75" customHeight="1" hidden="1"/>
    <row r="234" s="388" customFormat="1" ht="21.75" customHeight="1" hidden="1"/>
    <row r="235" s="388" customFormat="1" ht="21.75" customHeight="1" hidden="1"/>
    <row r="236" s="388" customFormat="1" ht="21.75" customHeight="1" hidden="1"/>
    <row r="237" s="388" customFormat="1" ht="21.75" customHeight="1" hidden="1"/>
    <row r="238" s="388" customFormat="1" ht="21.75" customHeight="1" hidden="1"/>
    <row r="239" s="388" customFormat="1" ht="21.75" customHeight="1" hidden="1"/>
    <row r="240" s="388" customFormat="1" ht="21.75" customHeight="1" hidden="1"/>
    <row r="241" s="388" customFormat="1" ht="21.75" customHeight="1" hidden="1"/>
    <row r="242" s="388" customFormat="1" ht="21.75" customHeight="1" hidden="1"/>
    <row r="243" s="388" customFormat="1" ht="21.75" customHeight="1" hidden="1"/>
    <row r="244" s="388" customFormat="1" ht="21.75" customHeight="1" hidden="1"/>
    <row r="245" s="388" customFormat="1" ht="21.75" customHeight="1" hidden="1"/>
    <row r="246" s="388" customFormat="1" ht="21.75" customHeight="1" hidden="1"/>
    <row r="247" s="388" customFormat="1" ht="21.75" customHeight="1" hidden="1"/>
    <row r="248" s="388" customFormat="1" ht="21.75" customHeight="1" hidden="1"/>
    <row r="249" s="388" customFormat="1" ht="21.75" customHeight="1" hidden="1"/>
    <row r="250" s="388" customFormat="1" ht="21.75" customHeight="1" hidden="1"/>
    <row r="251" s="388" customFormat="1" ht="21.75" customHeight="1" hidden="1"/>
    <row r="252" s="388" customFormat="1" ht="21.75" customHeight="1" hidden="1"/>
    <row r="253" s="388" customFormat="1" ht="21.75" customHeight="1" hidden="1"/>
    <row r="254" s="388" customFormat="1" ht="21.75" customHeight="1" hidden="1"/>
    <row r="255" s="388" customFormat="1" ht="21.75" customHeight="1" hidden="1"/>
    <row r="256" s="388" customFormat="1" ht="21.75" customHeight="1" hidden="1"/>
    <row r="257" s="388" customFormat="1" ht="21.75" customHeight="1" hidden="1"/>
    <row r="258" s="388" customFormat="1" ht="21.75" customHeight="1" hidden="1"/>
    <row r="259" s="388" customFormat="1" ht="21.75" customHeight="1" hidden="1"/>
    <row r="260" s="388" customFormat="1" ht="21.75" customHeight="1" hidden="1"/>
    <row r="261" s="388" customFormat="1" ht="21.75" customHeight="1" hidden="1"/>
    <row r="262" s="388" customFormat="1" ht="21.75" customHeight="1" hidden="1"/>
    <row r="263" s="388" customFormat="1" ht="21.75" customHeight="1" hidden="1"/>
    <row r="264" s="388" customFormat="1" ht="21.75" customHeight="1" hidden="1"/>
    <row r="265" s="388" customFormat="1" ht="21.75" customHeight="1" hidden="1"/>
    <row r="266" s="388" customFormat="1" ht="21.75" customHeight="1" hidden="1"/>
    <row r="267" s="388" customFormat="1" ht="21.75" customHeight="1" hidden="1"/>
    <row r="268" s="388" customFormat="1" ht="21.75" customHeight="1" hidden="1"/>
    <row r="269" s="388" customFormat="1" ht="21.75" customHeight="1" hidden="1"/>
    <row r="270" s="388" customFormat="1" ht="21.75" customHeight="1" hidden="1"/>
    <row r="271" s="388" customFormat="1" ht="21.75" customHeight="1" hidden="1"/>
    <row r="272" s="388" customFormat="1" ht="21.75" customHeight="1" hidden="1"/>
    <row r="273" s="388" customFormat="1" ht="21.75" customHeight="1" hidden="1"/>
    <row r="274" s="388" customFormat="1" ht="21.75" customHeight="1" hidden="1"/>
    <row r="275" s="388" customFormat="1" ht="21.75" customHeight="1" hidden="1"/>
    <row r="276" s="388" customFormat="1" ht="21.75" customHeight="1" hidden="1"/>
    <row r="277" s="388" customFormat="1" ht="21.75" customHeight="1" hidden="1"/>
    <row r="278" s="388" customFormat="1" ht="21.75" customHeight="1" hidden="1"/>
    <row r="279" s="388" customFormat="1" ht="21.75" customHeight="1" hidden="1"/>
    <row r="280" s="388" customFormat="1" ht="21.75" customHeight="1" hidden="1"/>
    <row r="281" s="388" customFormat="1" ht="21.75" customHeight="1" hidden="1"/>
    <row r="282" s="388" customFormat="1" ht="21.75" customHeight="1" hidden="1"/>
    <row r="283" s="388" customFormat="1" ht="21.75" customHeight="1" hidden="1"/>
    <row r="284" s="388" customFormat="1" ht="21.75" customHeight="1" hidden="1"/>
    <row r="285" s="388" customFormat="1" ht="21.75" customHeight="1" hidden="1"/>
    <row r="286" s="388" customFormat="1" ht="21.75" customHeight="1" hidden="1"/>
    <row r="287" s="388" customFormat="1" ht="21.75" customHeight="1" hidden="1"/>
    <row r="288" s="388" customFormat="1" ht="21.75" customHeight="1" hidden="1"/>
    <row r="289" s="388" customFormat="1" ht="21.75" customHeight="1" hidden="1"/>
    <row r="290" s="388" customFormat="1" ht="21.75" customHeight="1" hidden="1"/>
    <row r="291" s="388" customFormat="1" ht="21.75" customHeight="1" hidden="1"/>
    <row r="292" s="388" customFormat="1" ht="21.75" customHeight="1" hidden="1"/>
    <row r="293" s="388" customFormat="1" ht="21.75" customHeight="1" hidden="1"/>
    <row r="294" s="388" customFormat="1" ht="21.75" customHeight="1" hidden="1"/>
    <row r="295" s="388" customFormat="1" ht="21.75" customHeight="1" hidden="1"/>
    <row r="296" s="388" customFormat="1" ht="21.75" customHeight="1" hidden="1"/>
    <row r="297" s="388" customFormat="1" ht="21.75" customHeight="1" hidden="1"/>
    <row r="298" s="388" customFormat="1" ht="21.75" customHeight="1" hidden="1"/>
    <row r="299" s="388" customFormat="1" ht="21.75" customHeight="1" hidden="1"/>
    <row r="300" s="388" customFormat="1" ht="21.75" customHeight="1" hidden="1"/>
    <row r="301" s="388" customFormat="1" ht="21.75" customHeight="1" hidden="1"/>
    <row r="302" s="388" customFormat="1" ht="21.75" customHeight="1" hidden="1"/>
    <row r="303" s="388" customFormat="1" ht="21.75" customHeight="1" hidden="1"/>
    <row r="304" s="388" customFormat="1" ht="21.75" customHeight="1" hidden="1"/>
    <row r="305" s="388" customFormat="1" ht="21.75" customHeight="1" hidden="1"/>
    <row r="306" s="388" customFormat="1" ht="21.75" customHeight="1" hidden="1"/>
    <row r="307" s="388" customFormat="1" ht="21.75" customHeight="1" hidden="1"/>
    <row r="308" s="388" customFormat="1" ht="21.75" customHeight="1" hidden="1"/>
    <row r="309" s="388" customFormat="1" ht="21.75" customHeight="1" hidden="1"/>
    <row r="310" s="388" customFormat="1" ht="21.75" customHeight="1" hidden="1"/>
    <row r="311" s="388" customFormat="1" ht="21.75" customHeight="1" hidden="1"/>
    <row r="312" s="388" customFormat="1" ht="21.75" customHeight="1" hidden="1"/>
    <row r="313" s="388" customFormat="1" ht="21.75" customHeight="1" hidden="1"/>
    <row r="314" s="388" customFormat="1" ht="21.75" customHeight="1" hidden="1"/>
    <row r="315" s="388" customFormat="1" ht="21.75" customHeight="1" hidden="1"/>
    <row r="316" s="388" customFormat="1" ht="21.75" customHeight="1" hidden="1"/>
    <row r="317" s="388" customFormat="1" ht="21.75" customHeight="1" hidden="1"/>
    <row r="318" s="388" customFormat="1" ht="21.75" customHeight="1" hidden="1"/>
    <row r="319" s="388" customFormat="1" ht="21.75" customHeight="1" hidden="1"/>
    <row r="320" s="388" customFormat="1" ht="21.75" customHeight="1" hidden="1"/>
    <row r="321" s="388" customFormat="1" ht="21.75" customHeight="1" hidden="1"/>
    <row r="322" s="388" customFormat="1" ht="21.75" customHeight="1" hidden="1"/>
    <row r="323" s="388" customFormat="1" ht="21.75" customHeight="1" hidden="1"/>
    <row r="324" s="388" customFormat="1" ht="21.75" customHeight="1" hidden="1"/>
    <row r="325" s="388" customFormat="1" ht="21.75" customHeight="1" hidden="1"/>
    <row r="326" s="388" customFormat="1" ht="21.75" customHeight="1" hidden="1"/>
    <row r="327" s="388" customFormat="1" ht="21.75" customHeight="1" hidden="1"/>
    <row r="328" s="388" customFormat="1" ht="21.75" customHeight="1" hidden="1"/>
    <row r="329" s="388" customFormat="1" ht="21.75" customHeight="1">
      <c r="A329" s="216" t="s">
        <v>535</v>
      </c>
    </row>
  </sheetData>
  <sheetProtection/>
  <mergeCells count="4">
    <mergeCell ref="A1:I1"/>
    <mergeCell ref="A14:C14"/>
    <mergeCell ref="A15:C15"/>
    <mergeCell ref="A16:C16"/>
  </mergeCells>
  <printOptions horizontalCentered="1" verticalCentered="1"/>
  <pageMargins left="0.35433070866141736" right="0.35433070866141736" top="1.04" bottom="0.3937007874015748" header="0.69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SheetLayoutView="100" zoomScalePageLayoutView="0" workbookViewId="0" topLeftCell="A1">
      <selection activeCell="A2" sqref="A2"/>
    </sheetView>
  </sheetViews>
  <sheetFormatPr defaultColWidth="18.77734375" defaultRowHeight="13.5"/>
  <cols>
    <col min="1" max="1" width="10.88671875" style="391" customWidth="1"/>
    <col min="2" max="3" width="10.77734375" style="391" customWidth="1"/>
    <col min="4" max="7" width="13.3359375" style="391" customWidth="1"/>
    <col min="8" max="9" width="10.77734375" style="391" customWidth="1"/>
    <col min="10" max="55" width="18.77734375" style="391" hidden="1" customWidth="1"/>
    <col min="56" max="16384" width="18.77734375" style="391" customWidth="1"/>
  </cols>
  <sheetData>
    <row r="1" spans="1:12" s="354" customFormat="1" ht="39" customHeight="1">
      <c r="A1" s="732" t="s">
        <v>813</v>
      </c>
      <c r="B1" s="722"/>
      <c r="C1" s="722"/>
      <c r="D1" s="722"/>
      <c r="E1" s="722"/>
      <c r="F1" s="722"/>
      <c r="G1" s="722"/>
      <c r="H1" s="722"/>
      <c r="I1" s="722"/>
      <c r="J1" s="392"/>
      <c r="K1" s="392"/>
      <c r="L1" s="392"/>
    </row>
    <row r="2" spans="1:9" s="303" customFormat="1" ht="18" customHeight="1">
      <c r="A2" s="303" t="s">
        <v>159</v>
      </c>
      <c r="H2" s="734" t="s">
        <v>160</v>
      </c>
      <c r="I2" s="734"/>
    </row>
    <row r="3" spans="1:9" s="303" customFormat="1" ht="24.75" customHeight="1">
      <c r="A3" s="393"/>
      <c r="B3" s="735" t="s">
        <v>187</v>
      </c>
      <c r="C3" s="736"/>
      <c r="D3" s="736"/>
      <c r="E3" s="736"/>
      <c r="F3" s="736"/>
      <c r="G3" s="736"/>
      <c r="H3" s="737"/>
      <c r="I3" s="394"/>
    </row>
    <row r="4" spans="1:10" s="303" customFormat="1" ht="24.75" customHeight="1">
      <c r="A4" s="305" t="s">
        <v>168</v>
      </c>
      <c r="B4" s="395" t="s">
        <v>188</v>
      </c>
      <c r="C4" s="309">
        <v>1</v>
      </c>
      <c r="D4" s="309">
        <v>2</v>
      </c>
      <c r="E4" s="309">
        <v>3</v>
      </c>
      <c r="F4" s="309">
        <v>4</v>
      </c>
      <c r="G4" s="309">
        <v>5</v>
      </c>
      <c r="H4" s="309" t="s">
        <v>189</v>
      </c>
      <c r="I4" s="308" t="s">
        <v>172</v>
      </c>
      <c r="J4" s="359"/>
    </row>
    <row r="5" spans="1:10" s="303" customFormat="1" ht="24.75" customHeight="1">
      <c r="A5" s="396" t="s">
        <v>190</v>
      </c>
      <c r="B5" s="397" t="s">
        <v>174</v>
      </c>
      <c r="C5" s="397"/>
      <c r="D5" s="397"/>
      <c r="E5" s="397"/>
      <c r="F5" s="397"/>
      <c r="G5" s="397"/>
      <c r="H5" s="398" t="s">
        <v>191</v>
      </c>
      <c r="I5" s="399" t="s">
        <v>181</v>
      </c>
      <c r="J5" s="359"/>
    </row>
    <row r="6" spans="1:9" s="315" customFormat="1" ht="36" customHeight="1">
      <c r="A6" s="316" t="s">
        <v>129</v>
      </c>
      <c r="B6" s="317">
        <v>118144</v>
      </c>
      <c r="C6" s="317">
        <v>23378</v>
      </c>
      <c r="D6" s="317">
        <v>27483</v>
      </c>
      <c r="E6" s="317">
        <v>29316</v>
      </c>
      <c r="F6" s="317">
        <v>21925</v>
      </c>
      <c r="G6" s="317">
        <v>11164</v>
      </c>
      <c r="H6" s="317">
        <v>4878</v>
      </c>
      <c r="I6" s="400" t="s">
        <v>129</v>
      </c>
    </row>
    <row r="7" spans="1:9" s="315" customFormat="1" ht="36" customHeight="1">
      <c r="A7" s="316" t="s">
        <v>130</v>
      </c>
      <c r="B7" s="317">
        <v>131367</v>
      </c>
      <c r="C7" s="317">
        <v>19930</v>
      </c>
      <c r="D7" s="317">
        <v>32187</v>
      </c>
      <c r="E7" s="317">
        <v>35181</v>
      </c>
      <c r="F7" s="317">
        <v>25088</v>
      </c>
      <c r="G7" s="317">
        <v>13725</v>
      </c>
      <c r="H7" s="317">
        <v>5256</v>
      </c>
      <c r="I7" s="401" t="s">
        <v>130</v>
      </c>
    </row>
    <row r="8" spans="1:9" s="315" customFormat="1" ht="36" customHeight="1">
      <c r="A8" s="316" t="s">
        <v>285</v>
      </c>
      <c r="B8" s="317">
        <v>146426</v>
      </c>
      <c r="C8" s="317">
        <v>7630</v>
      </c>
      <c r="D8" s="317">
        <v>20345</v>
      </c>
      <c r="E8" s="317">
        <v>34242</v>
      </c>
      <c r="F8" s="317">
        <v>48951</v>
      </c>
      <c r="G8" s="317">
        <v>25286</v>
      </c>
      <c r="H8" s="317">
        <v>9972</v>
      </c>
      <c r="I8" s="401" t="s">
        <v>285</v>
      </c>
    </row>
    <row r="9" spans="1:9" s="315" customFormat="1" ht="36" customHeight="1">
      <c r="A9" s="316" t="s">
        <v>118</v>
      </c>
      <c r="B9" s="317">
        <v>157563</v>
      </c>
      <c r="C9" s="317">
        <v>8349</v>
      </c>
      <c r="D9" s="317">
        <v>15384</v>
      </c>
      <c r="E9" s="317">
        <v>37340</v>
      </c>
      <c r="F9" s="317">
        <v>57831</v>
      </c>
      <c r="G9" s="317">
        <v>29378</v>
      </c>
      <c r="H9" s="317">
        <v>9281</v>
      </c>
      <c r="I9" s="401" t="s">
        <v>118</v>
      </c>
    </row>
    <row r="10" spans="1:9" s="315" customFormat="1" ht="36" customHeight="1">
      <c r="A10" s="372" t="s">
        <v>119</v>
      </c>
      <c r="B10" s="317">
        <v>179199</v>
      </c>
      <c r="C10" s="317">
        <v>8847</v>
      </c>
      <c r="D10" s="317">
        <v>12427</v>
      </c>
      <c r="E10" s="317">
        <v>35164</v>
      </c>
      <c r="F10" s="317">
        <v>69473</v>
      </c>
      <c r="G10" s="317">
        <v>40547</v>
      </c>
      <c r="H10" s="317">
        <v>12741</v>
      </c>
      <c r="I10" s="402" t="s">
        <v>119</v>
      </c>
    </row>
    <row r="11" spans="1:9" s="324" customFormat="1" ht="36" customHeight="1">
      <c r="A11" s="320" t="s">
        <v>182</v>
      </c>
      <c r="B11" s="321">
        <f>SUM(C11:H11)</f>
        <v>187323</v>
      </c>
      <c r="C11" s="321">
        <f aca="true" t="shared" si="0" ref="C11:H11">SUM(C12:C13)</f>
        <v>11183</v>
      </c>
      <c r="D11" s="321">
        <f t="shared" si="0"/>
        <v>12321</v>
      </c>
      <c r="E11" s="321">
        <f t="shared" si="0"/>
        <v>36468</v>
      </c>
      <c r="F11" s="321">
        <f t="shared" si="0"/>
        <v>73208</v>
      </c>
      <c r="G11" s="321">
        <f t="shared" si="0"/>
        <v>40236</v>
      </c>
      <c r="H11" s="321">
        <f t="shared" si="0"/>
        <v>13907</v>
      </c>
      <c r="I11" s="403" t="s">
        <v>192</v>
      </c>
    </row>
    <row r="12" spans="1:9" s="315" customFormat="1" ht="36" customHeight="1">
      <c r="A12" s="382" t="s">
        <v>193</v>
      </c>
      <c r="B12" s="317">
        <f>SUM(C12:H12)</f>
        <v>139485</v>
      </c>
      <c r="C12" s="404">
        <v>10027</v>
      </c>
      <c r="D12" s="404">
        <v>9252</v>
      </c>
      <c r="E12" s="404">
        <v>25916</v>
      </c>
      <c r="F12" s="404">
        <v>56807</v>
      </c>
      <c r="G12" s="404">
        <v>27818</v>
      </c>
      <c r="H12" s="405">
        <v>9665</v>
      </c>
      <c r="I12" s="406" t="s">
        <v>194</v>
      </c>
    </row>
    <row r="13" spans="1:9" s="315" customFormat="1" ht="36" customHeight="1">
      <c r="A13" s="382" t="s">
        <v>195</v>
      </c>
      <c r="B13" s="407">
        <f>SUM(C13:H13)</f>
        <v>47838</v>
      </c>
      <c r="C13" s="408">
        <v>1156</v>
      </c>
      <c r="D13" s="408">
        <v>3069</v>
      </c>
      <c r="E13" s="408">
        <v>10552</v>
      </c>
      <c r="F13" s="408">
        <v>16401</v>
      </c>
      <c r="G13" s="408">
        <v>12418</v>
      </c>
      <c r="H13" s="409">
        <v>4242</v>
      </c>
      <c r="I13" s="410" t="s">
        <v>196</v>
      </c>
    </row>
    <row r="14" spans="1:9" s="390" customFormat="1" ht="15.75" customHeight="1">
      <c r="A14" s="411" t="s">
        <v>197</v>
      </c>
      <c r="B14" s="412"/>
      <c r="C14" s="412"/>
      <c r="E14" s="412"/>
      <c r="F14" s="412"/>
      <c r="G14" s="412"/>
      <c r="H14" s="412"/>
      <c r="I14" s="413" t="s">
        <v>490</v>
      </c>
    </row>
    <row r="15" spans="1:9" s="388" customFormat="1" ht="15.75" customHeight="1">
      <c r="A15" s="727" t="s">
        <v>493</v>
      </c>
      <c r="B15" s="728"/>
      <c r="C15" s="728"/>
      <c r="D15" s="389"/>
      <c r="F15" s="336" t="s">
        <v>494</v>
      </c>
      <c r="G15" s="238"/>
      <c r="H15" s="238"/>
      <c r="I15" s="238"/>
    </row>
    <row r="16" spans="1:13" ht="14.25">
      <c r="A16" s="390"/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</row>
    <row r="17" spans="1:13" ht="14.25">
      <c r="A17" s="390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</row>
    <row r="18" spans="1:13" ht="14.25">
      <c r="A18" s="390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</row>
    <row r="19" spans="1:13" ht="14.25">
      <c r="A19" s="390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</row>
    <row r="20" spans="1:13" ht="14.25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</row>
    <row r="21" spans="1:13" ht="14.25" hidden="1">
      <c r="A21" s="390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</row>
    <row r="22" spans="1:13" ht="14.25" hidden="1">
      <c r="A22" s="390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</row>
    <row r="23" spans="1:13" ht="14.25" hidden="1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</row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</sheetData>
  <sheetProtection/>
  <mergeCells count="4">
    <mergeCell ref="A1:I1"/>
    <mergeCell ref="H2:I2"/>
    <mergeCell ref="B3:H3"/>
    <mergeCell ref="A15:C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2014-10-27T06:38:04Z</cp:lastPrinted>
  <dcterms:created xsi:type="dcterms:W3CDTF">2007-11-09T06:18:33Z</dcterms:created>
  <dcterms:modified xsi:type="dcterms:W3CDTF">2015-03-05T08:30:51Z</dcterms:modified>
  <cp:category/>
  <cp:version/>
  <cp:contentType/>
  <cp:contentStatus/>
</cp:coreProperties>
</file>