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firstSheet="17" activeTab="23"/>
  </bookViews>
  <sheets>
    <sheet name="1.인구추이" sheetId="1" r:id="rId1"/>
    <sheet name="1.인구추이(계속)" sheetId="2" r:id="rId2"/>
    <sheet name="2.시별세대및인구(주민등록)" sheetId="3" r:id="rId3"/>
    <sheet name="3.읍면동별세대및인구" sheetId="4" r:id="rId4"/>
    <sheet name="4.연령(5세계급)및성별인구" sheetId="5" r:id="rId5"/>
    <sheet name="4.연령(5세계급)및성별인구(계속)" sheetId="6" r:id="rId6"/>
    <sheet name="5.혼인상태별인구(15세이상)" sheetId="7" r:id="rId7"/>
    <sheet name="6.교육정도별인구(6세이상)" sheetId="8" r:id="rId8"/>
    <sheet name="7.주택점유형태별 가구(일반가구)" sheetId="9" r:id="rId9"/>
    <sheet name="8.사용방수별 가구(일반가구)" sheetId="10" r:id="rId10"/>
    <sheet name="9.인구동태" sheetId="11" r:id="rId11"/>
    <sheet name="9-1.인구동태" sheetId="12" r:id="rId12"/>
    <sheet name="10.인구이동" sheetId="13" r:id="rId13"/>
    <sheet name="10-1.시별인구이동" sheetId="14" r:id="rId14"/>
    <sheet name="11.주민등록전입지별인구이동" sheetId="15" r:id="rId15"/>
    <sheet name="12.주민등록전출지별인구이동" sheetId="16" r:id="rId16"/>
    <sheet name="13.외국인 국적별 등록현황" sheetId="17" r:id="rId17"/>
    <sheet name="14.외국인국적별혼인인구" sheetId="18" r:id="rId18"/>
    <sheet name="15.혼인종류및외국인국적별혼인인구" sheetId="19" r:id="rId19"/>
    <sheet name="16. 외국인과의 혼인" sheetId="20" r:id="rId20"/>
    <sheet name="17.사망원인별사망" sheetId="21" r:id="rId21"/>
    <sheet name="18.혼인율" sheetId="22" r:id="rId22"/>
    <sheet name="19.이혼율" sheetId="23" r:id="rId23"/>
    <sheet name="20.여성가구주현황" sheetId="24" r:id="rId24"/>
  </sheets>
  <externalReferences>
    <externalReference r:id="rId27"/>
  </externalReferences>
  <definedNames>
    <definedName name="_xlnm.Print_Area" localSheetId="0">'1.인구추이'!$A$1:$Q$44</definedName>
    <definedName name="_xlnm.Print_Area" localSheetId="1">'1.인구추이(계속)'!$A$1:$Q$49</definedName>
    <definedName name="_xlnm.Print_Area" localSheetId="12">'10.인구이동'!$A$1:$O$2</definedName>
    <definedName name="_xlnm.Print_Area" localSheetId="13">'10-1.시별인구이동'!$A$1:$S$2</definedName>
    <definedName name="_xlnm.Print_Area" localSheetId="15">'12.주민등록전출지별인구이동'!$A$1:$S$3</definedName>
    <definedName name="_xlnm.Print_Area" localSheetId="16">'13.외국인 국적별 등록현황'!$A$1:$T$22</definedName>
    <definedName name="_xlnm.Print_Area" localSheetId="17">'14.외국인국적별혼인인구'!$A$1:$N$22</definedName>
    <definedName name="_xlnm.Print_Area" localSheetId="18">'15.혼인종류및외국인국적별혼인인구'!$A$1:$H$36</definedName>
    <definedName name="_xlnm.Print_Area" localSheetId="2">'2.시별세대및인구(주민등록)'!$A$1:$P$19</definedName>
    <definedName name="_xlnm.Print_Area" localSheetId="4">'4.연령(5세계급)및성별인구'!$A$1:$L$35</definedName>
    <definedName name="_xlnm.Print_Area" localSheetId="5">'4.연령(5세계급)및성별인구(계속)'!$A$1:$L$34</definedName>
    <definedName name="_xlnm.Print_Area" localSheetId="6">'5.혼인상태별인구(15세이상)'!$A$1:$S$30</definedName>
    <definedName name="_xlnm.Print_Area" localSheetId="7">'6.교육정도별인구(6세이상)'!$A$1:$AB$34</definedName>
    <definedName name="_xlnm.Print_Area" localSheetId="8">'7.주택점유형태별 가구(일반가구)'!$A$1:$AJ$16</definedName>
    <definedName name="_xlnm.Print_Area" localSheetId="9">'8.사용방수별 가구(일반가구)'!$A$1:$M$15</definedName>
    <definedName name="_xlnm.Print_Area" localSheetId="10">'9.인구동태'!$A$1:$J$25</definedName>
    <definedName name="_xlnm.Print_Area" localSheetId="11">'9-1.인구동태'!$A$1:$K$10</definedName>
  </definedNames>
  <calcPr fullCalcOnLoad="1"/>
</workbook>
</file>

<file path=xl/comments19.xml><?xml version="1.0" encoding="utf-8"?>
<comments xmlns="http://schemas.openxmlformats.org/spreadsheetml/2006/main">
  <authors>
    <author>SEC</author>
  </authors>
  <commentList>
    <comment ref="A1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<sst xmlns="http://schemas.openxmlformats.org/spreadsheetml/2006/main" count="2607" uniqueCount="1019">
  <si>
    <t xml:space="preserve">            1~12월간 인구이동을 소급하여 작성하였으며 1~6월간 월간통계도 소급하여 재작성하였음</t>
  </si>
  <si>
    <r>
      <rPr>
        <sz val="11"/>
        <rFont val="돋움"/>
        <family val="3"/>
      </rPr>
      <t>주 : 1) 세종특별자치시(2012.7 출범)는 2012년 연간통계 작성시 연말기준으로</t>
    </r>
  </si>
  <si>
    <t xml:space="preserve">       2) 제주특별자치도 전체수치임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</si>
  <si>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돋움"/>
        <family val="3"/>
      </rPr>
      <t>세종특별자치시</t>
    </r>
    <r>
      <rPr>
        <sz val="10"/>
        <rFont val="Arial"/>
        <family val="2"/>
      </rPr>
      <t xml:space="preserve">(2012.7 </t>
    </r>
    <r>
      <rPr>
        <sz val="10"/>
        <rFont val="돋움"/>
        <family val="3"/>
      </rPr>
      <t>출범</t>
    </r>
    <r>
      <rPr>
        <sz val="10"/>
        <rFont val="Arial"/>
        <family val="2"/>
      </rPr>
      <t>)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2012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연간통계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연말기준으로</t>
    </r>
    <r>
      <rPr>
        <sz val="10"/>
        <rFont val="Arial"/>
        <family val="2"/>
      </rPr>
      <t xml:space="preserve"> 1~12</t>
    </r>
    <r>
      <rPr>
        <sz val="10"/>
        <rFont val="돋움"/>
        <family val="3"/>
      </rPr>
      <t>월간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인구이동을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소급하여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작성하였으며</t>
    </r>
    <r>
      <rPr>
        <sz val="10"/>
        <rFont val="Arial"/>
        <family val="2"/>
      </rPr>
      <t xml:space="preserve"> 1~6</t>
    </r>
    <r>
      <rPr>
        <sz val="10"/>
        <rFont val="돋움"/>
        <family val="3"/>
      </rPr>
      <t>월간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월간통계도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소급하여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재작성하였음</t>
    </r>
  </si>
  <si>
    <t>Source : Statistics Korea</t>
  </si>
  <si>
    <t xml:space="preserve"> Note : 2)Total number of Jeju Special Self-Governing Province</t>
  </si>
  <si>
    <t xml:space="preserve">자료 : 「인구동향조사」통계청 인구동향과  </t>
  </si>
  <si>
    <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주 : 1) * 5건이하</t>
    </r>
  </si>
  <si>
    <r>
      <t xml:space="preserve"> </t>
    </r>
    <r>
      <rPr>
        <sz val="11"/>
        <rFont val="돋움"/>
        <family val="3"/>
      </rPr>
      <t xml:space="preserve">            </t>
    </r>
    <r>
      <rPr>
        <sz val="11"/>
        <rFont val="돋움"/>
        <family val="3"/>
      </rPr>
      <t>** : 6건 이상인 자료 중, 해당 자료에 의해 * 의 계산이 가능한 경우 ** 로 처리함</t>
    </r>
  </si>
  <si>
    <r>
      <t xml:space="preserve"> </t>
    </r>
    <r>
      <rPr>
        <sz val="11"/>
        <rFont val="돋움"/>
        <family val="3"/>
      </rPr>
      <t xml:space="preserve">           </t>
    </r>
    <r>
      <rPr>
        <sz val="11"/>
        <rFont val="돋움"/>
        <family val="3"/>
      </rPr>
      <t>단, * 이 미상인 경우와 0건인 경우에는 적용하지 않음</t>
    </r>
  </si>
  <si>
    <r>
      <t xml:space="preserve"> 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2) 제주특별자치도 전체수치임</t>
    </r>
  </si>
  <si>
    <t xml:space="preserve">자료 : 「인구동향조사」 통계청 인구동향과 </t>
  </si>
  <si>
    <t xml:space="preserve">   주 : '남편혼인건수'는 처의 국적과 상관없는 남자의 전체 혼인건수, 처 혼인건수도 마찬가지임</t>
  </si>
  <si>
    <t xml:space="preserve">Note :  Marriages of Husband is the number of total marriages of husbands regardless of wife’s nationality. </t>
  </si>
  <si>
    <t xml:space="preserve">         Vice versa for Marriages of Wife. </t>
  </si>
  <si>
    <t xml:space="preserve">    주 : 제주특별자치도 전체수치임</t>
  </si>
  <si>
    <t>Source : Statistics Korea</t>
  </si>
  <si>
    <t>자료 : 「인구주택총조사」 통계청 인구총조사과</t>
  </si>
  <si>
    <t xml:space="preserve">Note : 3) Total number of Jeju Special Self-Governing Province </t>
  </si>
  <si>
    <r>
      <rPr>
        <sz val="10"/>
        <rFont val="굴림"/>
        <family val="3"/>
      </rPr>
      <t>혈액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조혈기관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질환과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면역기전을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침범하는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특정장애
</t>
    </r>
    <r>
      <rPr>
        <sz val="10"/>
        <rFont val="Arial"/>
        <family val="2"/>
      </rPr>
      <t xml:space="preserve">Diseases of the blood and blood-forming organs and certain disorders involving </t>
    </r>
  </si>
  <si>
    <r>
      <rPr>
        <sz val="10"/>
        <rFont val="굴림"/>
        <family val="3"/>
      </rPr>
      <t>내분비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영양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대사질환
</t>
    </r>
    <r>
      <rPr>
        <sz val="10"/>
        <rFont val="Arial"/>
        <family val="2"/>
      </rPr>
      <t xml:space="preserve">Endocrine, nutritional and metabolic diseases </t>
    </r>
  </si>
  <si>
    <r>
      <rPr>
        <sz val="10"/>
        <rFont val="굴림"/>
        <family val="3"/>
      </rPr>
      <t>정신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행동장애
</t>
    </r>
    <r>
      <rPr>
        <sz val="10"/>
        <rFont val="Arial"/>
        <family val="2"/>
      </rPr>
      <t xml:space="preserve"> Mental and behavioural disorders</t>
    </r>
  </si>
  <si>
    <r>
      <rPr>
        <sz val="10"/>
        <rFont val="굴림"/>
        <family val="3"/>
      </rPr>
      <t>신경계통의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nervous system </t>
    </r>
  </si>
  <si>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부속기의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eye and adnexa</t>
    </r>
  </si>
  <si>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꼭지돌기의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ear and mastoid process </t>
    </r>
  </si>
  <si>
    <r>
      <rPr>
        <sz val="10"/>
        <rFont val="굴림"/>
        <family val="3"/>
      </rPr>
      <t>순환기계통의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circulatory system
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</si>
  <si>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</si>
  <si>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</si>
  <si>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</si>
  <si>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</si>
  <si>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t>0</t>
    </r>
    <r>
      <rPr>
        <sz val="10"/>
        <color indexed="8"/>
        <rFont val="굴림"/>
        <family val="3"/>
      </rPr>
      <t>세</t>
    </r>
  </si>
  <si>
    <r>
      <t>1 - 4</t>
    </r>
    <r>
      <rPr>
        <sz val="10"/>
        <color indexed="8"/>
        <rFont val="굴림"/>
        <family val="3"/>
      </rPr>
      <t>세</t>
    </r>
  </si>
  <si>
    <r>
      <t>5 - 9</t>
    </r>
    <r>
      <rPr>
        <sz val="10"/>
        <color indexed="8"/>
        <rFont val="굴림"/>
        <family val="3"/>
      </rPr>
      <t>세</t>
    </r>
  </si>
  <si>
    <r>
      <t>10 - 14</t>
    </r>
    <r>
      <rPr>
        <sz val="10"/>
        <color indexed="8"/>
        <rFont val="굴림"/>
        <family val="3"/>
      </rPr>
      <t>세</t>
    </r>
  </si>
  <si>
    <r>
      <t>15 - 19</t>
    </r>
    <r>
      <rPr>
        <sz val="10"/>
        <color indexed="8"/>
        <rFont val="굴림"/>
        <family val="3"/>
      </rPr>
      <t>세</t>
    </r>
  </si>
  <si>
    <r>
      <t>20 - 24</t>
    </r>
    <r>
      <rPr>
        <sz val="10"/>
        <color indexed="8"/>
        <rFont val="굴림"/>
        <family val="3"/>
      </rPr>
      <t>세</t>
    </r>
  </si>
  <si>
    <r>
      <t>25 - 29</t>
    </r>
    <r>
      <rPr>
        <sz val="10"/>
        <color indexed="8"/>
        <rFont val="굴림"/>
        <family val="3"/>
      </rPr>
      <t>세</t>
    </r>
  </si>
  <si>
    <r>
      <t>30 - 34</t>
    </r>
    <r>
      <rPr>
        <sz val="10"/>
        <color indexed="8"/>
        <rFont val="굴림"/>
        <family val="3"/>
      </rPr>
      <t>세</t>
    </r>
  </si>
  <si>
    <r>
      <t>35 - 39</t>
    </r>
    <r>
      <rPr>
        <sz val="10"/>
        <color indexed="8"/>
        <rFont val="굴림"/>
        <family val="3"/>
      </rPr>
      <t>세</t>
    </r>
  </si>
  <si>
    <r>
      <t>40 - 44</t>
    </r>
    <r>
      <rPr>
        <sz val="10"/>
        <color indexed="8"/>
        <rFont val="굴림"/>
        <family val="3"/>
      </rPr>
      <t>세</t>
    </r>
  </si>
  <si>
    <r>
      <t>45 - 49</t>
    </r>
    <r>
      <rPr>
        <sz val="10"/>
        <color indexed="8"/>
        <rFont val="굴림"/>
        <family val="3"/>
      </rPr>
      <t>세</t>
    </r>
  </si>
  <si>
    <r>
      <t>50 - 54</t>
    </r>
    <r>
      <rPr>
        <sz val="10"/>
        <color indexed="8"/>
        <rFont val="굴림"/>
        <family val="3"/>
      </rPr>
      <t>세</t>
    </r>
  </si>
  <si>
    <r>
      <t>55 - 59</t>
    </r>
    <r>
      <rPr>
        <sz val="10"/>
        <color indexed="8"/>
        <rFont val="굴림"/>
        <family val="3"/>
      </rPr>
      <t>세</t>
    </r>
  </si>
  <si>
    <r>
      <t>60 - 64</t>
    </r>
    <r>
      <rPr>
        <sz val="10"/>
        <color indexed="8"/>
        <rFont val="굴림"/>
        <family val="3"/>
      </rPr>
      <t>세</t>
    </r>
  </si>
  <si>
    <r>
      <t>65 - 69</t>
    </r>
    <r>
      <rPr>
        <sz val="10"/>
        <color indexed="8"/>
        <rFont val="굴림"/>
        <family val="3"/>
      </rPr>
      <t>세</t>
    </r>
  </si>
  <si>
    <r>
      <t>70 - 74</t>
    </r>
    <r>
      <rPr>
        <sz val="10"/>
        <color indexed="8"/>
        <rFont val="굴림"/>
        <family val="3"/>
      </rPr>
      <t>세</t>
    </r>
  </si>
  <si>
    <r>
      <t>75 - 79</t>
    </r>
    <r>
      <rPr>
        <sz val="10"/>
        <color indexed="8"/>
        <rFont val="굴림"/>
        <family val="3"/>
      </rPr>
      <t>세</t>
    </r>
  </si>
  <si>
    <r>
      <t>80 - 84</t>
    </r>
    <r>
      <rPr>
        <sz val="10"/>
        <color indexed="8"/>
        <rFont val="굴림"/>
        <family val="3"/>
      </rPr>
      <t>세</t>
    </r>
  </si>
  <si>
    <r>
      <t>85 - 89</t>
    </r>
    <r>
      <rPr>
        <sz val="10"/>
        <color indexed="8"/>
        <rFont val="굴림"/>
        <family val="3"/>
      </rPr>
      <t>세</t>
    </r>
  </si>
  <si>
    <r>
      <t>90</t>
    </r>
    <r>
      <rPr>
        <sz val="10"/>
        <color indexed="8"/>
        <rFont val="굴림"/>
        <family val="3"/>
      </rPr>
      <t>세이상</t>
    </r>
  </si>
  <si>
    <r>
      <rPr>
        <sz val="10"/>
        <rFont val="굴림"/>
        <family val="3"/>
      </rPr>
      <t>소화기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>Diseases of the digestive system</t>
    </r>
  </si>
  <si>
    <r>
      <rPr>
        <sz val="10"/>
        <rFont val="굴림"/>
        <family val="3"/>
      </rPr>
      <t>피부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피부밑
조직의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skin and subcutaneous tissue </t>
    </r>
  </si>
  <si>
    <r>
      <rPr>
        <sz val="10"/>
        <rFont val="굴림"/>
        <family val="3"/>
      </rPr>
      <t>근육골격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결합조직의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musculoskeletal system and connective tissue</t>
    </r>
  </si>
  <si>
    <r>
      <rPr>
        <sz val="10"/>
        <rFont val="굴림"/>
        <family val="3"/>
      </rPr>
      <t xml:space="preserve">비뇨생식기
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Diseases of the genitourinary system </t>
    </r>
  </si>
  <si>
    <r>
      <rPr>
        <sz val="10"/>
        <rFont val="굴림"/>
        <family val="3"/>
      </rPr>
      <t>임신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출산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산후기
</t>
    </r>
    <r>
      <rPr>
        <sz val="10"/>
        <rFont val="Arial"/>
        <family val="2"/>
      </rPr>
      <t xml:space="preserve">Pregnancy, childbirth and the puerperium </t>
    </r>
  </si>
  <si>
    <r>
      <rPr>
        <sz val="10"/>
        <rFont val="굴림"/>
        <family val="3"/>
      </rPr>
      <t>출생전후기에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기원한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특정병태
</t>
    </r>
    <r>
      <rPr>
        <sz val="10"/>
        <rFont val="Arial"/>
        <family val="2"/>
      </rPr>
      <t xml:space="preserve"> Certain conditions originating in the perinatal period </t>
    </r>
  </si>
  <si>
    <r>
      <rPr>
        <sz val="10"/>
        <rFont val="굴림"/>
        <family val="3"/>
      </rPr>
      <t>선천기형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변형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염색체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 xml:space="preserve"> Congenital malformations, defoformations and chromosomal abnormalities</t>
    </r>
  </si>
  <si>
    <r>
      <rPr>
        <sz val="10"/>
        <rFont val="굴림"/>
        <family val="3"/>
      </rPr>
      <t>달리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징후
</t>
    </r>
    <r>
      <rPr>
        <sz val="10"/>
        <rFont val="Arial"/>
        <family val="2"/>
      </rPr>
      <t xml:space="preserve"> Symptoms, singns and abnormal clinical and and laboratory finding, NEC</t>
    </r>
  </si>
  <si>
    <r>
      <rPr>
        <sz val="10"/>
        <rFont val="굴림"/>
        <family val="3"/>
      </rPr>
      <t>질병이환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사망의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외인
</t>
    </r>
    <r>
      <rPr>
        <sz val="10"/>
        <rFont val="Arial"/>
        <family val="2"/>
      </rPr>
      <t xml:space="preserve"> External causes of mobidity and mortality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</si>
  <si>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</si>
  <si>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</si>
  <si>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t>(단위 : 명)</t>
  </si>
  <si>
    <t>Unit : case per 1,000 population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</si>
  <si>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</si>
  <si>
    <r>
      <t>15 - 19</t>
    </r>
    <r>
      <rPr>
        <b/>
        <sz val="10"/>
        <color indexed="8"/>
        <rFont val="굴림"/>
        <family val="3"/>
      </rPr>
      <t xml:space="preserve">세
</t>
    </r>
    <r>
      <rPr>
        <b/>
        <sz val="10"/>
        <color indexed="8"/>
        <rFont val="Arial"/>
        <family val="2"/>
      </rPr>
      <t>Years old</t>
    </r>
  </si>
  <si>
    <r>
      <t>20 - 24</t>
    </r>
    <r>
      <rPr>
        <b/>
        <sz val="10"/>
        <color indexed="8"/>
        <rFont val="굴림"/>
        <family val="3"/>
      </rPr>
      <t>세</t>
    </r>
  </si>
  <si>
    <r>
      <t>25 - 29</t>
    </r>
    <r>
      <rPr>
        <b/>
        <sz val="10"/>
        <color indexed="8"/>
        <rFont val="굴림"/>
        <family val="3"/>
      </rPr>
      <t>세</t>
    </r>
  </si>
  <si>
    <r>
      <t>30 - 34</t>
    </r>
    <r>
      <rPr>
        <b/>
        <sz val="10"/>
        <color indexed="8"/>
        <rFont val="굴림"/>
        <family val="3"/>
      </rPr>
      <t>세</t>
    </r>
  </si>
  <si>
    <r>
      <t>35 - 39</t>
    </r>
    <r>
      <rPr>
        <b/>
        <sz val="10"/>
        <color indexed="8"/>
        <rFont val="굴림"/>
        <family val="3"/>
      </rPr>
      <t>세</t>
    </r>
  </si>
  <si>
    <r>
      <t>40 - 44</t>
    </r>
    <r>
      <rPr>
        <b/>
        <sz val="10"/>
        <color indexed="8"/>
        <rFont val="굴림"/>
        <family val="3"/>
      </rPr>
      <t>세</t>
    </r>
  </si>
  <si>
    <r>
      <t>45 - 49</t>
    </r>
    <r>
      <rPr>
        <b/>
        <sz val="10"/>
        <color indexed="8"/>
        <rFont val="굴림"/>
        <family val="3"/>
      </rPr>
      <t>세</t>
    </r>
  </si>
  <si>
    <r>
      <t>50 - 54</t>
    </r>
    <r>
      <rPr>
        <b/>
        <sz val="10"/>
        <color indexed="8"/>
        <rFont val="굴림"/>
        <family val="3"/>
      </rPr>
      <t>세</t>
    </r>
  </si>
  <si>
    <r>
      <t>55 - 59</t>
    </r>
    <r>
      <rPr>
        <b/>
        <sz val="10"/>
        <color indexed="8"/>
        <rFont val="굴림"/>
        <family val="3"/>
      </rPr>
      <t>세</t>
    </r>
  </si>
  <si>
    <r>
      <t>60 - 64</t>
    </r>
    <r>
      <rPr>
        <b/>
        <sz val="10"/>
        <color indexed="8"/>
        <rFont val="굴림"/>
        <family val="3"/>
      </rPr>
      <t>세</t>
    </r>
  </si>
  <si>
    <r>
      <t>65 - 69</t>
    </r>
    <r>
      <rPr>
        <b/>
        <sz val="10"/>
        <color indexed="8"/>
        <rFont val="굴림"/>
        <family val="3"/>
      </rPr>
      <t>세</t>
    </r>
  </si>
  <si>
    <r>
      <t>70 - 74</t>
    </r>
    <r>
      <rPr>
        <b/>
        <sz val="10"/>
        <color indexed="8"/>
        <rFont val="굴림"/>
        <family val="3"/>
      </rPr>
      <t>세</t>
    </r>
  </si>
  <si>
    <r>
      <t>75</t>
    </r>
    <r>
      <rPr>
        <b/>
        <sz val="10"/>
        <color indexed="8"/>
        <rFont val="굴림"/>
        <family val="3"/>
      </rPr>
      <t xml:space="preserve">세이상
</t>
    </r>
    <r>
      <rPr>
        <b/>
        <sz val="10"/>
        <color indexed="8"/>
        <rFont val="Arial"/>
        <family val="2"/>
      </rPr>
      <t>75 years old or over</t>
    </r>
  </si>
  <si>
    <t xml:space="preserve">2 0 1 1 </t>
  </si>
  <si>
    <r>
      <rPr>
        <sz val="10"/>
        <rFont val="굴림"/>
        <family val="3"/>
      </rPr>
      <t>남편</t>
    </r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</si>
  <si>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내</t>
    </r>
  </si>
  <si>
    <t xml:space="preserve">2 0 1 2 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</si>
  <si>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)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</si>
  <si>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</si>
  <si>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2 0 1 1</t>
  </si>
  <si>
    <t>남편</t>
  </si>
  <si>
    <t>2 0 1 2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</si>
  <si>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</si>
  <si>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일반가구수</t>
    </r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2"/>
      </rPr>
      <t>(A)
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</si>
  <si>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 (B)
Female Households</t>
    </r>
  </si>
  <si>
    <r>
      <rPr>
        <sz val="10"/>
        <rFont val="굴림"/>
        <family val="3"/>
      </rPr>
      <t>남성가구주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가구수
</t>
    </r>
    <r>
      <rPr>
        <sz val="10"/>
        <rFont val="Arial"/>
        <family val="2"/>
      </rPr>
      <t>Male 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</si>
  <si>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비율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Female Household rate</t>
    </r>
  </si>
  <si>
    <t>Year
Si</t>
  </si>
  <si>
    <t>2 0 1 0</t>
  </si>
  <si>
    <t xml:space="preserve"> Jeju-si</t>
  </si>
  <si>
    <r>
      <rPr>
        <sz val="10"/>
        <rFont val="굴림"/>
        <family val="3"/>
      </rPr>
      <t>서귀포시</t>
    </r>
  </si>
  <si>
    <t xml:space="preserve"> Seogwipo-si</t>
  </si>
  <si>
    <t>제주시</t>
  </si>
  <si>
    <t>자료 : 제주특별자치도 정책기획관</t>
  </si>
  <si>
    <t>자료 : 「인구동향조사」 통계청 인구동향과</t>
  </si>
  <si>
    <t>Source : Statistics Korea</t>
  </si>
  <si>
    <t>Unit : household, %</t>
  </si>
  <si>
    <t xml:space="preserve">Note :  1)  Foreign households excluded(since '98)  </t>
  </si>
  <si>
    <t xml:space="preserve">               </t>
  </si>
  <si>
    <t xml:space="preserve"> </t>
  </si>
  <si>
    <t xml:space="preserve">           2) households population on resident registration(foreigners excluded)</t>
  </si>
  <si>
    <t xml:space="preserve">      3) 면적은 반올림으로 합계가 일치하지 않을 수 있습니다.</t>
  </si>
  <si>
    <t>주 : 1) 외국인 세대수 제외('98년부터 적용)</t>
  </si>
  <si>
    <t xml:space="preserve">      2) 주민등록인구통계 자료임(외국인 포함)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</si>
  <si>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시</t>
    </r>
  </si>
  <si>
    <r>
      <t xml:space="preserve">3. </t>
    </r>
    <r>
      <rPr>
        <b/>
        <sz val="18"/>
        <color indexed="8"/>
        <rFont val="굴림"/>
        <family val="3"/>
      </rPr>
      <t>읍면동별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세대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 xml:space="preserve">    Households and Population by Eup, Myeon and Dong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</si>
  <si>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세대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</si>
  <si>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household, person)</t>
  </si>
  <si>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1)</t>
    </r>
  </si>
  <si>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   Population</t>
    </r>
  </si>
  <si>
    <r>
      <t>65</t>
    </r>
    <r>
      <rPr>
        <sz val="10"/>
        <rFont val="돋움"/>
        <family val="3"/>
      </rPr>
      <t>세이상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</si>
  <si>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</si>
  <si>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총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Total</t>
    </r>
  </si>
  <si>
    <r>
      <rPr>
        <sz val="10"/>
        <color indexed="8"/>
        <rFont val="굴림"/>
        <family val="3"/>
      </rPr>
      <t>한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국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Korean</t>
    </r>
  </si>
  <si>
    <r>
      <rPr>
        <sz val="10"/>
        <color indexed="8"/>
        <rFont val="굴림"/>
        <family val="3"/>
      </rPr>
      <t>외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국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   Foreigner</t>
    </r>
  </si>
  <si>
    <r>
      <rPr>
        <sz val="10"/>
        <rFont val="돋움"/>
        <family val="3"/>
      </rPr>
      <t>고령자</t>
    </r>
  </si>
  <si>
    <t>Si</t>
  </si>
  <si>
    <r>
      <rPr>
        <sz val="10"/>
        <color indexed="8"/>
        <rFont val="돋움"/>
        <family val="3"/>
      </rPr>
      <t>읍면동별</t>
    </r>
  </si>
  <si>
    <t>Number of</t>
  </si>
  <si>
    <r>
      <rPr>
        <sz val="10"/>
        <color indexed="8"/>
        <rFont val="굴림"/>
        <family val="3"/>
      </rPr>
      <t>남</t>
    </r>
  </si>
  <si>
    <r>
      <rPr>
        <sz val="10"/>
        <color indexed="8"/>
        <rFont val="굴림"/>
        <family val="3"/>
      </rPr>
      <t>여</t>
    </r>
  </si>
  <si>
    <t>Person 65</t>
  </si>
  <si>
    <t>Eup,Myeon,Dong</t>
  </si>
  <si>
    <t>years old</t>
  </si>
  <si>
    <t>households</t>
  </si>
  <si>
    <t>Male</t>
  </si>
  <si>
    <t>Female</t>
  </si>
  <si>
    <t>and over</t>
  </si>
  <si>
    <r>
      <rPr>
        <b/>
        <sz val="10"/>
        <color indexed="8"/>
        <rFont val="굴림"/>
        <family val="3"/>
      </rPr>
      <t>제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주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굴림"/>
        <family val="3"/>
      </rPr>
      <t>시</t>
    </r>
  </si>
  <si>
    <t xml:space="preserve"> Jeju-si</t>
  </si>
  <si>
    <r>
      <rPr>
        <sz val="10"/>
        <color indexed="8"/>
        <rFont val="굴림"/>
        <family val="3"/>
      </rPr>
      <t>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림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읍</t>
    </r>
  </si>
  <si>
    <t xml:space="preserve">  Hallim-eup</t>
  </si>
  <si>
    <r>
      <rPr>
        <sz val="10"/>
        <color indexed="8"/>
        <rFont val="굴림"/>
        <family val="3"/>
      </rPr>
      <t>애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월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읍</t>
    </r>
  </si>
  <si>
    <t xml:space="preserve">  Aewol-eup</t>
  </si>
  <si>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읍</t>
    </r>
  </si>
  <si>
    <t xml:space="preserve">  Gujwa-eup</t>
  </si>
  <si>
    <r>
      <rPr>
        <sz val="10"/>
        <color indexed="8"/>
        <rFont val="굴림"/>
        <family val="3"/>
      </rPr>
      <t>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읍</t>
    </r>
  </si>
  <si>
    <t xml:space="preserve">  Jocheon-eup</t>
  </si>
  <si>
    <r>
      <rPr>
        <sz val="10"/>
        <color indexed="8"/>
        <rFont val="굴림"/>
        <family val="3"/>
      </rPr>
      <t>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경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면</t>
    </r>
  </si>
  <si>
    <t xml:space="preserve">  Hangyeong-myeon</t>
  </si>
  <si>
    <r>
      <rPr>
        <sz val="10"/>
        <color indexed="8"/>
        <rFont val="굴림"/>
        <family val="3"/>
      </rPr>
      <t>추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면</t>
    </r>
  </si>
  <si>
    <t xml:space="preserve">  Chuja-myeon</t>
  </si>
  <si>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면</t>
    </r>
  </si>
  <si>
    <t xml:space="preserve">  Udo-myeon</t>
  </si>
  <si>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1   </t>
    </r>
    <r>
      <rPr>
        <sz val="10"/>
        <color indexed="8"/>
        <rFont val="굴림"/>
        <family val="3"/>
      </rPr>
      <t>동</t>
    </r>
  </si>
  <si>
    <t xml:space="preserve">  Ildo 1-dong</t>
  </si>
  <si>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2   </t>
    </r>
    <r>
      <rPr>
        <sz val="10"/>
        <color indexed="8"/>
        <rFont val="굴림"/>
        <family val="3"/>
      </rPr>
      <t>동</t>
    </r>
  </si>
  <si>
    <t xml:space="preserve">  Ildo 2-dong</t>
  </si>
  <si>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1   </t>
    </r>
    <r>
      <rPr>
        <sz val="10"/>
        <color indexed="8"/>
        <rFont val="굴림"/>
        <family val="3"/>
      </rPr>
      <t>동</t>
    </r>
  </si>
  <si>
    <t xml:space="preserve">  Ido 1-dong</t>
  </si>
  <si>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2   </t>
    </r>
    <r>
      <rPr>
        <sz val="10"/>
        <color indexed="8"/>
        <rFont val="굴림"/>
        <family val="3"/>
      </rPr>
      <t>동</t>
    </r>
  </si>
  <si>
    <t xml:space="preserve">  Ido 2-dong</t>
  </si>
  <si>
    <r>
      <rPr>
        <sz val="10"/>
        <color indexed="8"/>
        <rFont val="굴림"/>
        <family val="3"/>
      </rPr>
      <t>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1   </t>
    </r>
    <r>
      <rPr>
        <sz val="10"/>
        <color indexed="8"/>
        <rFont val="굴림"/>
        <family val="3"/>
      </rPr>
      <t>동</t>
    </r>
  </si>
  <si>
    <t xml:space="preserve">  Samdo 1-dong</t>
  </si>
  <si>
    <r>
      <rPr>
        <sz val="10"/>
        <color indexed="8"/>
        <rFont val="굴림"/>
        <family val="3"/>
      </rPr>
      <t>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2   </t>
    </r>
    <r>
      <rPr>
        <sz val="10"/>
        <color indexed="8"/>
        <rFont val="굴림"/>
        <family val="3"/>
      </rPr>
      <t>동</t>
    </r>
  </si>
  <si>
    <t xml:space="preserve">  Samdo 2-dong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</si>
  <si>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</si>
  <si>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</si>
  <si>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</si>
  <si>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</si>
  <si>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</si>
  <si>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</si>
  <si>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</si>
  <si>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</si>
  <si>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</si>
  <si>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</si>
  <si>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rPr>
        <sz val="10"/>
        <rFont val="굴림"/>
        <family val="3"/>
      </rP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</si>
  <si>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</si>
  <si>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</si>
  <si>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</si>
  <si>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</si>
  <si>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</si>
  <si>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</si>
  <si>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</si>
  <si>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</si>
  <si>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</si>
  <si>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</si>
  <si>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</si>
  <si>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</si>
  <si>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</si>
  <si>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</si>
  <si>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</si>
  <si>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t xml:space="preserve">   주 : 1) 2012. 12. 31 주민등록인구통계 결과임(외국인 포함)</t>
  </si>
  <si>
    <t>Note : 1) 2012. 12. 31 based on resident registration data(Including foreigners)</t>
  </si>
  <si>
    <t xml:space="preserve">2 0 1 1 </t>
  </si>
  <si>
    <t>구성비</t>
  </si>
  <si>
    <t>Population</t>
  </si>
  <si>
    <t>Composition</t>
  </si>
  <si>
    <t xml:space="preserve">2 0 1 1 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</si>
  <si>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</si>
  <si>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t>구성비</t>
  </si>
  <si>
    <t>Population</t>
  </si>
  <si>
    <t>Composition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</si>
  <si>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</si>
  <si>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 xml:space="preserve">   주 : 2012. 12. 31 주민등록인구통계 결과임(외국인 제외)</t>
  </si>
  <si>
    <t>Note : 1) 2012. 12. 31 based on resident registration data(foreigners excluded)</t>
  </si>
  <si>
    <t>Note : 2012. 12. 31 based on resident registration data(foreigners excluded)</t>
  </si>
  <si>
    <r>
      <t>자료 : 「국내인구이동통계」통계청</t>
    </r>
  </si>
  <si>
    <t xml:space="preserve">   주 : 1) 주민등록 전출입신고에 의한 자료이며, 시도내 이동은 전입인구 기준이고,   </t>
  </si>
  <si>
    <t xml:space="preserve"> Note : 1)The figures of migrants are based on resident registration ; and  Intra-Metropolitan City </t>
  </si>
  <si>
    <t xml:space="preserve">            국외이동은 제외됨</t>
  </si>
  <si>
    <t>and Province migrants are based on In-migrants population, excluding emigrants overseas</t>
  </si>
  <si>
    <t xml:space="preserve">           3) Total number of Jeju Special Self-Governing Province </t>
  </si>
  <si>
    <t>Source : Statistics Korea</t>
  </si>
  <si>
    <t xml:space="preserve">   주 : 1) 주민등록 전출입신고에 의한 자료이며, 시내 이동은 전입인구를 기준으로 하였음</t>
  </si>
  <si>
    <t xml:space="preserve"> Note : 1) The figures of migrants are based on resident registration; </t>
  </si>
  <si>
    <t xml:space="preserve">               and Intra-Si, migrants are based on in-migranting population</t>
  </si>
  <si>
    <t xml:space="preserve">   주 : 제주특별자치도 전체수치임</t>
  </si>
  <si>
    <t xml:space="preserve">Note : Total number of Jeju Special Self-Governing Province </t>
  </si>
  <si>
    <t xml:space="preserve">   주 : 1) 2008년까지는 대만 포함</t>
  </si>
  <si>
    <t>Note : 1) Taiwan includes until 2008</t>
  </si>
  <si>
    <t>(단위:건)</t>
  </si>
  <si>
    <t xml:space="preserve">      (Unit : case)</t>
  </si>
  <si>
    <t xml:space="preserve">자료 : 「인구동향조사」통계청 인구동향과                                                            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</si>
  <si>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
Foreign Bride's Nationality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</si>
  <si>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한양신명조,한컴돋움"/>
        <family val="3"/>
      </rPr>
      <t>별</t>
    </r>
  </si>
  <si>
    <t>Year</t>
  </si>
  <si>
    <r>
      <t xml:space="preserve">계
</t>
    </r>
    <r>
      <rPr>
        <sz val="10"/>
        <color indexed="8"/>
        <rFont val="Arial"/>
        <family val="2"/>
      </rPr>
      <t>total</t>
    </r>
  </si>
  <si>
    <t>태국</t>
  </si>
  <si>
    <t>Thailand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</si>
  <si>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 
Foreign Bridegroom's Nationality </t>
    </r>
  </si>
  <si>
    <t>영국</t>
  </si>
  <si>
    <t>기타</t>
  </si>
  <si>
    <t>united
kingdom</t>
  </si>
  <si>
    <t>Others</t>
  </si>
  <si>
    <r>
      <t xml:space="preserve">14.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혼인인구</t>
    </r>
    <r>
      <rPr>
        <b/>
        <sz val="18"/>
        <rFont val="Arial"/>
        <family val="2"/>
      </rPr>
      <t> 
 Marriages by foreigner's nationality</t>
    </r>
  </si>
  <si>
    <t>**</t>
  </si>
  <si>
    <t>15. 혼인종류 및 외국인 국적별 혼인인구
Marriages by previous marital status and foreigner's nationality</t>
  </si>
  <si>
    <t>(단위:건)</t>
  </si>
  <si>
    <t>(Unit : case)</t>
  </si>
  <si>
    <t>외국인 처의 국적  Foreign Bride's Nationality</t>
  </si>
  <si>
    <t>연    별</t>
  </si>
  <si>
    <t>한국인 남편의 혼인종류
      Previous Marital Status of Korean Bridegroom</t>
  </si>
  <si>
    <t>Year</t>
  </si>
  <si>
    <t>국가별</t>
  </si>
  <si>
    <t>계</t>
  </si>
  <si>
    <t xml:space="preserve">Remarriage Total </t>
  </si>
  <si>
    <t>Nationality</t>
  </si>
  <si>
    <t>사별후
Widowed</t>
  </si>
  <si>
    <t>이혼후
Divorced</t>
  </si>
  <si>
    <t>중  국</t>
  </si>
  <si>
    <t>베트남</t>
  </si>
  <si>
    <t>Vietnam</t>
  </si>
  <si>
    <t>캄 보 디 아</t>
  </si>
  <si>
    <t>Cambodia</t>
  </si>
  <si>
    <t>일         본</t>
  </si>
  <si>
    <t>필   리   핀</t>
  </si>
  <si>
    <t>Philippines</t>
  </si>
  <si>
    <t>몽         골</t>
  </si>
  <si>
    <t>Mongol</t>
  </si>
  <si>
    <t>태         국</t>
  </si>
  <si>
    <t>Thailand</t>
  </si>
  <si>
    <t>미         국</t>
  </si>
  <si>
    <t>USA</t>
  </si>
  <si>
    <t>기         타</t>
  </si>
  <si>
    <t>외국인 남편의 국적
     Foreign Bridegroom's Nationality</t>
  </si>
  <si>
    <t>한국인 처의 혼인종류
         Previous Marital Status of Korean Bride</t>
  </si>
  <si>
    <t>재혼</t>
  </si>
  <si>
    <t>일        본</t>
  </si>
  <si>
    <t>중        국</t>
  </si>
  <si>
    <t>미       국</t>
  </si>
  <si>
    <t>캐   나   다</t>
  </si>
  <si>
    <t>Canada</t>
  </si>
  <si>
    <t>호       주</t>
  </si>
  <si>
    <t>Australia</t>
  </si>
  <si>
    <t>기       타</t>
  </si>
  <si>
    <r>
      <t xml:space="preserve">17. </t>
    </r>
    <r>
      <rPr>
        <b/>
        <sz val="18"/>
        <color indexed="8"/>
        <rFont val="HY중고딕"/>
        <family val="1"/>
      </rPr>
      <t>사망원인별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사망</t>
    </r>
    <r>
      <rPr>
        <b/>
        <sz val="18"/>
        <color indexed="8"/>
        <rFont val="Arial"/>
        <family val="2"/>
      </rPr>
      <t xml:space="preserve">    Deaths by Causes of Death</t>
    </r>
  </si>
  <si>
    <r>
      <t xml:space="preserve">18. </t>
    </r>
    <r>
      <rPr>
        <b/>
        <sz val="18"/>
        <color indexed="8"/>
        <rFont val="HY중고딕"/>
        <family val="1"/>
      </rPr>
      <t>혼인율</t>
    </r>
    <r>
      <rPr>
        <b/>
        <sz val="18"/>
        <color indexed="8"/>
        <rFont val="Arial"/>
        <family val="2"/>
      </rPr>
      <t xml:space="preserve"> Marriage Rate</t>
    </r>
  </si>
  <si>
    <r>
      <t xml:space="preserve">19. </t>
    </r>
    <r>
      <rPr>
        <b/>
        <sz val="18"/>
        <color indexed="8"/>
        <rFont val="HY중고딕"/>
        <family val="1"/>
      </rPr>
      <t>이혼율</t>
    </r>
    <r>
      <rPr>
        <b/>
        <sz val="18"/>
        <color indexed="8"/>
        <rFont val="Arial"/>
        <family val="2"/>
      </rPr>
      <t xml:space="preserve"> Divorce Rate</t>
    </r>
  </si>
  <si>
    <r>
      <t xml:space="preserve">20. </t>
    </r>
    <r>
      <rPr>
        <b/>
        <sz val="18"/>
        <color indexed="8"/>
        <rFont val="HY중고딕"/>
        <family val="1"/>
      </rPr>
      <t>여성가구주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Female Households</t>
    </r>
  </si>
  <si>
    <t>(Unit : deaths, per 100 thousand population)</t>
  </si>
  <si>
    <t>(단위 : 가구, %)</t>
  </si>
  <si>
    <t>연 별</t>
  </si>
  <si>
    <t xml:space="preserve">         연   별</t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</si>
  <si>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</si>
  <si>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</si>
  <si>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</si>
  <si>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</si>
  <si>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</si>
  <si>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</si>
  <si>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</si>
  <si>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</si>
  <si>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 xml:space="preserve">5.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</si>
  <si>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</si>
  <si>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</si>
  <si>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</si>
  <si>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</si>
  <si>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</si>
  <si>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</si>
  <si>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</si>
  <si>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</si>
  <si>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</si>
  <si>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…</t>
  </si>
  <si>
    <t>1 9 9 0</t>
  </si>
  <si>
    <r>
      <t xml:space="preserve">6. </t>
    </r>
    <r>
      <rPr>
        <b/>
        <sz val="18"/>
        <color indexed="8"/>
        <rFont val="굴림"/>
        <family val="3"/>
      </rPr>
      <t>교육정도별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(6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Population by Educational Attainment(6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</si>
  <si>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</si>
  <si>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person)</t>
  </si>
  <si>
    <r>
      <t>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학</t>
    </r>
    <r>
      <rPr>
        <vertAlign val="superscript"/>
        <sz val="10"/>
        <color indexed="8"/>
        <rFont val="Arial"/>
        <family val="2"/>
      </rPr>
      <t xml:space="preserve">1)   </t>
    </r>
    <r>
      <rPr>
        <sz val="10"/>
        <color indexed="8"/>
        <rFont val="Arial"/>
        <family val="2"/>
      </rPr>
      <t xml:space="preserve">                 Attendance</t>
    </r>
  </si>
  <si>
    <r>
      <t>졸</t>
    </r>
    <r>
      <rPr>
        <sz val="10"/>
        <color indexed="8"/>
        <rFont val="Arial"/>
        <family val="2"/>
      </rPr>
      <t xml:space="preserve">          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 xml:space="preserve">                      Graduated</t>
    </r>
  </si>
  <si>
    <r>
      <t>중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8"/>
        <rFont val="굴림"/>
        <family val="3"/>
      </rPr>
      <t>퇴</t>
    </r>
    <r>
      <rPr>
        <sz val="10"/>
        <color indexed="8"/>
        <rFont val="Arial"/>
        <family val="2"/>
      </rPr>
      <t xml:space="preserve">              Dropped out</t>
    </r>
  </si>
  <si>
    <r>
      <t>수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          Completed</t>
    </r>
  </si>
  <si>
    <t>미취학</t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</si>
  <si>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</si>
  <si>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</si>
  <si>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초등학교</t>
  </si>
  <si>
    <t>중학교</t>
  </si>
  <si>
    <t>고등학교</t>
  </si>
  <si>
    <t>대학</t>
  </si>
  <si>
    <t>대학교</t>
  </si>
  <si>
    <t>대학원</t>
  </si>
  <si>
    <r>
      <t>5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계급별</t>
    </r>
  </si>
  <si>
    <t xml:space="preserve"> </t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</si>
  <si>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</si>
  <si>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</si>
  <si>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</si>
  <si>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</si>
  <si>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</si>
  <si>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</si>
  <si>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 xml:space="preserve">College 
and </t>
  </si>
  <si>
    <t>Never</t>
  </si>
  <si>
    <t>School</t>
  </si>
  <si>
    <t>College</t>
  </si>
  <si>
    <t>University</t>
  </si>
  <si>
    <t>attending</t>
  </si>
  <si>
    <t>Unknown</t>
  </si>
  <si>
    <t>2 0 1 0</t>
  </si>
  <si>
    <t>-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</si>
  <si>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</si>
  <si>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</si>
  <si>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</si>
  <si>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</si>
  <si>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</si>
  <si>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</si>
  <si>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</si>
  <si>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</si>
  <si>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</si>
  <si>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</si>
  <si>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</si>
  <si>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</si>
  <si>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</si>
  <si>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</si>
  <si>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</si>
  <si>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</si>
  <si>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</si>
  <si>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 xml:space="preserve">7.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</si>
  <si>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</si>
  <si>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</si>
  <si>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</si>
  <si>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</si>
  <si>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</si>
  <si>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</si>
  <si>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</si>
  <si>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</si>
  <si>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</si>
  <si>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</si>
  <si>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</si>
  <si>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</si>
  <si>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</si>
  <si>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</si>
  <si>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</si>
  <si>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</si>
  <si>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</si>
  <si>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</si>
  <si>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</si>
  <si>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</si>
  <si>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</si>
  <si>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</si>
  <si>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</si>
  <si>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</si>
  <si>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Si</t>
  </si>
  <si>
    <t>2 0 1 0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</si>
  <si>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</si>
  <si>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</si>
  <si>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</si>
  <si>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</si>
  <si>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</si>
  <si>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</si>
  <si>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</si>
  <si>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t>6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</si>
  <si>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t>시   별</t>
  </si>
  <si>
    <t>6 or more</t>
  </si>
  <si>
    <t>2 0 0 5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</si>
  <si>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</si>
  <si>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</si>
  <si>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</si>
  <si>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</si>
  <si>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2010 </t>
    </r>
    <r>
      <rPr>
        <sz val="10"/>
        <rFont val="굴림"/>
        <family val="3"/>
      </rPr>
      <t>인구주택총조사보고서」</t>
    </r>
  </si>
  <si>
    <t>(Unit : person, couple)</t>
  </si>
  <si>
    <t>연   별</t>
  </si>
  <si>
    <t>월   별</t>
  </si>
  <si>
    <t>Marriage</t>
  </si>
  <si>
    <t>Divorce</t>
  </si>
  <si>
    <t>Month</t>
  </si>
  <si>
    <r>
      <t xml:space="preserve">9.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</si>
  <si>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</si>
  <si>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</si>
  <si>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(Unit : person, couple)</t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</si>
  <si>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</si>
  <si>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</si>
  <si>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</si>
  <si>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</si>
  <si>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</si>
  <si>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</si>
  <si>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</si>
  <si>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</si>
  <si>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</si>
  <si>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</si>
  <si>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</si>
  <si>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</si>
  <si>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</si>
  <si>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</si>
  <si>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</si>
  <si>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</si>
  <si>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</si>
  <si>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</si>
  <si>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</si>
  <si>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</si>
  <si>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</si>
  <si>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</si>
  <si>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</si>
  <si>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</si>
  <si>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</si>
  <si>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</si>
  <si>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</si>
  <si>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</si>
  <si>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</si>
  <si>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</si>
  <si>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</si>
  <si>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</si>
  <si>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</si>
  <si>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</si>
  <si>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</si>
  <si>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</si>
  <si>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</si>
  <si>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</si>
  <si>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</si>
  <si>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</si>
  <si>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</si>
  <si>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</si>
  <si>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자료 : 「인구동향조사」 통계청 인구동향과</t>
  </si>
  <si>
    <t xml:space="preserve">Note : Total number of Jeju Special Self-Governing Province </t>
  </si>
  <si>
    <t>서울</t>
  </si>
  <si>
    <t>Seoul</t>
  </si>
  <si>
    <t>-buk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</si>
  <si>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</si>
  <si>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</si>
  <si>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</si>
  <si>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</si>
  <si>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</si>
  <si>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</si>
  <si>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</si>
  <si>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</si>
  <si>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</si>
  <si>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</si>
  <si>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</si>
  <si>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</si>
  <si>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Gyeong-gi</t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</si>
  <si>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</si>
  <si>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r>
      <t xml:space="preserve">10-1.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</si>
  <si>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, %)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</si>
  <si>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</si>
  <si>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</si>
  <si>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</si>
  <si>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>2 0 0 8</t>
  </si>
  <si>
    <t>2 0 0 9</t>
  </si>
  <si>
    <t>2 0 0 5</t>
  </si>
  <si>
    <t>연별</t>
  </si>
  <si>
    <t>Year</t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</si>
  <si>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</si>
  <si>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</si>
  <si>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</si>
  <si>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</si>
  <si>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</si>
  <si>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</si>
  <si>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</si>
  <si>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</si>
  <si>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</si>
  <si>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</si>
  <si>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</si>
  <si>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</si>
  <si>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</si>
  <si>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</si>
  <si>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</si>
  <si>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</si>
  <si>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</si>
  <si>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</si>
  <si>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</si>
  <si>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일본</t>
  </si>
  <si>
    <t>중국</t>
  </si>
  <si>
    <t>미국</t>
  </si>
  <si>
    <t>필리핀</t>
  </si>
  <si>
    <t>베트남</t>
  </si>
  <si>
    <t>몽골</t>
  </si>
  <si>
    <t>기타</t>
  </si>
  <si>
    <t>Japan</t>
  </si>
  <si>
    <t>China</t>
  </si>
  <si>
    <t>USA</t>
  </si>
  <si>
    <t>Philippines</t>
  </si>
  <si>
    <t>Vietnam</t>
  </si>
  <si>
    <t>Mongol</t>
  </si>
  <si>
    <t>Others</t>
  </si>
  <si>
    <t>독일</t>
  </si>
  <si>
    <t>캐나다</t>
  </si>
  <si>
    <t>프랑스</t>
  </si>
  <si>
    <t>호주</t>
  </si>
  <si>
    <t>Germany</t>
  </si>
  <si>
    <t>Canada</t>
  </si>
  <si>
    <t>France</t>
  </si>
  <si>
    <t>Australia</t>
  </si>
  <si>
    <t>초혼</t>
  </si>
  <si>
    <t>재혼</t>
  </si>
  <si>
    <t>미상</t>
  </si>
  <si>
    <t>1st Marriage</t>
  </si>
  <si>
    <t>Unknown</t>
  </si>
  <si>
    <t xml:space="preserve"> </t>
  </si>
  <si>
    <t>1 9 9 5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</si>
  <si>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</si>
  <si>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</si>
  <si>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</si>
  <si>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</si>
  <si>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</si>
  <si>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</si>
  <si>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</si>
  <si>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</si>
  <si>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</si>
  <si>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</si>
  <si>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</si>
  <si>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</si>
  <si>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</si>
  <si>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</si>
  <si>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</si>
  <si>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</si>
  <si>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</si>
  <si>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</si>
  <si>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</si>
  <si>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</si>
  <si>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</si>
  <si>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</si>
  <si>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</si>
  <si>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</si>
  <si>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</si>
  <si>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</si>
  <si>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</si>
  <si>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</si>
  <si>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</si>
  <si>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</si>
  <si>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</si>
  <si>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</si>
  <si>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</si>
  <si>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</si>
  <si>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</si>
  <si>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</si>
  <si>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</si>
  <si>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</si>
  <si>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Total</t>
  </si>
  <si>
    <t>Male</t>
  </si>
  <si>
    <t>Composition</t>
  </si>
  <si>
    <t>Male</t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</si>
  <si>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</si>
  <si>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</si>
  <si>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</si>
  <si>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</si>
  <si>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</si>
  <si>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</si>
  <si>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</si>
  <si>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</si>
  <si>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</si>
  <si>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</si>
  <si>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</si>
  <si>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</si>
  <si>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</si>
  <si>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</si>
  <si>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</si>
  <si>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</si>
  <si>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</si>
  <si>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</si>
  <si>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</si>
  <si>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</si>
  <si>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</si>
  <si>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</si>
  <si>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</si>
  <si>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</si>
  <si>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</si>
  <si>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</si>
  <si>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</si>
  <si>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</si>
  <si>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</si>
  <si>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</si>
  <si>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</si>
  <si>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</si>
  <si>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</si>
  <si>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</si>
  <si>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</si>
  <si>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</si>
  <si>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</si>
  <si>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</si>
  <si>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</si>
  <si>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</si>
  <si>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</si>
  <si>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</si>
  <si>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</si>
  <si>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</si>
  <si>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</si>
  <si>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</si>
  <si>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</si>
  <si>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</si>
  <si>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</si>
  <si>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</si>
  <si>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</si>
  <si>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</si>
  <si>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</si>
  <si>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</si>
  <si>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</si>
  <si>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</si>
  <si>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</si>
  <si>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</si>
  <si>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</si>
  <si>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</si>
  <si>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</si>
  <si>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</si>
  <si>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</si>
  <si>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</si>
  <si>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</si>
  <si>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</si>
  <si>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</si>
  <si>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</si>
  <si>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</si>
  <si>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</si>
  <si>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</si>
  <si>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</si>
  <si>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</si>
  <si>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</si>
  <si>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</si>
  <si>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</si>
  <si>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</si>
  <si>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</si>
  <si>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</si>
  <si>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</si>
  <si>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</si>
  <si>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</si>
  <si>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</si>
  <si>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</si>
  <si>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</si>
  <si>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</si>
  <si>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</si>
  <si>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</si>
  <si>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</si>
  <si>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</si>
  <si>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</si>
  <si>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</si>
  <si>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</si>
  <si>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</si>
  <si>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</si>
  <si>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</si>
  <si>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</si>
  <si>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</si>
  <si>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</si>
  <si>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</si>
  <si>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</si>
  <si>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</si>
  <si>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</si>
  <si>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</si>
  <si>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</si>
  <si>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</si>
  <si>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</si>
  <si>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</si>
  <si>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</si>
  <si>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</si>
  <si>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</si>
  <si>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</si>
  <si>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Femal</t>
  </si>
  <si>
    <t>0~4years old</t>
  </si>
  <si>
    <t>5~9years old</t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</si>
  <si>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</si>
  <si>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</si>
  <si>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</si>
  <si>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</si>
  <si>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</si>
  <si>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Age &amp; sex</t>
  </si>
  <si>
    <t>Femal</t>
  </si>
  <si>
    <t>남</t>
  </si>
  <si>
    <t>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</si>
  <si>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</si>
  <si>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</si>
  <si>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</si>
  <si>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</si>
  <si>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</si>
  <si>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</si>
  <si>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</si>
  <si>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</si>
  <si>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</si>
  <si>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</si>
  <si>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</si>
  <si>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</si>
  <si>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</si>
  <si>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</si>
  <si>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</si>
  <si>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</si>
  <si>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</si>
  <si>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</si>
  <si>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</si>
  <si>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</si>
  <si>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</si>
  <si>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</si>
  <si>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</si>
  <si>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</si>
  <si>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</si>
  <si>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</si>
  <si>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</si>
  <si>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</si>
  <si>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</si>
  <si>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</si>
  <si>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</si>
  <si>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</si>
  <si>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</si>
  <si>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</si>
  <si>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</si>
  <si>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</si>
  <si>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</si>
  <si>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</si>
  <si>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</si>
  <si>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</si>
  <si>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</si>
  <si>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</si>
  <si>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</si>
  <si>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</si>
  <si>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</si>
  <si>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</si>
  <si>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</si>
  <si>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</si>
  <si>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</si>
  <si>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</si>
  <si>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</si>
  <si>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</si>
  <si>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</si>
  <si>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</si>
  <si>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</si>
  <si>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</si>
  <si>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</si>
  <si>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</si>
  <si>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</si>
  <si>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</si>
  <si>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</si>
  <si>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</si>
  <si>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</si>
  <si>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</si>
  <si>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</si>
  <si>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</si>
  <si>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</si>
  <si>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</si>
  <si>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</si>
  <si>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</si>
  <si>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</si>
  <si>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</si>
  <si>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</si>
  <si>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</si>
  <si>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</si>
  <si>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</si>
  <si>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</si>
  <si>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</si>
  <si>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</si>
  <si>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</si>
  <si>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</si>
  <si>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</si>
  <si>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</si>
  <si>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</si>
  <si>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</si>
  <si>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</si>
  <si>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</si>
  <si>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</si>
  <si>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</si>
  <si>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</si>
  <si>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</si>
  <si>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</si>
  <si>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</si>
  <si>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</si>
  <si>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</si>
  <si>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</si>
  <si>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</si>
  <si>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</si>
  <si>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</si>
  <si>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</si>
  <si>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</si>
  <si>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</si>
  <si>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</si>
  <si>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t>Korean</t>
  </si>
  <si>
    <t>Male</t>
  </si>
  <si>
    <t>years old</t>
  </si>
  <si>
    <t>and over</t>
  </si>
  <si>
    <t xml:space="preserve">Person 65 </t>
  </si>
  <si>
    <t>구성비</t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</si>
  <si>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</si>
  <si>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</si>
  <si>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</si>
  <si>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</si>
  <si>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</si>
  <si>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</si>
  <si>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</si>
  <si>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</si>
  <si>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</si>
  <si>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r>
      <t xml:space="preserve">13.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</si>
  <si>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t xml:space="preserve">   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</si>
  <si>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</si>
  <si>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</si>
  <si>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</si>
  <si>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</si>
  <si>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</si>
  <si>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</si>
  <si>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</si>
  <si>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</si>
  <si>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</si>
  <si>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</si>
  <si>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</si>
  <si>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</si>
  <si>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</t>
  </si>
  <si>
    <t>*</t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</si>
  <si>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</si>
  <si>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</si>
  <si>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</si>
  <si>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</si>
  <si>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</si>
  <si>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</si>
  <si>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</si>
  <si>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</t>
    </r>
  </si>
  <si>
    <r>
      <t>※</t>
    </r>
    <r>
      <rPr>
        <sz val="10"/>
        <rFont val="Arial"/>
        <family val="2"/>
      </rPr>
      <t>1 9 8 0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</si>
  <si>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</si>
  <si>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</si>
  <si>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</si>
  <si>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</si>
  <si>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</si>
  <si>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r>
      <t>1 9 8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</si>
  <si>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2 0 0 8</t>
  </si>
  <si>
    <t xml:space="preserve">   2 0 0 8 </t>
  </si>
  <si>
    <t>2 0 0 9</t>
  </si>
  <si>
    <t>2 0 0 9</t>
  </si>
  <si>
    <t xml:space="preserve">2 0 0 8 </t>
  </si>
  <si>
    <t>2 0 0 8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</si>
  <si>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</si>
  <si>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구성비</t>
  </si>
  <si>
    <t>Population</t>
  </si>
  <si>
    <t>Composition</t>
  </si>
  <si>
    <t>남편 혼인건수</t>
  </si>
  <si>
    <t>남편-외국인 처</t>
  </si>
  <si>
    <t>처 혼인건수</t>
  </si>
  <si>
    <t>처-외국인 남편</t>
  </si>
  <si>
    <t>Year</t>
  </si>
  <si>
    <t xml:space="preserve"> 자료 : 「인구동향조사」 통계청 인구동향과 </t>
  </si>
  <si>
    <t xml:space="preserve">   2 0 0 9 </t>
  </si>
  <si>
    <t xml:space="preserve">2 0 1 0 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</si>
  <si>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</si>
  <si>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t>2 0 1 0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</si>
  <si>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</si>
  <si>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 xml:space="preserve">4.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</si>
  <si>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</si>
  <si>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t>-</t>
  </si>
  <si>
    <t>2 0 0 9</t>
  </si>
  <si>
    <t>(단위 : 건)</t>
  </si>
  <si>
    <t>(Unit : case)</t>
  </si>
  <si>
    <t>Note : 1) Foreign households excluded (since 1998)</t>
  </si>
  <si>
    <t xml:space="preserve">   주 : 1) 외국인 제외</t>
  </si>
  <si>
    <t xml:space="preserve">         2) 제주특별자치도 전체수치임</t>
  </si>
  <si>
    <t>자료 : 통계청, 「2010 인구주택총조사보고서」</t>
  </si>
  <si>
    <t>자료 : 통계청,「2010 인구주택총조사보고서」</t>
  </si>
  <si>
    <t xml:space="preserve">    Note : 1) Foreigners excluded</t>
  </si>
  <si>
    <t xml:space="preserve">              2) Total number of Jeju Special Self-Governing Province </t>
  </si>
  <si>
    <t>자료 : 통계청,「 2010 인구주택총조사보고서 」</t>
  </si>
  <si>
    <t xml:space="preserve">   주 : 제주특별자치도 전체수치임</t>
  </si>
  <si>
    <t xml:space="preserve">Source : Korea Immigration Service , Jeju Special Self-Governing Province Policy and Planning Office </t>
  </si>
  <si>
    <t>자료 : 「체류외국인통계」출입국 외국인 정책본부, 제주특별자치도 정책기획관</t>
  </si>
  <si>
    <t xml:space="preserve">                                                                                                                                                 </t>
  </si>
  <si>
    <t xml:space="preserve"> 자료 : 「사망원인통계」 통계청 인구동향과 </t>
  </si>
  <si>
    <t>Source : Statistics Korea</t>
  </si>
  <si>
    <t>자료 : 제주특별자치도 정책기획관</t>
  </si>
  <si>
    <t>Source : Jeju Special Self-Governing Province Policy and Planning Office</t>
  </si>
  <si>
    <t xml:space="preserve">   주 : 1) 외국인 세대수 제외(1998년부터적용)</t>
  </si>
  <si>
    <t>2 0 0 9</t>
  </si>
  <si>
    <t>2 0 1 0</t>
  </si>
  <si>
    <t xml:space="preserve">Source : Jeju Special Self-Governing Province Policy and Planning Office </t>
  </si>
  <si>
    <t xml:space="preserve">   주 : 1) 외국인 제외</t>
  </si>
  <si>
    <t xml:space="preserve">        2) 휴학은 재학에 포함</t>
  </si>
  <si>
    <t xml:space="preserve">        3) 제주특별자치도 전체수치임</t>
  </si>
  <si>
    <t>Note : 1) Foreigners excluded</t>
  </si>
  <si>
    <t xml:space="preserve">         2) Includes temporary absence from school</t>
  </si>
  <si>
    <t xml:space="preserve">         3) Total number of Jeju Special Self-Governing Province </t>
  </si>
  <si>
    <t>2 0 1 0</t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</si>
  <si>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</si>
  <si>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</si>
  <si>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Source : Statistics Korea, 「2010 Population and Housing Census Report」</t>
  </si>
  <si>
    <t>Source : Statistics Korea,「2010 Population and Housing Census Report」</t>
  </si>
  <si>
    <r>
      <t xml:space="preserve">Source : Statistics Korea, </t>
    </r>
    <r>
      <rPr>
        <sz val="10"/>
        <rFont val="굴림"/>
        <family val="3"/>
      </rPr>
      <t>「</t>
    </r>
    <r>
      <rPr>
        <sz val="10"/>
        <rFont val="Arial"/>
        <family val="2"/>
      </rPr>
      <t>2010 Population and Housing Census Report</t>
    </r>
    <r>
      <rPr>
        <sz val="10"/>
        <rFont val="굴림"/>
        <family val="3"/>
      </rPr>
      <t>」</t>
    </r>
  </si>
  <si>
    <t>Source : Statistics Korea</t>
  </si>
  <si>
    <t xml:space="preserve">   주 : 1) 제주특별자치도 전체수치임</t>
  </si>
  <si>
    <t xml:space="preserve">         2) 출생 및 사망은 발생일 기준이고 혼인 및 이혼은 신고일 기준</t>
  </si>
  <si>
    <t xml:space="preserve">Note : 1) Total number of Jeju Special Self-Governing Province </t>
  </si>
  <si>
    <t xml:space="preserve">Note : Total number of Jeju Special Self-Governing Province </t>
  </si>
  <si>
    <t xml:space="preserve">    주 : 제주특별자치도 전체수치임</t>
  </si>
  <si>
    <t xml:space="preserve">       2) 1985 사글세 = 사글세 + 보증부월세</t>
  </si>
  <si>
    <t>Source : Statistics Korea,「 2010 Population and Housing Census Report 」</t>
  </si>
  <si>
    <t xml:space="preserve">  주 : 1) 제주특별자치도 전체수치임</t>
  </si>
  <si>
    <t xml:space="preserve">  주 : 제주특별자치도 전체수치임</t>
  </si>
  <si>
    <t xml:space="preserve">Note : Total number of Jeju Special Self-Governing Province </t>
  </si>
  <si>
    <t xml:space="preserve">2 0 1 1 </t>
  </si>
  <si>
    <t>2 0 1 2</t>
  </si>
  <si>
    <t xml:space="preserve">2 0 1 2 </t>
  </si>
  <si>
    <r>
      <t xml:space="preserve">2. </t>
    </r>
    <r>
      <rPr>
        <b/>
        <sz val="16"/>
        <rFont val="굴림"/>
        <family val="3"/>
      </rPr>
      <t>시별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세대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인구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주민등록</t>
    </r>
    <r>
      <rPr>
        <b/>
        <sz val="16"/>
        <rFont val="Arial"/>
        <family val="2"/>
      </rPr>
      <t>)    Households and Population by Si(Resident Registration)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</si>
  <si>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</si>
  <si>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</si>
  <si>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</si>
  <si>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     Population</t>
    </r>
  </si>
  <si>
    <r>
      <rPr>
        <sz val="10"/>
        <rFont val="굴림"/>
        <family val="3"/>
      </rPr>
      <t>세대당</t>
    </r>
  </si>
  <si>
    <r>
      <t>65</t>
    </r>
    <r>
      <rPr>
        <sz val="10"/>
        <rFont val="굴림"/>
        <family val="3"/>
      </rPr>
      <t>세이상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</si>
  <si>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</si>
  <si>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</si>
  <si>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Total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</si>
  <si>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Korean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</si>
  <si>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Foreigner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</si>
  <si>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</si>
  <si>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</si>
  <si>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  <r>
      <rPr>
        <sz val="10"/>
        <rFont val="Arial"/>
        <family val="2"/>
      </rP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</si>
  <si>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</si>
  <si>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</si>
  <si>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</si>
  <si>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</si>
  <si>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t xml:space="preserve">Person </t>
  </si>
  <si>
    <t>Person</t>
  </si>
  <si>
    <t>Si</t>
  </si>
  <si>
    <t>Number of</t>
  </si>
  <si>
    <t>per</t>
  </si>
  <si>
    <t>65 years</t>
  </si>
  <si>
    <t>Population</t>
  </si>
  <si>
    <t>households</t>
  </si>
  <si>
    <t>Male</t>
  </si>
  <si>
    <t>Female</t>
  </si>
  <si>
    <t>household</t>
  </si>
  <si>
    <t>old and over</t>
  </si>
  <si>
    <t>density</t>
  </si>
  <si>
    <t>Area</t>
  </si>
  <si>
    <t>2 0 1 2</t>
  </si>
  <si>
    <t>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</si>
  <si>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</si>
  <si>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t>Seogwipo-si</t>
  </si>
  <si>
    <t>자료 : 제주특별자치도 정책기획관</t>
  </si>
  <si>
    <t>2 0 1 1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</si>
  <si>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</si>
  <si>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Total migrants</t>
    </r>
  </si>
  <si>
    <r>
      <rPr>
        <sz val="10"/>
        <rFont val="굴림"/>
        <family val="3"/>
      </rPr>
      <t>시도내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Intra-Metropolitan 
City and Province 
migrants</t>
    </r>
  </si>
  <si>
    <r>
      <rPr>
        <sz val="10"/>
        <rFont val="굴림"/>
        <family val="3"/>
      </rPr>
      <t>시도간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Inter-Metropolitan City 
and Province migrants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</si>
  <si>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</si>
  <si>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t>이동률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</si>
  <si>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
In-migrants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</si>
  <si>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출
</t>
    </r>
    <r>
      <rPr>
        <sz val="10"/>
        <rFont val="Arial"/>
        <family val="2"/>
      </rPr>
      <t>Out-migrants</t>
    </r>
  </si>
  <si>
    <t xml:space="preserve">Migration rate 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</si>
  <si>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</si>
  <si>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남자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</si>
  <si>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여자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</si>
  <si>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이동률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</si>
  <si>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Total migrants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</si>
  <si>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구내
</t>
    </r>
    <r>
      <rPr>
        <sz val="10"/>
        <rFont val="Arial"/>
        <family val="2"/>
      </rPr>
      <t>Intra-Si,
Gun and Gu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</si>
  <si>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구간
</t>
    </r>
    <r>
      <rPr>
        <sz val="10"/>
        <rFont val="Arial"/>
        <family val="2"/>
      </rPr>
      <t>Inter-Si, Gun and Gu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</si>
  <si>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</si>
  <si>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r>
      <t>(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  <r>
      <rPr>
        <b/>
        <sz val="10"/>
        <rFont val="Arial"/>
        <family val="2"/>
      </rPr>
      <t>)</t>
    </r>
  </si>
  <si>
    <t>2  0  1 2</t>
  </si>
  <si>
    <t>Sejong</t>
  </si>
  <si>
    <t>세종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</si>
  <si>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</si>
  <si>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한양신명조,한컴돋움"/>
        <family val="3"/>
      </rPr>
      <t>계</t>
    </r>
  </si>
  <si>
    <r>
      <rPr>
        <sz val="10"/>
        <color indexed="8"/>
        <rFont val="한양신명조,한컴돋움"/>
        <family val="3"/>
      </rPr>
      <t>서울</t>
    </r>
  </si>
  <si>
    <r>
      <rPr>
        <sz val="10"/>
        <color indexed="8"/>
        <rFont val="한양신명조,한컴돋움"/>
        <family val="3"/>
      </rPr>
      <t>부산</t>
    </r>
  </si>
  <si>
    <r>
      <rPr>
        <sz val="10"/>
        <color indexed="8"/>
        <rFont val="한양신명조,한컴돋움"/>
        <family val="3"/>
      </rPr>
      <t>대구</t>
    </r>
  </si>
  <si>
    <r>
      <rPr>
        <sz val="10"/>
        <color indexed="8"/>
        <rFont val="한양신명조,한컴돋움"/>
        <family val="3"/>
      </rPr>
      <t>인천</t>
    </r>
  </si>
  <si>
    <r>
      <rPr>
        <sz val="10"/>
        <color indexed="8"/>
        <rFont val="한양신명조,한컴돋움"/>
        <family val="3"/>
      </rPr>
      <t>광주</t>
    </r>
  </si>
  <si>
    <r>
      <rPr>
        <sz val="10"/>
        <color indexed="8"/>
        <rFont val="한양신명조,한컴돋움"/>
        <family val="3"/>
      </rPr>
      <t>대전</t>
    </r>
  </si>
  <si>
    <r>
      <rPr>
        <sz val="10"/>
        <color indexed="8"/>
        <rFont val="한양신명조,한컴돋움"/>
        <family val="3"/>
      </rPr>
      <t>울산</t>
    </r>
  </si>
  <si>
    <r>
      <rPr>
        <sz val="10"/>
        <color indexed="8"/>
        <rFont val="한양신명조,한컴돋움"/>
        <family val="3"/>
      </rPr>
      <t>세종</t>
    </r>
  </si>
  <si>
    <r>
      <rPr>
        <sz val="10"/>
        <color indexed="8"/>
        <rFont val="한양신명조,한컴돋움"/>
        <family val="3"/>
      </rPr>
      <t>경기</t>
    </r>
  </si>
  <si>
    <r>
      <rPr>
        <sz val="10"/>
        <color indexed="8"/>
        <rFont val="한양신명조,한컴돋움"/>
        <family val="3"/>
      </rPr>
      <t>강원</t>
    </r>
  </si>
  <si>
    <r>
      <rPr>
        <sz val="10"/>
        <color indexed="8"/>
        <rFont val="한양신명조,한컴돋움"/>
        <family val="3"/>
      </rPr>
      <t>충북</t>
    </r>
  </si>
  <si>
    <r>
      <rPr>
        <sz val="10"/>
        <color indexed="8"/>
        <rFont val="한양신명조,한컴돋움"/>
        <family val="3"/>
      </rPr>
      <t>충남</t>
    </r>
  </si>
  <si>
    <r>
      <rPr>
        <sz val="10"/>
        <color indexed="8"/>
        <rFont val="한양신명조,한컴돋움"/>
        <family val="3"/>
      </rPr>
      <t>전북</t>
    </r>
  </si>
  <si>
    <r>
      <rPr>
        <sz val="10"/>
        <color indexed="8"/>
        <rFont val="한양신명조,한컴돋움"/>
        <family val="3"/>
      </rPr>
      <t>전남</t>
    </r>
  </si>
  <si>
    <r>
      <rPr>
        <sz val="10"/>
        <color indexed="8"/>
        <rFont val="한양신명조,한컴돋움"/>
        <family val="3"/>
      </rPr>
      <t>경북</t>
    </r>
  </si>
  <si>
    <r>
      <rPr>
        <sz val="10"/>
        <color indexed="8"/>
        <rFont val="한양신명조,한컴돋움"/>
        <family val="3"/>
      </rPr>
      <t>경남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</si>
  <si>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</si>
  <si>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2  0  1  2</t>
  </si>
  <si>
    <t>2 0 1 2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</si>
  <si>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
연령별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</si>
  <si>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</si>
  <si>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특정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감염성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기생충성질환
</t>
    </r>
    <r>
      <rPr>
        <sz val="10"/>
        <rFont val="Arial"/>
        <family val="2"/>
      </rPr>
      <t xml:space="preserve"> Certain infectious and parasitic diseases</t>
    </r>
  </si>
  <si>
    <r>
      <rPr>
        <sz val="10"/>
        <rFont val="굴림"/>
        <family val="3"/>
      </rPr>
      <t>신생물</t>
    </r>
    <r>
      <rPr>
        <sz val="10"/>
        <rFont val="Arial"/>
        <family val="2"/>
      </rPr>
      <t xml:space="preserve"> Neoplasms
</t>
    </r>
  </si>
  <si>
    <t xml:space="preserve">         2) 1992년 이후는 주민등록인구통계 결과임(외국인 포함)</t>
  </si>
  <si>
    <t xml:space="preserve">       3) 면적은 반올림으로 합계가 일치하지 않을 수 있습니다.</t>
  </si>
  <si>
    <t xml:space="preserve">   주 : 1) 출생 및 사망은 발생일 기준이고 혼인 및 이혼은 신고일 기준임</t>
  </si>
  <si>
    <t xml:space="preserve">         2) 이동률(%) : 인구 백명당 이동자수 = 이동자수/연앙인구 × 100, 전입률은 전입자수, 전출률은 전출자수, 순이동률은 전입자수와 전출자수의 차이로 계산</t>
  </si>
  <si>
    <t xml:space="preserve">            * 주민등록 연앙인구 = (연초 주민등록인구 + 연말 주민등록인구)/2</t>
  </si>
  <si>
    <t xml:space="preserve">         3)  제주특별자치도 전체수치임</t>
  </si>
  <si>
    <r>
      <t>자료 : 「국내인구이동통계」통계청</t>
    </r>
  </si>
  <si>
    <t>Source : Statistics Korea</t>
  </si>
  <si>
    <t xml:space="preserve">Note : 2)Total number of Jeju Special Self-Governing Province </t>
  </si>
  <si>
    <t xml:space="preserve">        2) 제주특별자치도 전체수치임</t>
  </si>
  <si>
    <t xml:space="preserve">         2) 외국인 세대수 제외('98년도부터 적용)</t>
  </si>
  <si>
    <t xml:space="preserve">          2) foreign households excluded(since '98)</t>
  </si>
  <si>
    <t>2 0 1 2</t>
  </si>
  <si>
    <r>
      <rPr>
        <b/>
        <sz val="10"/>
        <rFont val="굴림"/>
        <family val="3"/>
      </rPr>
      <t xml:space="preserve">평균
</t>
    </r>
    <r>
      <rPr>
        <b/>
        <sz val="10"/>
        <rFont val="Arial"/>
        <family val="2"/>
      </rPr>
      <t>Average</t>
    </r>
  </si>
  <si>
    <r>
      <rPr>
        <b/>
        <sz val="10"/>
        <rFont val="굴림"/>
        <family val="3"/>
      </rPr>
      <t xml:space="preserve">평균
</t>
    </r>
    <r>
      <rPr>
        <b/>
        <sz val="10"/>
        <rFont val="Arial"/>
        <family val="2"/>
      </rPr>
      <t>Average</t>
    </r>
  </si>
  <si>
    <r>
      <t xml:space="preserve">   주 : 1) 일반가구를 대상으로 집계(비혈연가구, 1인가구</t>
    </r>
    <r>
      <rPr>
        <sz val="10"/>
        <rFont val="굴림"/>
        <family val="3"/>
      </rPr>
      <t xml:space="preserve"> 포함), 단, 집단가구(6인이상 비혈연가구, 기숙사, 사회시설 등) 및 외국인 가구는 제외</t>
    </r>
  </si>
  <si>
    <t xml:space="preserve">         2) 여성가구주 가구 비율 = (B)/(A)*100</t>
  </si>
  <si>
    <t xml:space="preserve">         3) 제주특별자치도 전체수치임</t>
  </si>
  <si>
    <r>
      <t xml:space="preserve">16.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by Foreigner's</t>
    </r>
  </si>
  <si>
    <t>2 0 1 2</t>
  </si>
  <si>
    <r>
      <t>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구</t>
    </r>
  </si>
  <si>
    <t>구성비</t>
  </si>
  <si>
    <t>Population</t>
  </si>
  <si>
    <t>Composition</t>
  </si>
  <si>
    <r>
      <t>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구</t>
    </r>
  </si>
  <si>
    <r>
      <rPr>
        <sz val="10"/>
        <rFont val="굴림"/>
        <family val="3"/>
      </rPr>
      <t>호흡기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respiratory system </t>
    </r>
  </si>
</sst>
</file>

<file path=xl/styles.xml><?xml version="1.0" encoding="utf-8"?>
<styleSheet xmlns="http://schemas.openxmlformats.org/spreadsheetml/2006/main">
  <numFmts count="7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#,##0.0_);[Red]\(#,##0.0\)"/>
    <numFmt numFmtId="188" formatCode="0.00_);\(0.00\)"/>
    <numFmt numFmtId="189" formatCode="#,##0_ "/>
    <numFmt numFmtId="190" formatCode="#,##0.0;[Red]#,##0.0"/>
    <numFmt numFmtId="191" formatCode="#,##0\ ;&quot;△&quot;#,##0\ ;\-\ \ ;"/>
    <numFmt numFmtId="192" formatCode="#,##0;[Red]#,##0"/>
    <numFmt numFmtId="193" formatCode="#,##0.00;[Red]#,##0.00"/>
    <numFmt numFmtId="194" formatCode="#,##0.0_ "/>
    <numFmt numFmtId="195" formatCode="#,##0\ "/>
    <numFmt numFmtId="196" formatCode="#,##0;&quot;△&quot;#,##0"/>
    <numFmt numFmtId="197" formatCode="#,##0;&quot;△&quot;#,##0;\-;"/>
    <numFmt numFmtId="198" formatCode="0.0"/>
    <numFmt numFmtId="199" formatCode="#,##0.0;&quot;△&quot;#,##0.0"/>
    <numFmt numFmtId="200" formatCode="0.0_);[Red]\(0.0\)"/>
    <numFmt numFmtId="201" formatCode="#,##0;;\-;"/>
    <numFmt numFmtId="202" formatCode="0.0_ "/>
    <numFmt numFmtId="203" formatCode="#,##0.0;;\-;"/>
    <numFmt numFmtId="204" formatCode="#,##0.00;;\-;"/>
    <numFmt numFmtId="205" formatCode="_-* #,##0.0_-;\-* #,##0.0_-;_-* &quot;-&quot;?_-;_-@_-"/>
    <numFmt numFmtId="206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&quot;R$&quot;#,##0.00;&quot;R$&quot;\-#,##0.00"/>
    <numFmt numFmtId="208" formatCode="&quot;₩&quot;#,##0;[Red]&quot;₩&quot;&quot;₩&quot;\-#,##0"/>
    <numFmt numFmtId="20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3" formatCode="_ * #,##0.00_ ;_ * \-#,##0.00_ ;_ * &quot;-&quot;??_ ;_ @_ "/>
    <numFmt numFmtId="214" formatCode="&quot;₩&quot;#,##0;&quot;₩&quot;&quot;₩&quot;\-#,##0"/>
    <numFmt numFmtId="215" formatCode="_ * #,##0.00_ ;_ * \-#,##0.00_ ;_ * &quot;-&quot;_ ;_ @_ "/>
    <numFmt numFmtId="216" formatCode="&quot;₩&quot;#,##0.00;&quot;₩&quot;\-#,##0.00"/>
    <numFmt numFmtId="217" formatCode="_-[$€-2]* #,##0.00_-;\-[$€-2]* #,##0.00_-;_-[$€-2]* &quot;-&quot;??_-"/>
    <numFmt numFmtId="218" formatCode="\-"/>
    <numFmt numFmtId="219" formatCode="0.0\ \ \ \ "/>
    <numFmt numFmtId="220" formatCode="#,##0\ \ \ "/>
    <numFmt numFmtId="221" formatCode="_-* #\ ##0_-;\-* #\ ##0_-;_-* &quot;-&quot;_-;_-@_-"/>
    <numFmt numFmtId="222" formatCode="_-* #,##0.0_-;\-* #,##0.0_-;_-* &quot;-&quot;_-;_-@_-"/>
    <numFmt numFmtId="223" formatCode="_-* #,##0.00_-;\-* #,##0.00_-;_-* &quot;-&quot;_-;_-@_-"/>
    <numFmt numFmtId="224" formatCode="_-* #,##0.000_-;\-* #,##0.000_-;_-* &quot;-&quot;_-;_-@_-"/>
    <numFmt numFmtId="225" formatCode="_-* #,##0.0000_-;\-* #,##0.0000_-;_-* &quot;-&quot;_-;_-@_-"/>
    <numFmt numFmtId="226" formatCode="_-* #,##0.00000_-;\-* #,##0.00000_-;_-* &quot;-&quot;_-;_-@_-"/>
    <numFmt numFmtId="227" formatCode="_-* #,##0.000000_-;\-* #,##0.000000_-;_-* &quot;-&quot;_-;_-@_-"/>
    <numFmt numFmtId="228" formatCode="#,##0\ ;;\-\ \ \ ;"/>
    <numFmt numFmtId="229" formatCode="m&quot;/&quot;d"/>
    <numFmt numFmtId="230" formatCode="#,##0.0;&quot;△&quot;#,##0.0;\-;"/>
    <numFmt numFmtId="231" formatCode="_ * #,##0_ ;_ * \!\-#,##0_ ;_ * &quot;-&quot;_ ;_ @_ "/>
    <numFmt numFmtId="232" formatCode="#,##0;;\-\ \ ;"/>
    <numFmt numFmtId="233" formatCode="###\ ###\ ##0"/>
    <numFmt numFmtId="234" formatCode="0.00000_ "/>
    <numFmt numFmtId="235" formatCode="0.0000_ "/>
    <numFmt numFmtId="236" formatCode="0.000_ "/>
    <numFmt numFmtId="237" formatCode="0.000000_ "/>
  </numFmts>
  <fonts count="112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굴림"/>
      <family val="3"/>
    </font>
    <font>
      <sz val="10"/>
      <color indexed="12"/>
      <name val="Arial"/>
      <family val="2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b/>
      <sz val="10"/>
      <color indexed="63"/>
      <name val="Arial"/>
      <family val="2"/>
    </font>
    <font>
      <sz val="11"/>
      <name val="굴림"/>
      <family val="3"/>
    </font>
    <font>
      <b/>
      <sz val="11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HY중고딕"/>
      <family val="1"/>
    </font>
    <font>
      <sz val="10"/>
      <name val="Helv"/>
      <family val="2"/>
    </font>
    <font>
      <sz val="10"/>
      <name val="한양신명조,한컴돋움"/>
      <family val="3"/>
    </font>
    <font>
      <b/>
      <sz val="18"/>
      <name val="한양신명조,한컴돋움"/>
      <family val="3"/>
    </font>
    <font>
      <b/>
      <sz val="12"/>
      <name val="한양신명조,한컴돋움"/>
      <family val="3"/>
    </font>
    <font>
      <b/>
      <sz val="16"/>
      <name val="굴림"/>
      <family val="3"/>
    </font>
    <font>
      <b/>
      <sz val="16"/>
      <name val="Arial"/>
      <family val="2"/>
    </font>
    <font>
      <b/>
      <sz val="10"/>
      <color indexed="8"/>
      <name val="굴림"/>
      <family val="3"/>
    </font>
    <font>
      <sz val="8"/>
      <name val="바탕"/>
      <family val="1"/>
    </font>
    <font>
      <sz val="10"/>
      <color indexed="10"/>
      <name val="굴림"/>
      <family val="3"/>
    </font>
    <font>
      <b/>
      <sz val="10"/>
      <name val="돋움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9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>
      <alignment/>
      <protection/>
    </xf>
    <xf numFmtId="0" fontId="92" fillId="0" borderId="0">
      <alignment/>
      <protection/>
    </xf>
    <xf numFmtId="0" fontId="0" fillId="0" borderId="0" applyFill="0" applyBorder="0" applyAlignment="0">
      <protection/>
    </xf>
    <xf numFmtId="0" fontId="94" fillId="0" borderId="0">
      <alignment/>
      <protection/>
    </xf>
    <xf numFmtId="18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86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8" fillId="0" borderId="0" applyFont="0" applyFill="0" applyBorder="0" applyAlignment="0" applyProtection="0"/>
    <xf numFmtId="2" fontId="15" fillId="0" borderId="0" applyFont="0" applyFill="0" applyBorder="0" applyAlignment="0" applyProtection="0"/>
    <xf numFmtId="38" fontId="95" fillId="16" borderId="0" applyNumberFormat="0" applyBorder="0" applyAlignment="0" applyProtection="0"/>
    <xf numFmtId="0" fontId="96" fillId="0" borderId="0">
      <alignment horizontal="left"/>
      <protection/>
    </xf>
    <xf numFmtId="0" fontId="97" fillId="0" borderId="1" applyNumberFormat="0" applyAlignment="0" applyProtection="0"/>
    <xf numFmtId="0" fontId="97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0" fontId="95" fillId="16" borderId="3" applyNumberFormat="0" applyBorder="0" applyAlignment="0" applyProtection="0"/>
    <xf numFmtId="0" fontId="98" fillId="0" borderId="4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0" fontId="98" fillId="0" borderId="0">
      <alignment/>
      <protection/>
    </xf>
    <xf numFmtId="0" fontId="15" fillId="0" borderId="5" applyNumberFormat="0" applyFont="0" applyFill="0" applyAlignment="0" applyProtection="0"/>
    <xf numFmtId="0" fontId="99" fillId="0" borderId="6">
      <alignment horizontal="left"/>
      <protection/>
    </xf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7" applyNumberFormat="0" applyAlignment="0" applyProtection="0"/>
    <xf numFmtId="206" fontId="8" fillId="0" borderId="0">
      <alignment/>
      <protection locked="0"/>
    </xf>
    <xf numFmtId="0" fontId="82" fillId="0" borderId="0">
      <alignment/>
      <protection locked="0"/>
    </xf>
    <xf numFmtId="0" fontId="82" fillId="0" borderId="0">
      <alignment/>
      <protection locked="0"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0" fontId="60" fillId="3" borderId="0" applyNumberFormat="0" applyBorder="0" applyAlignment="0" applyProtection="0"/>
    <xf numFmtId="0" fontId="83" fillId="0" borderId="0">
      <alignment/>
      <protection locked="0"/>
    </xf>
    <xf numFmtId="0" fontId="83" fillId="0" borderId="0">
      <alignment/>
      <protection locked="0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0" fillId="22" borderId="8" applyNumberFormat="0" applyFont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24" borderId="9" applyNumberFormat="0" applyAlignment="0" applyProtection="0"/>
    <xf numFmtId="208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10">
      <alignment/>
      <protection/>
    </xf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7" borderId="7" applyNumberFormat="0" applyAlignment="0" applyProtection="0"/>
    <xf numFmtId="4" fontId="83" fillId="0" borderId="0">
      <alignment/>
      <protection locked="0"/>
    </xf>
    <xf numFmtId="209" fontId="8" fillId="0" borderId="0">
      <alignment/>
      <protection locked="0"/>
    </xf>
    <xf numFmtId="0" fontId="88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21" borderId="16" applyNumberFormat="0" applyAlignment="0" applyProtection="0"/>
    <xf numFmtId="41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210" fontId="8" fillId="0" borderId="0">
      <alignment/>
      <protection locked="0"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5">
      <alignment/>
      <protection locked="0"/>
    </xf>
    <xf numFmtId="211" fontId="8" fillId="0" borderId="0">
      <alignment/>
      <protection locked="0"/>
    </xf>
    <xf numFmtId="212" fontId="8" fillId="0" borderId="0">
      <alignment/>
      <protection locked="0"/>
    </xf>
  </cellStyleXfs>
  <cellXfs count="12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16" borderId="0" xfId="422" applyFont="1" applyFill="1" applyAlignment="1" applyProtection="1">
      <alignment horizontal="left" vertical="center"/>
      <protection locked="0"/>
    </xf>
    <xf numFmtId="0" fontId="6" fillId="16" borderId="0" xfId="422" applyFont="1" applyFill="1" applyAlignment="1" applyProtection="1">
      <alignment horizontal="centerContinuous" vertical="center"/>
      <protection locked="0"/>
    </xf>
    <xf numFmtId="180" fontId="7" fillId="16" borderId="17" xfId="422" applyNumberFormat="1" applyFont="1" applyFill="1" applyBorder="1" applyAlignment="1" applyProtection="1">
      <alignment horizontal="center" vertical="center" wrapText="1"/>
      <protection locked="0"/>
    </xf>
    <xf numFmtId="0" fontId="7" fillId="16" borderId="17" xfId="422" applyFont="1" applyFill="1" applyBorder="1" applyAlignment="1" applyProtection="1">
      <alignment horizontal="center" vertical="center" wrapText="1"/>
      <protection locked="0"/>
    </xf>
    <xf numFmtId="0" fontId="7" fillId="16" borderId="17" xfId="422" applyFont="1" applyFill="1" applyBorder="1" applyAlignment="1" applyProtection="1">
      <alignment horizontal="center" vertical="center"/>
      <protection locked="0"/>
    </xf>
    <xf numFmtId="0" fontId="7" fillId="16" borderId="18" xfId="422" applyFont="1" applyFill="1" applyBorder="1" applyAlignment="1" applyProtection="1">
      <alignment horizontal="center" vertical="center"/>
      <protection locked="0"/>
    </xf>
    <xf numFmtId="0" fontId="7" fillId="16" borderId="0" xfId="422" applyFont="1" applyFill="1" applyBorder="1" applyAlignment="1" applyProtection="1">
      <alignment vertical="center"/>
      <protection locked="0"/>
    </xf>
    <xf numFmtId="0" fontId="12" fillId="16" borderId="0" xfId="422" applyFont="1" applyFill="1" applyBorder="1" applyAlignment="1" applyProtection="1">
      <alignment vertical="center"/>
      <protection locked="0"/>
    </xf>
    <xf numFmtId="0" fontId="0" fillId="16" borderId="0" xfId="422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16" borderId="0" xfId="422" applyFont="1" applyFill="1" applyAlignment="1" applyProtection="1">
      <alignment vertical="center"/>
      <protection locked="0"/>
    </xf>
    <xf numFmtId="0" fontId="7" fillId="16" borderId="19" xfId="422" applyFont="1" applyFill="1" applyBorder="1" applyAlignment="1" applyProtection="1">
      <alignment horizontal="center" vertical="center"/>
      <protection locked="0"/>
    </xf>
    <xf numFmtId="0" fontId="7" fillId="16" borderId="20" xfId="422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16" borderId="0" xfId="422" applyFont="1" applyFill="1" applyBorder="1" applyAlignment="1" applyProtection="1">
      <alignment vertical="center"/>
      <protection locked="0"/>
    </xf>
    <xf numFmtId="0" fontId="15" fillId="16" borderId="21" xfId="422" applyFont="1" applyFill="1" applyBorder="1" applyAlignment="1" applyProtection="1">
      <alignment horizontal="center" vertical="center"/>
      <protection locked="0"/>
    </xf>
    <xf numFmtId="0" fontId="15" fillId="16" borderId="22" xfId="422" applyFont="1" applyFill="1" applyBorder="1" applyAlignment="1" applyProtection="1">
      <alignment horizontal="centerContinuous" vertical="center"/>
      <protection locked="0"/>
    </xf>
    <xf numFmtId="0" fontId="15" fillId="16" borderId="23" xfId="422" applyFont="1" applyFill="1" applyBorder="1" applyAlignment="1" applyProtection="1">
      <alignment horizontal="centerContinuous" vertical="center"/>
      <protection locked="0"/>
    </xf>
    <xf numFmtId="0" fontId="15" fillId="16" borderId="0" xfId="422" applyFont="1" applyFill="1" applyBorder="1" applyAlignment="1" applyProtection="1">
      <alignment horizontal="center" vertical="center" wrapText="1"/>
      <protection locked="0"/>
    </xf>
    <xf numFmtId="0" fontId="15" fillId="16" borderId="17" xfId="422" applyFont="1" applyFill="1" applyBorder="1" applyAlignment="1" applyProtection="1">
      <alignment horizontal="center" vertical="center"/>
      <protection locked="0"/>
    </xf>
    <xf numFmtId="0" fontId="15" fillId="16" borderId="20" xfId="422" applyFont="1" applyFill="1" applyBorder="1" applyAlignment="1" applyProtection="1">
      <alignment vertical="center"/>
      <protection locked="0"/>
    </xf>
    <xf numFmtId="0" fontId="15" fillId="16" borderId="24" xfId="422" applyFont="1" applyFill="1" applyBorder="1" applyAlignment="1" applyProtection="1">
      <alignment horizontal="centerContinuous" vertical="center"/>
      <protection locked="0"/>
    </xf>
    <xf numFmtId="178" fontId="15" fillId="16" borderId="20" xfId="422" applyNumberFormat="1" applyFont="1" applyFill="1" applyBorder="1" applyAlignment="1" applyProtection="1">
      <alignment horizontal="centerContinuous" vertical="center"/>
      <protection locked="0"/>
    </xf>
    <xf numFmtId="0" fontId="15" fillId="16" borderId="19" xfId="422" applyFont="1" applyFill="1" applyBorder="1" applyAlignment="1" applyProtection="1">
      <alignment horizontal="center" vertical="center"/>
      <protection locked="0"/>
    </xf>
    <xf numFmtId="0" fontId="15" fillId="16" borderId="20" xfId="422" applyFont="1" applyFill="1" applyBorder="1" applyAlignment="1" applyProtection="1">
      <alignment horizontal="center" vertical="center"/>
      <protection locked="0"/>
    </xf>
    <xf numFmtId="0" fontId="15" fillId="16" borderId="0" xfId="422" applyFont="1" applyFill="1" applyBorder="1" applyAlignment="1" applyProtection="1">
      <alignment horizontal="center" vertical="center"/>
      <protection locked="0"/>
    </xf>
    <xf numFmtId="178" fontId="15" fillId="16" borderId="19" xfId="422" applyNumberFormat="1" applyFont="1" applyFill="1" applyBorder="1" applyAlignment="1" applyProtection="1">
      <alignment horizontal="center" vertical="center"/>
      <protection locked="0"/>
    </xf>
    <xf numFmtId="180" fontId="15" fillId="16" borderId="17" xfId="422" applyNumberFormat="1" applyFont="1" applyFill="1" applyBorder="1" applyAlignment="1" applyProtection="1">
      <alignment horizontal="center" vertical="center"/>
      <protection locked="0"/>
    </xf>
    <xf numFmtId="0" fontId="15" fillId="16" borderId="17" xfId="422" applyFont="1" applyFill="1" applyBorder="1" applyAlignment="1" applyProtection="1">
      <alignment horizontal="center" vertical="center" wrapText="1"/>
      <protection locked="0"/>
    </xf>
    <xf numFmtId="0" fontId="15" fillId="16" borderId="25" xfId="422" applyFont="1" applyFill="1" applyBorder="1" applyAlignment="1" applyProtection="1">
      <alignment horizontal="center" vertical="center"/>
      <protection locked="0"/>
    </xf>
    <xf numFmtId="0" fontId="15" fillId="16" borderId="26" xfId="422" applyFont="1" applyFill="1" applyBorder="1" applyAlignment="1" applyProtection="1">
      <alignment horizontal="center" vertical="center"/>
      <protection locked="0"/>
    </xf>
    <xf numFmtId="0" fontId="15" fillId="16" borderId="27" xfId="422" applyFont="1" applyFill="1" applyBorder="1" applyAlignment="1" applyProtection="1">
      <alignment horizontal="center" vertical="center"/>
      <protection locked="0"/>
    </xf>
    <xf numFmtId="178" fontId="15" fillId="16" borderId="27" xfId="422" applyNumberFormat="1" applyFont="1" applyFill="1" applyBorder="1" applyAlignment="1" applyProtection="1">
      <alignment horizontal="center" vertical="center"/>
      <protection locked="0"/>
    </xf>
    <xf numFmtId="180" fontId="15" fillId="16" borderId="26" xfId="422" applyNumberFormat="1" applyFont="1" applyFill="1" applyBorder="1" applyAlignment="1" applyProtection="1">
      <alignment horizontal="center" vertical="center"/>
      <protection locked="0"/>
    </xf>
    <xf numFmtId="0" fontId="15" fillId="16" borderId="0" xfId="422" applyFont="1" applyFill="1" applyAlignment="1" applyProtection="1">
      <alignment vertical="center"/>
      <protection locked="0"/>
    </xf>
    <xf numFmtId="0" fontId="23" fillId="0" borderId="19" xfId="422" applyFont="1" applyBorder="1" applyAlignment="1">
      <alignment horizontal="center"/>
      <protection/>
    </xf>
    <xf numFmtId="182" fontId="15" fillId="0" borderId="0" xfId="108" applyNumberFormat="1" applyFont="1" applyFill="1" applyBorder="1" applyAlignment="1">
      <alignment horizontal="center" shrinkToFit="1"/>
    </xf>
    <xf numFmtId="41" fontId="15" fillId="0" borderId="0" xfId="108" applyFont="1" applyAlignment="1">
      <alignment vertical="center"/>
    </xf>
    <xf numFmtId="182" fontId="15" fillId="0" borderId="0" xfId="108" applyNumberFormat="1" applyFont="1" applyBorder="1" applyAlignment="1">
      <alignment horizontal="center" shrinkToFit="1"/>
    </xf>
    <xf numFmtId="185" fontId="15" fillId="0" borderId="0" xfId="0" applyNumberFormat="1" applyFont="1" applyAlignment="1">
      <alignment vertical="center"/>
    </xf>
    <xf numFmtId="184" fontId="15" fillId="0" borderId="0" xfId="108" applyNumberFormat="1" applyFont="1" applyFill="1" applyBorder="1" applyAlignment="1">
      <alignment horizontal="right" shrinkToFit="1"/>
    </xf>
    <xf numFmtId="184" fontId="15" fillId="0" borderId="0" xfId="108" applyNumberFormat="1" applyFont="1" applyFill="1" applyBorder="1" applyAlignment="1">
      <alignment horizontal="center" shrinkToFit="1"/>
    </xf>
    <xf numFmtId="182" fontId="15" fillId="0" borderId="0" xfId="126" applyNumberFormat="1" applyFont="1" applyFill="1" applyAlignment="1">
      <alignment horizontal="center" shrinkToFit="1"/>
    </xf>
    <xf numFmtId="184" fontId="15" fillId="0" borderId="0" xfId="126" applyNumberFormat="1" applyFont="1" applyFill="1" applyAlignment="1">
      <alignment horizontal="center" shrinkToFit="1"/>
    </xf>
    <xf numFmtId="182" fontId="15" fillId="0" borderId="0" xfId="126" applyNumberFormat="1" applyFont="1" applyFill="1" applyAlignment="1" quotePrefix="1">
      <alignment horizontal="center" shrinkToFit="1"/>
    </xf>
    <xf numFmtId="184" fontId="15" fillId="0" borderId="0" xfId="126" applyNumberFormat="1" applyFont="1" applyFill="1" applyAlignment="1" quotePrefix="1">
      <alignment horizontal="center" shrinkToFit="1"/>
    </xf>
    <xf numFmtId="41" fontId="15" fillId="0" borderId="0" xfId="108" applyFont="1" applyBorder="1" applyAlignment="1">
      <alignment vertical="center"/>
    </xf>
    <xf numFmtId="182" fontId="15" fillId="0" borderId="0" xfId="126" applyNumberFormat="1" applyFont="1" applyFill="1" applyBorder="1" applyAlignment="1">
      <alignment horizontal="center" shrinkToFit="1"/>
    </xf>
    <xf numFmtId="184" fontId="15" fillId="0" borderId="0" xfId="126" applyNumberFormat="1" applyFont="1" applyFill="1" applyBorder="1" applyAlignment="1">
      <alignment horizontal="center" shrinkToFit="1"/>
    </xf>
    <xf numFmtId="182" fontId="15" fillId="0" borderId="17" xfId="108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40" fillId="0" borderId="20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182" fontId="37" fillId="0" borderId="0" xfId="108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15" fillId="0" borderId="0" xfId="0" applyFont="1" applyFill="1" applyAlignment="1">
      <alignment shrinkToFit="1"/>
    </xf>
    <xf numFmtId="182" fontId="37" fillId="0" borderId="22" xfId="108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 shrinkToFit="1"/>
    </xf>
    <xf numFmtId="188" fontId="15" fillId="0" borderId="0" xfId="422" applyNumberFormat="1" applyFont="1" applyFill="1" applyBorder="1" applyAlignment="1" applyProtection="1">
      <alignment horizontal="center" vertical="center"/>
      <protection locked="0"/>
    </xf>
    <xf numFmtId="185" fontId="15" fillId="0" borderId="0" xfId="0" applyNumberFormat="1" applyFont="1" applyFill="1" applyAlignment="1">
      <alignment vertical="center"/>
    </xf>
    <xf numFmtId="188" fontId="15" fillId="0" borderId="0" xfId="0" applyNumberFormat="1" applyFont="1" applyFill="1" applyAlignment="1">
      <alignment vertical="center"/>
    </xf>
    <xf numFmtId="0" fontId="15" fillId="16" borderId="28" xfId="422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1" fontId="15" fillId="0" borderId="0" xfId="108" applyFont="1" applyFill="1" applyBorder="1" applyAlignment="1" applyProtection="1">
      <alignment horizontal="right" vertical="center"/>
      <protection locked="0"/>
    </xf>
    <xf numFmtId="0" fontId="16" fillId="0" borderId="1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197" fontId="1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15" fillId="0" borderId="23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28" xfId="0" applyFont="1" applyFill="1" applyBorder="1" applyAlignment="1">
      <alignment vertical="center" shrinkToFit="1"/>
    </xf>
    <xf numFmtId="0" fontId="23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vertical="center" shrinkToFit="1"/>
    </xf>
    <xf numFmtId="178" fontId="7" fillId="16" borderId="19" xfId="422" applyNumberFormat="1" applyFont="1" applyFill="1" applyBorder="1" applyAlignment="1" applyProtection="1">
      <alignment horizontal="center" vertical="center" shrinkToFit="1"/>
      <protection locked="0"/>
    </xf>
    <xf numFmtId="0" fontId="7" fillId="16" borderId="19" xfId="422" applyFont="1" applyFill="1" applyBorder="1" applyAlignment="1" applyProtection="1">
      <alignment horizontal="center" vertical="center" shrinkToFit="1"/>
      <protection locked="0"/>
    </xf>
    <xf numFmtId="180" fontId="7" fillId="16" borderId="17" xfId="422" applyNumberFormat="1" applyFont="1" applyFill="1" applyBorder="1" applyAlignment="1" applyProtection="1">
      <alignment horizontal="center" vertical="center" shrinkToFit="1"/>
      <protection locked="0"/>
    </xf>
    <xf numFmtId="178" fontId="7" fillId="16" borderId="27" xfId="422" applyNumberFormat="1" applyFont="1" applyFill="1" applyBorder="1" applyAlignment="1" applyProtection="1">
      <alignment horizontal="center" vertical="center" shrinkToFit="1"/>
      <protection locked="0"/>
    </xf>
    <xf numFmtId="0" fontId="12" fillId="16" borderId="27" xfId="422" applyFont="1" applyFill="1" applyBorder="1" applyAlignment="1" applyProtection="1">
      <alignment vertical="center" shrinkToFit="1"/>
      <protection locked="0"/>
    </xf>
    <xf numFmtId="180" fontId="7" fillId="16" borderId="26" xfId="422" applyNumberFormat="1" applyFont="1" applyFill="1" applyBorder="1" applyAlignment="1" applyProtection="1">
      <alignment horizontal="center" vertical="center" shrinkToFit="1"/>
      <protection locked="0"/>
    </xf>
    <xf numFmtId="0" fontId="7" fillId="16" borderId="21" xfId="422" applyFont="1" applyFill="1" applyBorder="1" applyAlignment="1" applyProtection="1">
      <alignment horizontal="center" vertical="center" shrinkToFit="1"/>
      <protection locked="0"/>
    </xf>
    <xf numFmtId="0" fontId="7" fillId="16" borderId="22" xfId="422" applyFont="1" applyFill="1" applyBorder="1" applyAlignment="1" applyProtection="1">
      <alignment horizontal="centerContinuous" vertical="center" shrinkToFit="1"/>
      <protection locked="0"/>
    </xf>
    <xf numFmtId="0" fontId="7" fillId="16" borderId="23" xfId="422" applyFont="1" applyFill="1" applyBorder="1" applyAlignment="1" applyProtection="1">
      <alignment horizontal="centerContinuous" vertical="center" shrinkToFit="1"/>
      <protection locked="0"/>
    </xf>
    <xf numFmtId="0" fontId="7" fillId="16" borderId="18" xfId="422" applyFont="1" applyFill="1" applyBorder="1" applyAlignment="1" applyProtection="1">
      <alignment horizontal="center" vertical="center" shrinkToFit="1"/>
      <protection locked="0"/>
    </xf>
    <xf numFmtId="0" fontId="7" fillId="16" borderId="17" xfId="422" applyFont="1" applyFill="1" applyBorder="1" applyAlignment="1" applyProtection="1">
      <alignment horizontal="center" vertical="center" shrinkToFit="1"/>
      <protection locked="0"/>
    </xf>
    <xf numFmtId="0" fontId="7" fillId="16" borderId="24" xfId="422" applyFont="1" applyFill="1" applyBorder="1" applyAlignment="1" applyProtection="1">
      <alignment horizontal="centerContinuous" vertical="center" shrinkToFit="1"/>
      <protection locked="0"/>
    </xf>
    <xf numFmtId="178" fontId="7" fillId="16" borderId="20" xfId="422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0" xfId="422" applyFont="1" applyFill="1" applyBorder="1" applyAlignment="1" applyProtection="1">
      <alignment horizontal="center" vertical="center" shrinkToFit="1"/>
      <protection locked="0"/>
    </xf>
    <xf numFmtId="0" fontId="23" fillId="0" borderId="19" xfId="422" applyFont="1" applyBorder="1" applyAlignment="1">
      <alignment horizontal="center" shrinkToFit="1"/>
      <protection/>
    </xf>
    <xf numFmtId="0" fontId="7" fillId="16" borderId="25" xfId="422" applyFont="1" applyFill="1" applyBorder="1" applyAlignment="1" applyProtection="1">
      <alignment horizontal="center" vertical="center" shrinkToFit="1"/>
      <protection locked="0"/>
    </xf>
    <xf numFmtId="0" fontId="7" fillId="16" borderId="26" xfId="422" applyFont="1" applyFill="1" applyBorder="1" applyAlignment="1" applyProtection="1">
      <alignment horizontal="center" vertical="center" shrinkToFit="1"/>
      <protection locked="0"/>
    </xf>
    <xf numFmtId="0" fontId="7" fillId="16" borderId="27" xfId="422" applyFont="1" applyFill="1" applyBorder="1" applyAlignment="1" applyProtection="1">
      <alignment horizontal="center" vertical="center" shrinkToFit="1"/>
      <protection locked="0"/>
    </xf>
    <xf numFmtId="181" fontId="23" fillId="0" borderId="20" xfId="0" applyNumberFormat="1" applyFont="1" applyBorder="1" applyAlignment="1">
      <alignment horizontal="center" shrinkToFit="1"/>
    </xf>
    <xf numFmtId="182" fontId="15" fillId="0" borderId="0" xfId="108" applyNumberFormat="1" applyFont="1" applyFill="1" applyBorder="1" applyAlignment="1">
      <alignment horizontal="right" shrinkToFit="1"/>
    </xf>
    <xf numFmtId="182" fontId="15" fillId="0" borderId="0" xfId="108" applyNumberFormat="1" applyFont="1" applyBorder="1" applyAlignment="1">
      <alignment horizontal="right" shrinkToFit="1"/>
    </xf>
    <xf numFmtId="182" fontId="15" fillId="0" borderId="0" xfId="0" applyNumberFormat="1" applyFont="1" applyFill="1" applyBorder="1" applyAlignment="1">
      <alignment horizontal="right" shrinkToFit="1"/>
    </xf>
    <xf numFmtId="184" fontId="15" fillId="0" borderId="20" xfId="108" applyNumberFormat="1" applyFont="1" applyFill="1" applyBorder="1" applyAlignment="1">
      <alignment horizontal="right" shrinkToFit="1"/>
    </xf>
    <xf numFmtId="184" fontId="15" fillId="0" borderId="20" xfId="126" applyNumberFormat="1" applyFont="1" applyFill="1" applyBorder="1" applyAlignment="1">
      <alignment horizontal="right" shrinkToFit="1"/>
    </xf>
    <xf numFmtId="182" fontId="15" fillId="0" borderId="0" xfId="126" applyNumberFormat="1" applyFont="1" applyFill="1" applyBorder="1" applyAlignment="1">
      <alignment horizontal="right" shrinkToFit="1"/>
    </xf>
    <xf numFmtId="182" fontId="15" fillId="0" borderId="0" xfId="108" applyNumberFormat="1" applyFont="1" applyFill="1" applyBorder="1" applyAlignment="1">
      <alignment horizontal="right" vertical="center" shrinkToFit="1"/>
    </xf>
    <xf numFmtId="182" fontId="23" fillId="0" borderId="0" xfId="108" applyNumberFormat="1" applyFont="1" applyFill="1" applyBorder="1" applyAlignment="1">
      <alignment horizontal="right" shrinkToFit="1"/>
    </xf>
    <xf numFmtId="182" fontId="23" fillId="0" borderId="0" xfId="0" applyNumberFormat="1" applyFont="1" applyFill="1" applyBorder="1" applyAlignment="1">
      <alignment horizontal="right" shrinkToFit="1"/>
    </xf>
    <xf numFmtId="184" fontId="23" fillId="0" borderId="20" xfId="108" applyNumberFormat="1" applyFont="1" applyFill="1" applyBorder="1" applyAlignment="1">
      <alignment horizontal="right" shrinkToFit="1"/>
    </xf>
    <xf numFmtId="182" fontId="23" fillId="0" borderId="0" xfId="126" applyNumberFormat="1" applyFont="1" applyFill="1" applyBorder="1" applyAlignment="1">
      <alignment horizontal="right" shrinkToFit="1"/>
    </xf>
    <xf numFmtId="184" fontId="23" fillId="0" borderId="20" xfId="126" applyNumberFormat="1" applyFont="1" applyFill="1" applyBorder="1" applyAlignment="1">
      <alignment horizontal="right" shrinkToFit="1"/>
    </xf>
    <xf numFmtId="182" fontId="23" fillId="0" borderId="0" xfId="108" applyNumberFormat="1" applyFont="1" applyBorder="1" applyAlignment="1">
      <alignment horizontal="right" shrinkToFit="1"/>
    </xf>
    <xf numFmtId="182" fontId="23" fillId="0" borderId="0" xfId="0" applyNumberFormat="1" applyFont="1" applyBorder="1" applyAlignment="1">
      <alignment horizontal="right" shrinkToFit="1"/>
    </xf>
    <xf numFmtId="176" fontId="23" fillId="0" borderId="0" xfId="108" applyNumberFormat="1" applyFont="1" applyBorder="1" applyAlignment="1">
      <alignment horizontal="right" vertical="center" shrinkToFit="1"/>
    </xf>
    <xf numFmtId="179" fontId="15" fillId="16" borderId="19" xfId="422" applyNumberFormat="1" applyFont="1" applyFill="1" applyBorder="1" applyAlignment="1" applyProtection="1">
      <alignment horizontal="center" vertical="center" shrinkToFit="1"/>
      <protection locked="0"/>
    </xf>
    <xf numFmtId="179" fontId="15" fillId="16" borderId="27" xfId="422" applyNumberFormat="1" applyFont="1" applyFill="1" applyBorder="1" applyAlignment="1" applyProtection="1">
      <alignment horizontal="center" vertical="center" shrinkToFit="1"/>
      <protection locked="0"/>
    </xf>
    <xf numFmtId="179" fontId="15" fillId="16" borderId="19" xfId="422" applyNumberFormat="1" applyFont="1" applyFill="1" applyBorder="1" applyAlignment="1" applyProtection="1">
      <alignment horizontal="center" vertical="center" wrapText="1" shrinkToFit="1"/>
      <protection locked="0"/>
    </xf>
    <xf numFmtId="0" fontId="43" fillId="0" borderId="0" xfId="0" applyFont="1" applyAlignment="1">
      <alignment horizontal="center" vertical="center"/>
    </xf>
    <xf numFmtId="182" fontId="15" fillId="0" borderId="22" xfId="108" applyNumberFormat="1" applyFont="1" applyFill="1" applyBorder="1" applyAlignment="1">
      <alignment horizontal="right" shrinkToFit="1"/>
    </xf>
    <xf numFmtId="41" fontId="15" fillId="0" borderId="22" xfId="108" applyFont="1" applyBorder="1" applyAlignment="1">
      <alignment horizontal="right" vertical="center" shrinkToFit="1"/>
    </xf>
    <xf numFmtId="182" fontId="15" fillId="0" borderId="22" xfId="108" applyNumberFormat="1" applyFont="1" applyBorder="1" applyAlignment="1">
      <alignment horizontal="right" shrinkToFit="1"/>
    </xf>
    <xf numFmtId="188" fontId="15" fillId="0" borderId="22" xfId="0" applyNumberFormat="1" applyFont="1" applyBorder="1" applyAlignment="1">
      <alignment horizontal="right" vertical="center" shrinkToFit="1"/>
    </xf>
    <xf numFmtId="185" fontId="15" fillId="0" borderId="22" xfId="0" applyNumberFormat="1" applyFont="1" applyBorder="1" applyAlignment="1">
      <alignment horizontal="right" vertical="center" shrinkToFit="1"/>
    </xf>
    <xf numFmtId="184" fontId="15" fillId="0" borderId="22" xfId="108" applyNumberFormat="1" applyFont="1" applyFill="1" applyBorder="1" applyAlignment="1">
      <alignment horizontal="right" shrinkToFit="1"/>
    </xf>
    <xf numFmtId="182" fontId="15" fillId="0" borderId="0" xfId="126" applyNumberFormat="1" applyFont="1" applyFill="1" applyBorder="1" applyAlignment="1" quotePrefix="1">
      <alignment horizontal="right" shrinkToFit="1"/>
    </xf>
    <xf numFmtId="41" fontId="15" fillId="0" borderId="0" xfId="108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185" fontId="15" fillId="0" borderId="0" xfId="0" applyNumberFormat="1" applyFont="1" applyBorder="1" applyAlignment="1">
      <alignment horizontal="right" vertical="center" shrinkToFit="1"/>
    </xf>
    <xf numFmtId="184" fontId="15" fillId="0" borderId="0" xfId="126" applyNumberFormat="1" applyFont="1" applyFill="1" applyBorder="1" applyAlignment="1" quotePrefix="1">
      <alignment horizontal="right" shrinkToFit="1"/>
    </xf>
    <xf numFmtId="41" fontId="15" fillId="0" borderId="0" xfId="108" applyFont="1" applyFill="1" applyBorder="1" applyAlignment="1">
      <alignment horizontal="right" shrinkToFit="1"/>
    </xf>
    <xf numFmtId="184" fontId="15" fillId="0" borderId="0" xfId="126" applyNumberFormat="1" applyFont="1" applyFill="1" applyBorder="1" applyAlignment="1">
      <alignment horizontal="right" shrinkToFit="1"/>
    </xf>
    <xf numFmtId="182" fontId="15" fillId="0" borderId="0" xfId="0" applyNumberFormat="1" applyFont="1" applyFill="1" applyBorder="1" applyAlignment="1" quotePrefix="1">
      <alignment horizontal="right" shrinkToFit="1"/>
    </xf>
    <xf numFmtId="0" fontId="23" fillId="0" borderId="0" xfId="0" applyFont="1" applyFill="1" applyAlignment="1">
      <alignment vertical="center"/>
    </xf>
    <xf numFmtId="197" fontId="23" fillId="0" borderId="17" xfId="0" applyNumberFormat="1" applyFont="1" applyFill="1" applyBorder="1" applyAlignment="1">
      <alignment horizontal="right" vertical="center" indent="1"/>
    </xf>
    <xf numFmtId="197" fontId="23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Border="1" applyAlignment="1">
      <alignment horizontal="right" vertical="center" shrinkToFit="1"/>
    </xf>
    <xf numFmtId="185" fontId="23" fillId="0" borderId="0" xfId="0" applyNumberFormat="1" applyFont="1" applyBorder="1" applyAlignment="1">
      <alignment horizontal="right" vertical="center" shrinkToFit="1"/>
    </xf>
    <xf numFmtId="184" fontId="23" fillId="0" borderId="0" xfId="108" applyNumberFormat="1" applyFont="1" applyFill="1" applyBorder="1" applyAlignment="1">
      <alignment horizontal="right" shrinkToFit="1"/>
    </xf>
    <xf numFmtId="41" fontId="15" fillId="0" borderId="0" xfId="108" applyFont="1" applyAlignment="1">
      <alignment horizontal="center" vertical="center"/>
    </xf>
    <xf numFmtId="41" fontId="37" fillId="0" borderId="0" xfId="108" applyFont="1" applyAlignment="1">
      <alignment vertical="center"/>
    </xf>
    <xf numFmtId="41" fontId="15" fillId="0" borderId="0" xfId="108" applyFont="1" applyAlignment="1">
      <alignment vertical="center"/>
    </xf>
    <xf numFmtId="41" fontId="0" fillId="0" borderId="0" xfId="108" applyFont="1" applyAlignment="1">
      <alignment horizontal="center"/>
    </xf>
    <xf numFmtId="41" fontId="0" fillId="0" borderId="0" xfId="108" applyFont="1" applyAlignment="1">
      <alignment horizontal="center"/>
    </xf>
    <xf numFmtId="0" fontId="16" fillId="16" borderId="19" xfId="0" applyFont="1" applyFill="1" applyBorder="1" applyAlignment="1">
      <alignment horizontal="center" vertical="center" shrinkToFit="1"/>
    </xf>
    <xf numFmtId="0" fontId="16" fillId="16" borderId="17" xfId="0" applyFont="1" applyFill="1" applyBorder="1" applyAlignment="1">
      <alignment horizontal="center" vertical="center" shrinkToFit="1"/>
    </xf>
    <xf numFmtId="0" fontId="15" fillId="16" borderId="27" xfId="0" applyFont="1" applyFill="1" applyBorder="1" applyAlignment="1">
      <alignment horizontal="center" vertical="center" shrinkToFit="1"/>
    </xf>
    <xf numFmtId="0" fontId="15" fillId="16" borderId="26" xfId="0" applyFont="1" applyFill="1" applyBorder="1" applyAlignment="1">
      <alignment horizontal="center" vertical="center" shrinkToFit="1"/>
    </xf>
    <xf numFmtId="187" fontId="37" fillId="0" borderId="22" xfId="108" applyNumberFormat="1" applyFont="1" applyBorder="1" applyAlignment="1">
      <alignment horizontal="center" vertical="center"/>
    </xf>
    <xf numFmtId="187" fontId="37" fillId="0" borderId="0" xfId="108" applyNumberFormat="1" applyFont="1" applyBorder="1" applyAlignment="1">
      <alignment horizontal="center" vertical="center"/>
    </xf>
    <xf numFmtId="41" fontId="39" fillId="0" borderId="27" xfId="108" applyFont="1" applyFill="1" applyBorder="1" applyAlignment="1">
      <alignment horizontal="center" vertical="center" shrinkToFit="1"/>
    </xf>
    <xf numFmtId="41" fontId="35" fillId="0" borderId="19" xfId="108" applyFont="1" applyFill="1" applyBorder="1" applyAlignment="1">
      <alignment horizontal="center" vertical="center" shrinkToFit="1"/>
    </xf>
    <xf numFmtId="187" fontId="23" fillId="0" borderId="0" xfId="108" applyNumberFormat="1" applyFont="1" applyBorder="1" applyAlignment="1">
      <alignment horizontal="center" vertical="center"/>
    </xf>
    <xf numFmtId="41" fontId="19" fillId="0" borderId="0" xfId="108" applyFont="1" applyAlignment="1">
      <alignment vertical="center"/>
    </xf>
    <xf numFmtId="181" fontId="15" fillId="0" borderId="2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6" fontId="15" fillId="0" borderId="17" xfId="0" applyNumberFormat="1" applyFont="1" applyFill="1" applyBorder="1" applyAlignment="1">
      <alignment horizontal="right" shrinkToFit="1"/>
    </xf>
    <xf numFmtId="186" fontId="7" fillId="0" borderId="17" xfId="0" applyNumberFormat="1" applyFont="1" applyFill="1" applyBorder="1" applyAlignment="1">
      <alignment horizontal="right" shrinkToFit="1"/>
    </xf>
    <xf numFmtId="181" fontId="7" fillId="0" borderId="23" xfId="0" applyNumberFormat="1" applyFont="1" applyFill="1" applyBorder="1" applyAlignment="1">
      <alignment vertical="center" shrinkToFit="1"/>
    </xf>
    <xf numFmtId="181" fontId="7" fillId="0" borderId="20" xfId="0" applyNumberFormat="1" applyFont="1" applyFill="1" applyBorder="1" applyAlignment="1">
      <alignment vertical="center" shrinkToFit="1"/>
    </xf>
    <xf numFmtId="181" fontId="15" fillId="0" borderId="20" xfId="0" applyNumberFormat="1" applyFont="1" applyFill="1" applyBorder="1" applyAlignment="1">
      <alignment horizontal="right" vertical="center" shrinkToFit="1"/>
    </xf>
    <xf numFmtId="181" fontId="23" fillId="0" borderId="20" xfId="0" applyNumberFormat="1" applyFont="1" applyFill="1" applyBorder="1" applyAlignment="1">
      <alignment horizontal="right" vertical="center" shrinkToFit="1"/>
    </xf>
    <xf numFmtId="186" fontId="15" fillId="0" borderId="0" xfId="0" applyNumberFormat="1" applyFont="1" applyFill="1" applyBorder="1" applyAlignment="1">
      <alignment horizontal="right" shrinkToFit="1"/>
    </xf>
    <xf numFmtId="186" fontId="23" fillId="0" borderId="0" xfId="0" applyNumberFormat="1" applyFont="1" applyFill="1" applyBorder="1" applyAlignment="1">
      <alignment horizontal="right" shrinkToFit="1"/>
    </xf>
    <xf numFmtId="186" fontId="23" fillId="0" borderId="17" xfId="0" applyNumberFormat="1" applyFont="1" applyBorder="1" applyAlignment="1">
      <alignment horizontal="right" shrinkToFit="1"/>
    </xf>
    <xf numFmtId="186" fontId="23" fillId="0" borderId="17" xfId="0" applyNumberFormat="1" applyFont="1" applyFill="1" applyBorder="1" applyAlignment="1">
      <alignment horizontal="right" shrinkToFit="1"/>
    </xf>
    <xf numFmtId="186" fontId="7" fillId="0" borderId="21" xfId="0" applyNumberFormat="1" applyFont="1" applyFill="1" applyBorder="1" applyAlignment="1">
      <alignment horizontal="right" shrinkToFit="1"/>
    </xf>
    <xf numFmtId="197" fontId="17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41" fontId="23" fillId="0" borderId="0" xfId="108" applyFont="1" applyFill="1" applyBorder="1" applyAlignment="1">
      <alignment horizontal="right" shrinkToFit="1"/>
    </xf>
    <xf numFmtId="41" fontId="23" fillId="0" borderId="0" xfId="108" applyFont="1" applyBorder="1" applyAlignment="1">
      <alignment horizontal="right" shrinkToFit="1"/>
    </xf>
    <xf numFmtId="41" fontId="40" fillId="0" borderId="0" xfId="108" applyFont="1" applyBorder="1" applyAlignment="1">
      <alignment horizontal="center" vertical="center" shrinkToFit="1"/>
    </xf>
    <xf numFmtId="41" fontId="40" fillId="0" borderId="17" xfId="108" applyFont="1" applyBorder="1" applyAlignment="1">
      <alignment horizontal="center" vertical="center" shrinkToFit="1"/>
    </xf>
    <xf numFmtId="41" fontId="40" fillId="0" borderId="0" xfId="108" applyFont="1" applyAlignment="1">
      <alignment vertical="center"/>
    </xf>
    <xf numFmtId="41" fontId="26" fillId="0" borderId="0" xfId="108" applyFont="1" applyBorder="1" applyAlignment="1">
      <alignment horizontal="center" vertical="center" shrinkToFit="1"/>
    </xf>
    <xf numFmtId="41" fontId="26" fillId="0" borderId="17" xfId="108" applyFont="1" applyBorder="1" applyAlignment="1">
      <alignment horizontal="center" vertical="center" shrinkToFit="1"/>
    </xf>
    <xf numFmtId="41" fontId="26" fillId="0" borderId="0" xfId="108" applyFont="1" applyAlignment="1">
      <alignment vertical="center"/>
    </xf>
    <xf numFmtId="205" fontId="37" fillId="0" borderId="0" xfId="108" applyNumberFormat="1" applyFont="1" applyAlignment="1">
      <alignment vertical="center"/>
    </xf>
    <xf numFmtId="205" fontId="15" fillId="0" borderId="0" xfId="108" applyNumberFormat="1" applyFont="1" applyAlignment="1">
      <alignment vertical="center"/>
    </xf>
    <xf numFmtId="195" fontId="23" fillId="0" borderId="0" xfId="0" applyNumberFormat="1" applyFont="1" applyBorder="1" applyAlignment="1">
      <alignment horizontal="center"/>
    </xf>
    <xf numFmtId="182" fontId="23" fillId="0" borderId="0" xfId="108" applyNumberFormat="1" applyFont="1" applyBorder="1" applyAlignment="1">
      <alignment horizontal="center" vertical="center"/>
    </xf>
    <xf numFmtId="41" fontId="15" fillId="0" borderId="0" xfId="108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185" fontId="17" fillId="0" borderId="0" xfId="108" applyNumberFormat="1" applyFont="1" applyFill="1" applyBorder="1" applyAlignment="1">
      <alignment horizontal="right" vertical="center" shrinkToFit="1"/>
    </xf>
    <xf numFmtId="43" fontId="17" fillId="0" borderId="0" xfId="108" applyNumberFormat="1" applyFont="1" applyFill="1" applyBorder="1" applyAlignment="1">
      <alignment horizontal="right" vertical="center" shrinkToFit="1"/>
    </xf>
    <xf numFmtId="185" fontId="15" fillId="0" borderId="0" xfId="108" applyNumberFormat="1" applyFont="1" applyFill="1" applyBorder="1" applyAlignment="1" applyProtection="1">
      <alignment horizontal="right" vertical="center"/>
      <protection locked="0"/>
    </xf>
    <xf numFmtId="178" fontId="15" fillId="16" borderId="0" xfId="422" applyNumberFormat="1" applyFont="1" applyFill="1" applyBorder="1" applyAlignment="1" applyProtection="1">
      <alignment vertical="center"/>
      <protection locked="0"/>
    </xf>
    <xf numFmtId="179" fontId="15" fillId="16" borderId="0" xfId="422" applyNumberFormat="1" applyFont="1" applyFill="1" applyBorder="1" applyAlignment="1" applyProtection="1">
      <alignment vertical="center"/>
      <protection locked="0"/>
    </xf>
    <xf numFmtId="180" fontId="15" fillId="16" borderId="0" xfId="422" applyNumberFormat="1" applyFont="1" applyFill="1" applyBorder="1" applyAlignment="1" applyProtection="1">
      <alignment vertical="center"/>
      <protection locked="0"/>
    </xf>
    <xf numFmtId="0" fontId="15" fillId="16" borderId="0" xfId="422" applyFont="1" applyFill="1" applyBorder="1" applyAlignment="1" applyProtection="1">
      <alignment horizontal="right" vertical="center"/>
      <protection locked="0"/>
    </xf>
    <xf numFmtId="0" fontId="15" fillId="16" borderId="29" xfId="422" applyFont="1" applyFill="1" applyBorder="1" applyAlignment="1" applyProtection="1">
      <alignment vertical="center"/>
      <protection locked="0"/>
    </xf>
    <xf numFmtId="0" fontId="7" fillId="16" borderId="30" xfId="422" applyFont="1" applyFill="1" applyBorder="1" applyAlignment="1" applyProtection="1" quotePrefix="1">
      <alignment horizontal="center" vertical="center" wrapText="1"/>
      <protection locked="0"/>
    </xf>
    <xf numFmtId="0" fontId="15" fillId="16" borderId="31" xfId="422" applyFont="1" applyFill="1" applyBorder="1" applyAlignment="1" applyProtection="1">
      <alignment horizontal="center" vertical="center"/>
      <protection locked="0"/>
    </xf>
    <xf numFmtId="0" fontId="15" fillId="16" borderId="32" xfId="422" applyFont="1" applyFill="1" applyBorder="1" applyAlignment="1" applyProtection="1">
      <alignment horizontal="centerContinuous" vertical="center"/>
      <protection locked="0"/>
    </xf>
    <xf numFmtId="0" fontId="7" fillId="16" borderId="32" xfId="422" applyFont="1" applyFill="1" applyBorder="1" applyAlignment="1" applyProtection="1">
      <alignment horizontal="centerContinuous" vertical="center"/>
      <protection locked="0"/>
    </xf>
    <xf numFmtId="0" fontId="15" fillId="16" borderId="33" xfId="422" applyFont="1" applyFill="1" applyBorder="1" applyAlignment="1" applyProtection="1">
      <alignment horizontal="centerContinuous" vertical="center"/>
      <protection locked="0"/>
    </xf>
    <xf numFmtId="0" fontId="15" fillId="16" borderId="32" xfId="422" applyFont="1" applyFill="1" applyBorder="1" applyAlignment="1" applyProtection="1">
      <alignment horizontal="center" vertical="center"/>
      <protection locked="0"/>
    </xf>
    <xf numFmtId="0" fontId="15" fillId="16" borderId="29" xfId="422" applyFont="1" applyFill="1" applyBorder="1" applyAlignment="1" applyProtection="1">
      <alignment horizontal="centerContinuous" vertical="center"/>
      <protection locked="0"/>
    </xf>
    <xf numFmtId="178" fontId="7" fillId="16" borderId="29" xfId="422" applyNumberFormat="1" applyFont="1" applyFill="1" applyBorder="1" applyAlignment="1" applyProtection="1">
      <alignment horizontal="centerContinuous" vertical="center"/>
      <protection locked="0"/>
    </xf>
    <xf numFmtId="0" fontId="7" fillId="16" borderId="30" xfId="422" applyFont="1" applyFill="1" applyBorder="1" applyAlignment="1" applyProtection="1">
      <alignment horizontal="center" vertical="center"/>
      <protection locked="0"/>
    </xf>
    <xf numFmtId="181" fontId="15" fillId="0" borderId="34" xfId="0" applyNumberFormat="1" applyFont="1" applyFill="1" applyBorder="1" applyAlignment="1">
      <alignment horizontal="right" vertical="center"/>
    </xf>
    <xf numFmtId="182" fontId="15" fillId="0" borderId="35" xfId="126" applyNumberFormat="1" applyFont="1" applyFill="1" applyBorder="1" applyAlignment="1">
      <alignment horizontal="center" shrinkToFit="1"/>
    </xf>
    <xf numFmtId="182" fontId="15" fillId="0" borderId="4" xfId="108" applyNumberFormat="1" applyFont="1" applyFill="1" applyBorder="1" applyAlignment="1">
      <alignment horizontal="center" shrinkToFit="1"/>
    </xf>
    <xf numFmtId="182" fontId="15" fillId="0" borderId="4" xfId="126" applyNumberFormat="1" applyFont="1" applyFill="1" applyBorder="1" applyAlignment="1">
      <alignment horizontal="center" shrinkToFit="1"/>
    </xf>
    <xf numFmtId="41" fontId="15" fillId="0" borderId="4" xfId="108" applyFont="1" applyBorder="1" applyAlignment="1">
      <alignment vertical="center"/>
    </xf>
    <xf numFmtId="182" fontId="15" fillId="0" borderId="4" xfId="108" applyNumberFormat="1" applyFont="1" applyBorder="1" applyAlignment="1">
      <alignment horizontal="center" shrinkToFit="1"/>
    </xf>
    <xf numFmtId="178" fontId="15" fillId="0" borderId="4" xfId="0" applyNumberFormat="1" applyFont="1" applyFill="1" applyBorder="1" applyAlignment="1">
      <alignment vertical="center"/>
    </xf>
    <xf numFmtId="185" fontId="15" fillId="0" borderId="4" xfId="0" applyNumberFormat="1" applyFont="1" applyBorder="1" applyAlignment="1">
      <alignment vertical="center"/>
    </xf>
    <xf numFmtId="184" fontId="15" fillId="0" borderId="4" xfId="108" applyNumberFormat="1" applyFont="1" applyFill="1" applyBorder="1" applyAlignment="1">
      <alignment horizontal="right" shrinkToFit="1"/>
    </xf>
    <xf numFmtId="184" fontId="15" fillId="0" borderId="4" xfId="126" applyNumberFormat="1" applyFont="1" applyFill="1" applyBorder="1" applyAlignment="1">
      <alignment horizontal="center" shrinkToFit="1"/>
    </xf>
    <xf numFmtId="186" fontId="15" fillId="0" borderId="35" xfId="0" applyNumberFormat="1" applyFont="1" applyFill="1" applyBorder="1" applyAlignment="1">
      <alignment horizontal="right" shrinkToFit="1"/>
    </xf>
    <xf numFmtId="178" fontId="7" fillId="16" borderId="0" xfId="422" applyNumberFormat="1" applyFont="1" applyFill="1" applyBorder="1" applyAlignment="1" applyProtection="1">
      <alignment vertical="center"/>
      <protection locked="0"/>
    </xf>
    <xf numFmtId="179" fontId="7" fillId="16" borderId="0" xfId="422" applyNumberFormat="1" applyFont="1" applyFill="1" applyBorder="1" applyAlignment="1" applyProtection="1">
      <alignment vertical="center"/>
      <protection locked="0"/>
    </xf>
    <xf numFmtId="180" fontId="7" fillId="16" borderId="0" xfId="422" applyNumberFormat="1" applyFont="1" applyFill="1" applyBorder="1" applyAlignment="1" applyProtection="1">
      <alignment vertical="center"/>
      <protection locked="0"/>
    </xf>
    <xf numFmtId="0" fontId="7" fillId="16" borderId="0" xfId="422" applyFont="1" applyFill="1" applyBorder="1" applyAlignment="1" applyProtection="1">
      <alignment horizontal="right" vertical="center"/>
      <protection locked="0"/>
    </xf>
    <xf numFmtId="0" fontId="7" fillId="16" borderId="30" xfId="422" applyFont="1" applyFill="1" applyBorder="1" applyAlignment="1" applyProtection="1" quotePrefix="1">
      <alignment horizontal="center" vertical="center" shrinkToFit="1"/>
      <protection locked="0"/>
    </xf>
    <xf numFmtId="0" fontId="7" fillId="16" borderId="31" xfId="422" applyFont="1" applyFill="1" applyBorder="1" applyAlignment="1" applyProtection="1">
      <alignment horizontal="center" vertical="center" shrinkToFit="1"/>
      <protection locked="0"/>
    </xf>
    <xf numFmtId="0" fontId="7" fillId="16" borderId="32" xfId="422" applyFont="1" applyFill="1" applyBorder="1" applyAlignment="1" applyProtection="1">
      <alignment horizontal="centerContinuous" vertical="center" shrinkToFit="1"/>
      <protection locked="0"/>
    </xf>
    <xf numFmtId="0" fontId="7" fillId="16" borderId="33" xfId="422" applyFont="1" applyFill="1" applyBorder="1" applyAlignment="1" applyProtection="1">
      <alignment horizontal="centerContinuous" vertical="center" shrinkToFit="1"/>
      <protection locked="0"/>
    </xf>
    <xf numFmtId="0" fontId="7" fillId="16" borderId="32" xfId="422" applyFont="1" applyFill="1" applyBorder="1" applyAlignment="1" applyProtection="1">
      <alignment horizontal="center" vertical="center" shrinkToFit="1"/>
      <protection locked="0"/>
    </xf>
    <xf numFmtId="0" fontId="7" fillId="16" borderId="29" xfId="422" applyFont="1" applyFill="1" applyBorder="1" applyAlignment="1" applyProtection="1">
      <alignment horizontal="centerContinuous" vertical="center" shrinkToFit="1"/>
      <protection locked="0"/>
    </xf>
    <xf numFmtId="178" fontId="7" fillId="16" borderId="29" xfId="422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30" xfId="422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>
      <alignment horizontal="center"/>
    </xf>
    <xf numFmtId="192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9" fillId="0" borderId="20" xfId="0" applyFont="1" applyBorder="1" applyAlignment="1">
      <alignment horizontal="center" vertical="center" shrinkToFit="1"/>
    </xf>
    <xf numFmtId="41" fontId="22" fillId="0" borderId="0" xfId="108" applyFont="1" applyAlignment="1">
      <alignment vertical="center"/>
    </xf>
    <xf numFmtId="0" fontId="50" fillId="0" borderId="20" xfId="0" applyFont="1" applyFill="1" applyBorder="1" applyAlignment="1">
      <alignment horizontal="center" vertical="center" shrinkToFit="1"/>
    </xf>
    <xf numFmtId="41" fontId="52" fillId="0" borderId="0" xfId="108" applyFont="1" applyFill="1" applyAlignment="1">
      <alignment vertical="center"/>
    </xf>
    <xf numFmtId="202" fontId="52" fillId="0" borderId="0" xfId="0" applyNumberFormat="1" applyFont="1" applyFill="1" applyAlignment="1">
      <alignment vertical="center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34" fillId="0" borderId="20" xfId="0" applyFont="1" applyBorder="1" applyAlignment="1">
      <alignment horizontal="center" vertical="center" shrinkToFit="1"/>
    </xf>
    <xf numFmtId="41" fontId="26" fillId="0" borderId="27" xfId="108" applyFont="1" applyFill="1" applyBorder="1" applyAlignment="1">
      <alignment horizontal="center" vertical="center" shrinkToFit="1"/>
    </xf>
    <xf numFmtId="41" fontId="11" fillId="0" borderId="19" xfId="108" applyFont="1" applyFill="1" applyBorder="1" applyAlignment="1">
      <alignment horizontal="center" vertical="center" shrinkToFit="1"/>
    </xf>
    <xf numFmtId="202" fontId="1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92" fontId="15" fillId="0" borderId="0" xfId="0" applyNumberFormat="1" applyFont="1" applyFill="1" applyAlignment="1">
      <alignment horizontal="center" vertical="center"/>
    </xf>
    <xf numFmtId="194" fontId="15" fillId="0" borderId="0" xfId="0" applyNumberFormat="1" applyFont="1" applyFill="1" applyBorder="1" applyAlignment="1">
      <alignment horizontal="center" vertical="center"/>
    </xf>
    <xf numFmtId="192" fontId="15" fillId="0" borderId="25" xfId="0" applyNumberFormat="1" applyFont="1" applyFill="1" applyBorder="1" applyAlignment="1">
      <alignment horizontal="center" vertical="center"/>
    </xf>
    <xf numFmtId="194" fontId="15" fillId="0" borderId="25" xfId="0" applyNumberFormat="1" applyFont="1" applyFill="1" applyBorder="1" applyAlignment="1">
      <alignment horizontal="center" vertical="center"/>
    </xf>
    <xf numFmtId="189" fontId="37" fillId="0" borderId="0" xfId="0" applyNumberFormat="1" applyFont="1" applyFill="1" applyAlignment="1">
      <alignment horizontal="center" vertical="center"/>
    </xf>
    <xf numFmtId="194" fontId="37" fillId="0" borderId="22" xfId="0" applyNumberFormat="1" applyFont="1" applyFill="1" applyBorder="1" applyAlignment="1">
      <alignment horizontal="center" vertical="center"/>
    </xf>
    <xf numFmtId="194" fontId="3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197" fontId="15" fillId="0" borderId="0" xfId="0" applyNumberFormat="1" applyFont="1" applyFill="1" applyBorder="1" applyAlignment="1">
      <alignment horizontal="right" vertical="center" indent="1"/>
    </xf>
    <xf numFmtId="189" fontId="23" fillId="0" borderId="0" xfId="108" applyNumberFormat="1" applyFont="1" applyBorder="1" applyAlignment="1">
      <alignment horizontal="right" shrinkToFit="1"/>
    </xf>
    <xf numFmtId="189" fontId="15" fillId="0" borderId="0" xfId="108" applyNumberFormat="1" applyFont="1" applyAlignment="1">
      <alignment vertical="center"/>
    </xf>
    <xf numFmtId="194" fontId="15" fillId="0" borderId="0" xfId="108" applyNumberFormat="1" applyFont="1" applyAlignment="1">
      <alignment vertical="center"/>
    </xf>
    <xf numFmtId="194" fontId="74" fillId="0" borderId="0" xfId="108" applyNumberFormat="1" applyFont="1" applyAlignment="1">
      <alignment vertical="center"/>
    </xf>
    <xf numFmtId="194" fontId="21" fillId="0" borderId="0" xfId="108" applyNumberFormat="1" applyFont="1" applyAlignment="1">
      <alignment vertical="center"/>
    </xf>
    <xf numFmtId="189" fontId="21" fillId="0" borderId="0" xfId="0" applyNumberFormat="1" applyFont="1" applyFill="1" applyBorder="1" applyAlignment="1">
      <alignment horizontal="center" vertical="center"/>
    </xf>
    <xf numFmtId="194" fontId="21" fillId="0" borderId="0" xfId="0" applyNumberFormat="1" applyFont="1" applyFill="1" applyBorder="1" applyAlignment="1">
      <alignment horizontal="center" vertical="center"/>
    </xf>
    <xf numFmtId="189" fontId="21" fillId="0" borderId="25" xfId="0" applyNumberFormat="1" applyFont="1" applyFill="1" applyBorder="1" applyAlignment="1">
      <alignment horizontal="center" vertical="center"/>
    </xf>
    <xf numFmtId="194" fontId="21" fillId="0" borderId="25" xfId="0" applyNumberFormat="1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center" vertical="center"/>
    </xf>
    <xf numFmtId="189" fontId="74" fillId="0" borderId="0" xfId="0" applyNumberFormat="1" applyFont="1" applyFill="1" applyBorder="1" applyAlignment="1">
      <alignment horizontal="center" vertical="center"/>
    </xf>
    <xf numFmtId="194" fontId="7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2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197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86" fontId="23" fillId="0" borderId="0" xfId="0" applyNumberFormat="1" applyFont="1" applyFill="1" applyBorder="1" applyAlignment="1">
      <alignment horizontal="center" vertical="center"/>
    </xf>
    <xf numFmtId="197" fontId="22" fillId="0" borderId="26" xfId="0" applyNumberFormat="1" applyFont="1" applyFill="1" applyBorder="1" applyAlignment="1">
      <alignment horizontal="center" vertical="center"/>
    </xf>
    <xf numFmtId="186" fontId="22" fillId="0" borderId="25" xfId="0" applyNumberFormat="1" applyFont="1" applyFill="1" applyBorder="1" applyAlignment="1">
      <alignment horizontal="center" vertical="center"/>
    </xf>
    <xf numFmtId="197" fontId="22" fillId="0" borderId="0" xfId="0" applyNumberFormat="1" applyFont="1" applyFill="1" applyAlignment="1">
      <alignment horizontal="center" vertical="center"/>
    </xf>
    <xf numFmtId="197" fontId="22" fillId="0" borderId="0" xfId="0" applyNumberFormat="1" applyFont="1" applyFill="1" applyBorder="1" applyAlignment="1">
      <alignment horizontal="center" vertical="center"/>
    </xf>
    <xf numFmtId="197" fontId="22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34" xfId="0" applyFont="1" applyFill="1" applyBorder="1" applyAlignment="1">
      <alignment horizontal="center"/>
    </xf>
    <xf numFmtId="192" fontId="22" fillId="0" borderId="4" xfId="0" applyNumberFormat="1" applyFont="1" applyFill="1" applyBorder="1" applyAlignment="1" applyProtection="1">
      <alignment horizontal="right" vertical="center"/>
      <protection locked="0"/>
    </xf>
    <xf numFmtId="41" fontId="22" fillId="0" borderId="4" xfId="108" applyFont="1" applyFill="1" applyBorder="1" applyAlignment="1">
      <alignment horizontal="right" vertical="center" shrinkToFit="1"/>
    </xf>
    <xf numFmtId="41" fontId="22" fillId="0" borderId="4" xfId="108" applyFont="1" applyFill="1" applyBorder="1" applyAlignment="1" applyProtection="1">
      <alignment horizontal="right" vertical="center"/>
      <protection locked="0"/>
    </xf>
    <xf numFmtId="185" fontId="22" fillId="0" borderId="4" xfId="108" applyNumberFormat="1" applyFont="1" applyFill="1" applyBorder="1" applyAlignment="1" applyProtection="1">
      <alignment horizontal="right" vertical="center"/>
      <protection locked="0"/>
    </xf>
    <xf numFmtId="0" fontId="22" fillId="0" borderId="35" xfId="0" applyFont="1" applyFill="1" applyBorder="1" applyAlignment="1">
      <alignment horizontal="right" vertical="center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189" fontId="15" fillId="0" borderId="17" xfId="108" applyNumberFormat="1" applyFont="1" applyFill="1" applyBorder="1" applyAlignment="1">
      <alignment horizontal="center" vertical="center"/>
    </xf>
    <xf numFmtId="189" fontId="15" fillId="0" borderId="0" xfId="108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16" fillId="0" borderId="0" xfId="0" applyNumberFormat="1" applyFont="1" applyBorder="1" applyAlignment="1">
      <alignment/>
    </xf>
    <xf numFmtId="177" fontId="55" fillId="0" borderId="0" xfId="108" applyNumberFormat="1" applyFont="1" applyBorder="1" applyAlignment="1">
      <alignment/>
    </xf>
    <xf numFmtId="177" fontId="55" fillId="0" borderId="0" xfId="108" applyNumberFormat="1" applyFont="1" applyBorder="1" applyAlignment="1">
      <alignment horizontal="right"/>
    </xf>
    <xf numFmtId="0" fontId="55" fillId="0" borderId="0" xfId="0" applyFont="1" applyAlignment="1">
      <alignment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NumberFormat="1" applyFont="1" applyFill="1" applyBorder="1" applyAlignment="1">
      <alignment/>
    </xf>
    <xf numFmtId="177" fontId="55" fillId="0" borderId="0" xfId="108" applyNumberFormat="1" applyFont="1" applyFill="1" applyBorder="1" applyAlignment="1">
      <alignment/>
    </xf>
    <xf numFmtId="177" fontId="55" fillId="0" borderId="0" xfId="108" applyNumberFormat="1" applyFont="1" applyFill="1" applyBorder="1" applyAlignment="1">
      <alignment horizontal="right"/>
    </xf>
    <xf numFmtId="0" fontId="5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0" xfId="423" applyFont="1" applyFill="1">
      <alignment vertical="center"/>
      <protection/>
    </xf>
    <xf numFmtId="0" fontId="16" fillId="0" borderId="0" xfId="0" applyFont="1" applyAlignment="1">
      <alignment vertical="center"/>
    </xf>
    <xf numFmtId="0" fontId="11" fillId="0" borderId="28" xfId="0" applyFont="1" applyFill="1" applyBorder="1" applyAlignment="1">
      <alignment horizontal="center" vertical="center" shrinkToFit="1"/>
    </xf>
    <xf numFmtId="41" fontId="15" fillId="0" borderId="25" xfId="108" applyFont="1" applyFill="1" applyBorder="1" applyAlignment="1">
      <alignment vertical="center"/>
    </xf>
    <xf numFmtId="205" fontId="15" fillId="0" borderId="25" xfId="108" applyNumberFormat="1" applyFont="1" applyFill="1" applyBorder="1" applyAlignment="1">
      <alignment vertical="center"/>
    </xf>
    <xf numFmtId="41" fontId="26" fillId="0" borderId="26" xfId="108" applyFont="1" applyFill="1" applyBorder="1" applyAlignment="1">
      <alignment horizontal="center" vertical="center" shrinkToFit="1"/>
    </xf>
    <xf numFmtId="41" fontId="26" fillId="0" borderId="0" xfId="108" applyFont="1" applyFill="1" applyBorder="1" applyAlignment="1">
      <alignment horizontal="center" vertical="center" shrinkToFit="1"/>
    </xf>
    <xf numFmtId="41" fontId="26" fillId="0" borderId="0" xfId="108" applyFont="1" applyFill="1" applyAlignment="1">
      <alignment vertical="center"/>
    </xf>
    <xf numFmtId="0" fontId="16" fillId="0" borderId="0" xfId="0" applyFont="1" applyFill="1" applyAlignment="1">
      <alignment vertical="center"/>
    </xf>
    <xf numFmtId="41" fontId="16" fillId="0" borderId="0" xfId="10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7" fontId="23" fillId="0" borderId="25" xfId="108" applyNumberFormat="1" applyFont="1" applyFill="1" applyBorder="1" applyAlignment="1">
      <alignment horizontal="center" vertical="center"/>
    </xf>
    <xf numFmtId="182" fontId="23" fillId="0" borderId="25" xfId="10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189" fontId="22" fillId="0" borderId="25" xfId="108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192" fontId="15" fillId="0" borderId="0" xfId="0" applyNumberFormat="1" applyFont="1" applyFill="1" applyBorder="1" applyAlignment="1" applyProtection="1">
      <alignment horizontal="right" vertical="center"/>
      <protection locked="0"/>
    </xf>
    <xf numFmtId="182" fontId="37" fillId="0" borderId="0" xfId="108" applyNumberFormat="1" applyFont="1" applyAlignment="1">
      <alignment vertical="center"/>
    </xf>
    <xf numFmtId="182" fontId="15" fillId="0" borderId="0" xfId="108" applyNumberFormat="1" applyFont="1" applyAlignment="1">
      <alignment vertical="center"/>
    </xf>
    <xf numFmtId="182" fontId="15" fillId="0" borderId="25" xfId="108" applyNumberFormat="1" applyFont="1" applyFill="1" applyBorder="1" applyAlignment="1">
      <alignment vertical="center"/>
    </xf>
    <xf numFmtId="189" fontId="37" fillId="0" borderId="0" xfId="0" applyNumberFormat="1" applyFont="1" applyFill="1" applyBorder="1" applyAlignment="1">
      <alignment horizontal="center" vertical="center"/>
    </xf>
    <xf numFmtId="189" fontId="15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174" applyFont="1">
      <alignment vertical="center"/>
      <protection/>
    </xf>
    <xf numFmtId="0" fontId="0" fillId="0" borderId="0" xfId="174" applyFont="1">
      <alignment vertical="center"/>
      <protection/>
    </xf>
    <xf numFmtId="189" fontId="22" fillId="0" borderId="0" xfId="0" applyNumberFormat="1" applyFont="1" applyAlignment="1">
      <alignment vertical="center"/>
    </xf>
    <xf numFmtId="43" fontId="22" fillId="0" borderId="4" xfId="108" applyNumberFormat="1" applyFont="1" applyFill="1" applyBorder="1" applyAlignment="1">
      <alignment horizontal="right" vertical="center" shrinkToFit="1"/>
    </xf>
    <xf numFmtId="3" fontId="7" fillId="0" borderId="0" xfId="427" applyNumberFormat="1" applyFont="1" applyFill="1" applyBorder="1">
      <alignment/>
      <protection/>
    </xf>
    <xf numFmtId="195" fontId="7" fillId="0" borderId="0" xfId="427" applyNumberFormat="1" applyFont="1" applyFill="1" applyBorder="1" applyAlignment="1" quotePrefix="1">
      <alignment horizontal="right"/>
      <protection/>
    </xf>
    <xf numFmtId="219" fontId="7" fillId="0" borderId="0" xfId="427" applyNumberFormat="1" applyFont="1" applyFill="1" applyBorder="1" applyAlignment="1" quotePrefix="1">
      <alignment/>
      <protection/>
    </xf>
    <xf numFmtId="219" fontId="7" fillId="0" borderId="0" xfId="427" applyNumberFormat="1" applyFont="1" applyFill="1" applyBorder="1" applyAlignment="1" quotePrefix="1">
      <alignment horizontal="right"/>
      <protection/>
    </xf>
    <xf numFmtId="220" fontId="7" fillId="0" borderId="0" xfId="427" applyNumberFormat="1" applyFont="1" applyFill="1" applyBorder="1" applyAlignment="1">
      <alignment/>
      <protection/>
    </xf>
    <xf numFmtId="198" fontId="7" fillId="0" borderId="0" xfId="427" applyNumberFormat="1" applyFont="1" applyFill="1" applyBorder="1" applyAlignment="1" quotePrefix="1">
      <alignment horizontal="center"/>
      <protection/>
    </xf>
    <xf numFmtId="3" fontId="7" fillId="0" borderId="0" xfId="427" applyNumberFormat="1" applyFont="1" applyFill="1" applyBorder="1" applyAlignment="1" quotePrefix="1">
      <alignment horizontal="left"/>
      <protection/>
    </xf>
    <xf numFmtId="0" fontId="16" fillId="0" borderId="0" xfId="174" applyFont="1" applyAlignment="1">
      <alignment horizontal="left" vertical="center"/>
      <protection/>
    </xf>
    <xf numFmtId="0" fontId="16" fillId="0" borderId="0" xfId="426" applyFont="1" applyFill="1" applyAlignment="1">
      <alignment vertical="center"/>
      <protection/>
    </xf>
    <xf numFmtId="0" fontId="23" fillId="0" borderId="36" xfId="424" applyFont="1" applyFill="1" applyBorder="1" applyAlignment="1">
      <alignment horizontal="right" vertical="center" wrapText="1" indent="2"/>
      <protection/>
    </xf>
    <xf numFmtId="0" fontId="23" fillId="0" borderId="0" xfId="424" applyFont="1" applyFill="1" applyBorder="1" applyAlignment="1">
      <alignment horizontal="right" vertical="center" wrapText="1" indent="2"/>
      <protection/>
    </xf>
    <xf numFmtId="0" fontId="15" fillId="0" borderId="37" xfId="424" applyFont="1" applyFill="1" applyBorder="1" applyAlignment="1">
      <alignment horizontal="right" vertical="center" wrapText="1" indent="2"/>
      <protection/>
    </xf>
    <xf numFmtId="191" fontId="15" fillId="0" borderId="36" xfId="424" applyNumberFormat="1" applyFont="1" applyFill="1" applyBorder="1" applyAlignment="1">
      <alignment horizontal="right" vertical="center" wrapText="1" indent="2"/>
      <protection/>
    </xf>
    <xf numFmtId="191" fontId="15" fillId="0" borderId="0" xfId="424" applyNumberFormat="1" applyFont="1" applyFill="1" applyBorder="1" applyAlignment="1">
      <alignment horizontal="right" vertical="center" wrapText="1" indent="2"/>
      <protection/>
    </xf>
    <xf numFmtId="221" fontId="22" fillId="0" borderId="0" xfId="425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36" xfId="425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0" xfId="425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37" xfId="425" applyNumberFormat="1" applyFont="1" applyFill="1" applyBorder="1" applyAlignment="1" applyProtection="1">
      <alignment horizontal="right" vertical="center" wrapText="1" indent="2"/>
      <protection locked="0"/>
    </xf>
    <xf numFmtId="0" fontId="44" fillId="0" borderId="36" xfId="424" applyFont="1" applyFill="1" applyBorder="1" applyAlignment="1">
      <alignment horizontal="right" vertical="center" wrapText="1" indent="2"/>
      <protection/>
    </xf>
    <xf numFmtId="0" fontId="44" fillId="0" borderId="0" xfId="424" applyFont="1" applyFill="1" applyBorder="1" applyAlignment="1">
      <alignment horizontal="right" vertical="center" wrapText="1" indent="2"/>
      <protection/>
    </xf>
    <xf numFmtId="0" fontId="44" fillId="0" borderId="37" xfId="424" applyFont="1" applyFill="1" applyBorder="1" applyAlignment="1">
      <alignment horizontal="right" vertical="center" wrapText="1" indent="2"/>
      <protection/>
    </xf>
    <xf numFmtId="191" fontId="17" fillId="0" borderId="36" xfId="424" applyNumberFormat="1" applyFont="1" applyFill="1" applyBorder="1" applyAlignment="1">
      <alignment horizontal="right" vertical="center" wrapText="1" indent="2"/>
      <protection/>
    </xf>
    <xf numFmtId="191" fontId="17" fillId="0" borderId="0" xfId="424" applyNumberFormat="1" applyFont="1" applyFill="1" applyBorder="1" applyAlignment="1">
      <alignment horizontal="right" vertical="center" wrapText="1" indent="2"/>
      <protection/>
    </xf>
    <xf numFmtId="0" fontId="17" fillId="0" borderId="0" xfId="424" applyFont="1" applyFill="1" applyBorder="1" applyAlignment="1">
      <alignment horizontal="right" vertical="center" wrapText="1" indent="2"/>
      <protection/>
    </xf>
    <xf numFmtId="221" fontId="45" fillId="0" borderId="0" xfId="425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174" applyFont="1" applyFill="1">
      <alignment vertical="center"/>
      <protection/>
    </xf>
    <xf numFmtId="0" fontId="16" fillId="0" borderId="0" xfId="174" applyFont="1" applyAlignment="1">
      <alignment vertical="center"/>
      <protection/>
    </xf>
    <xf numFmtId="0" fontId="16" fillId="0" borderId="0" xfId="174" applyFont="1">
      <alignment vertical="center"/>
      <protection/>
    </xf>
    <xf numFmtId="0" fontId="16" fillId="0" borderId="0" xfId="174" applyFont="1" applyAlignment="1">
      <alignment horizontal="right" vertical="center"/>
      <protection/>
    </xf>
    <xf numFmtId="189" fontId="15" fillId="0" borderId="0" xfId="0" applyNumberFormat="1" applyFont="1" applyFill="1" applyAlignment="1">
      <alignment horizontal="right" shrinkToFit="1"/>
    </xf>
    <xf numFmtId="189" fontId="3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89" fontId="21" fillId="0" borderId="0" xfId="0" applyNumberFormat="1" applyFont="1" applyAlignment="1">
      <alignment horizontal="right" vertical="center"/>
    </xf>
    <xf numFmtId="223" fontId="22" fillId="0" borderId="4" xfId="108" applyNumberFormat="1" applyFont="1" applyFill="1" applyBorder="1" applyAlignment="1">
      <alignment horizontal="right" vertical="center" shrinkToFit="1"/>
    </xf>
    <xf numFmtId="0" fontId="14" fillId="0" borderId="0" xfId="424" applyFont="1" applyFill="1">
      <alignment/>
      <protection/>
    </xf>
    <xf numFmtId="0" fontId="15" fillId="0" borderId="25" xfId="424" applyFont="1" applyFill="1" applyBorder="1" applyAlignment="1">
      <alignment vertical="center"/>
      <protection/>
    </xf>
    <xf numFmtId="0" fontId="15" fillId="0" borderId="25" xfId="424" applyFont="1" applyFill="1" applyBorder="1" applyAlignment="1">
      <alignment horizontal="center" vertical="center"/>
      <protection/>
    </xf>
    <xf numFmtId="0" fontId="15" fillId="0" borderId="0" xfId="424" applyFont="1" applyFill="1" applyAlignment="1">
      <alignment vertical="center"/>
      <protection/>
    </xf>
    <xf numFmtId="0" fontId="15" fillId="0" borderId="25" xfId="424" applyFont="1" applyFill="1" applyBorder="1" applyAlignment="1">
      <alignment horizontal="right" vertical="center"/>
      <protection/>
    </xf>
    <xf numFmtId="0" fontId="15" fillId="0" borderId="22" xfId="424" applyFont="1" applyFill="1" applyBorder="1" applyAlignment="1">
      <alignment horizontal="center" vertical="center" shrinkToFit="1"/>
      <protection/>
    </xf>
    <xf numFmtId="0" fontId="15" fillId="0" borderId="18" xfId="424" applyFont="1" applyFill="1" applyBorder="1" applyAlignment="1">
      <alignment horizontal="center" vertical="center" shrinkToFit="1"/>
      <protection/>
    </xf>
    <xf numFmtId="0" fontId="15" fillId="0" borderId="21" xfId="424" applyFont="1" applyFill="1" applyBorder="1" applyAlignment="1">
      <alignment horizontal="centerContinuous" vertical="center" shrinkToFit="1"/>
      <protection/>
    </xf>
    <xf numFmtId="0" fontId="15" fillId="0" borderId="22" xfId="424" applyFont="1" applyFill="1" applyBorder="1" applyAlignment="1">
      <alignment horizontal="centerContinuous" vertical="center" shrinkToFit="1"/>
      <protection/>
    </xf>
    <xf numFmtId="0" fontId="15" fillId="0" borderId="21" xfId="424" applyFont="1" applyFill="1" applyBorder="1" applyAlignment="1" quotePrefix="1">
      <alignment horizontal="center" vertical="center" shrinkToFit="1"/>
      <protection/>
    </xf>
    <xf numFmtId="0" fontId="15" fillId="0" borderId="21" xfId="424" applyFont="1" applyFill="1" applyBorder="1" applyAlignment="1">
      <alignment horizontal="center" vertical="center" shrinkToFit="1"/>
      <protection/>
    </xf>
    <xf numFmtId="0" fontId="15" fillId="0" borderId="0" xfId="424" applyFont="1" applyFill="1">
      <alignment/>
      <protection/>
    </xf>
    <xf numFmtId="0" fontId="15" fillId="0" borderId="0" xfId="424" applyFont="1" applyFill="1" applyBorder="1" applyAlignment="1">
      <alignment horizontal="center" vertical="center" shrinkToFit="1"/>
      <protection/>
    </xf>
    <xf numFmtId="0" fontId="15" fillId="0" borderId="19" xfId="424" applyFont="1" applyFill="1" applyBorder="1" applyAlignment="1" quotePrefix="1">
      <alignment horizontal="center" vertical="center" shrinkToFit="1"/>
      <protection/>
    </xf>
    <xf numFmtId="0" fontId="15" fillId="0" borderId="2" xfId="424" applyFont="1" applyFill="1" applyBorder="1" applyAlignment="1">
      <alignment horizontal="centerContinuous" vertical="center" shrinkToFit="1"/>
      <protection/>
    </xf>
    <xf numFmtId="0" fontId="15" fillId="0" borderId="24" xfId="424" applyFont="1" applyFill="1" applyBorder="1" applyAlignment="1">
      <alignment horizontal="centerContinuous" vertical="center" shrinkToFit="1"/>
      <protection/>
    </xf>
    <xf numFmtId="0" fontId="15" fillId="0" borderId="17" xfId="424" applyFont="1" applyFill="1" applyBorder="1" applyAlignment="1">
      <alignment horizontal="center" vertical="center" shrinkToFit="1"/>
      <protection/>
    </xf>
    <xf numFmtId="0" fontId="15" fillId="0" borderId="19" xfId="424" applyFont="1" applyFill="1" applyBorder="1" applyAlignment="1">
      <alignment horizontal="center" vertical="center" shrinkToFit="1"/>
      <protection/>
    </xf>
    <xf numFmtId="0" fontId="15" fillId="0" borderId="17" xfId="424" applyFont="1" applyFill="1" applyBorder="1" applyAlignment="1" quotePrefix="1">
      <alignment horizontal="center" vertical="center" shrinkToFit="1"/>
      <protection/>
    </xf>
    <xf numFmtId="0" fontId="15" fillId="0" borderId="25" xfId="424" applyFont="1" applyFill="1" applyBorder="1" applyAlignment="1">
      <alignment horizontal="center" vertical="center" shrinkToFit="1"/>
      <protection/>
    </xf>
    <xf numFmtId="0" fontId="15" fillId="0" borderId="27" xfId="424" applyFont="1" applyFill="1" applyBorder="1" applyAlignment="1">
      <alignment horizontal="center" vertical="center" shrinkToFit="1"/>
      <protection/>
    </xf>
    <xf numFmtId="0" fontId="15" fillId="0" borderId="26" xfId="424" applyFont="1" applyFill="1" applyBorder="1" applyAlignment="1">
      <alignment horizontal="center" vertical="center" shrinkToFit="1"/>
      <protection/>
    </xf>
    <xf numFmtId="0" fontId="15" fillId="0" borderId="20" xfId="424" applyFont="1" applyFill="1" applyBorder="1" applyAlignment="1">
      <alignment horizontal="center" vertical="center"/>
      <protection/>
    </xf>
    <xf numFmtId="0" fontId="15" fillId="0" borderId="17" xfId="424" applyFont="1" applyFill="1" applyBorder="1" applyAlignment="1">
      <alignment horizontal="center" vertical="center"/>
      <protection/>
    </xf>
    <xf numFmtId="0" fontId="22" fillId="0" borderId="20" xfId="424" applyFont="1" applyFill="1" applyBorder="1" applyAlignment="1">
      <alignment horizontal="center" vertical="center"/>
      <protection/>
    </xf>
    <xf numFmtId="0" fontId="22" fillId="0" borderId="17" xfId="424" applyFont="1" applyFill="1" applyBorder="1" applyAlignment="1">
      <alignment horizontal="center" vertical="center"/>
      <protection/>
    </xf>
    <xf numFmtId="0" fontId="19" fillId="0" borderId="0" xfId="424" applyFont="1" applyFill="1">
      <alignment/>
      <protection/>
    </xf>
    <xf numFmtId="0" fontId="15" fillId="0" borderId="28" xfId="424" applyFont="1" applyFill="1" applyBorder="1" applyAlignment="1">
      <alignment horizontal="center" vertical="center"/>
      <protection/>
    </xf>
    <xf numFmtId="0" fontId="17" fillId="0" borderId="0" xfId="424" applyFont="1" applyFill="1">
      <alignment/>
      <protection/>
    </xf>
    <xf numFmtId="178" fontId="17" fillId="0" borderId="0" xfId="424" applyNumberFormat="1" applyFont="1" applyFill="1">
      <alignment/>
      <protection/>
    </xf>
    <xf numFmtId="0" fontId="17" fillId="16" borderId="0" xfId="424" applyFont="1" applyFill="1">
      <alignment/>
      <protection/>
    </xf>
    <xf numFmtId="0" fontId="16" fillId="0" borderId="0" xfId="0" applyNumberFormat="1" applyFont="1" applyFill="1" applyBorder="1" applyAlignment="1">
      <alignment vertical="center"/>
    </xf>
    <xf numFmtId="177" fontId="55" fillId="0" borderId="0" xfId="108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424" applyFont="1" applyFill="1" applyAlignment="1">
      <alignment vertical="center"/>
      <protection/>
    </xf>
    <xf numFmtId="0" fontId="16" fillId="0" borderId="0" xfId="424" applyFont="1" applyFill="1" applyAlignment="1" quotePrefix="1">
      <alignment vertical="center"/>
      <protection/>
    </xf>
    <xf numFmtId="0" fontId="16" fillId="0" borderId="0" xfId="424" applyFont="1" applyFill="1" applyAlignment="1" quotePrefix="1">
      <alignment vertical="center" shrinkToFit="1"/>
      <protection/>
    </xf>
    <xf numFmtId="0" fontId="16" fillId="0" borderId="0" xfId="424" applyFont="1" applyFill="1" applyAlignment="1" applyProtection="1">
      <alignment vertical="center"/>
      <protection locked="0"/>
    </xf>
    <xf numFmtId="0" fontId="44" fillId="0" borderId="0" xfId="424" applyFont="1" applyFill="1">
      <alignment/>
      <protection/>
    </xf>
    <xf numFmtId="0" fontId="23" fillId="0" borderId="0" xfId="424" applyFont="1" applyFill="1" applyAlignment="1">
      <alignment vertical="center"/>
      <protection/>
    </xf>
    <xf numFmtId="0" fontId="23" fillId="0" borderId="25" xfId="424" applyFont="1" applyFill="1" applyBorder="1" applyAlignment="1">
      <alignment horizontal="right" vertical="center"/>
      <protection/>
    </xf>
    <xf numFmtId="0" fontId="23" fillId="0" borderId="22" xfId="424" applyFont="1" applyFill="1" applyBorder="1" applyAlignment="1">
      <alignment vertical="center"/>
      <protection/>
    </xf>
    <xf numFmtId="0" fontId="23" fillId="0" borderId="18" xfId="424" applyFont="1" applyFill="1" applyBorder="1" applyAlignment="1">
      <alignment horizontal="center" vertical="center"/>
      <protection/>
    </xf>
    <xf numFmtId="0" fontId="15" fillId="0" borderId="21" xfId="424" applyFont="1" applyFill="1" applyBorder="1" applyAlignment="1">
      <alignment horizontal="center" vertical="center"/>
      <protection/>
    </xf>
    <xf numFmtId="0" fontId="23" fillId="0" borderId="21" xfId="424" applyFont="1" applyFill="1" applyBorder="1" applyAlignment="1">
      <alignment vertical="center"/>
      <protection/>
    </xf>
    <xf numFmtId="0" fontId="23" fillId="0" borderId="0" xfId="424" applyFont="1" applyFill="1">
      <alignment/>
      <protection/>
    </xf>
    <xf numFmtId="0" fontId="23" fillId="0" borderId="0" xfId="424" applyFont="1" applyFill="1" applyBorder="1" applyAlignment="1">
      <alignment horizontal="center" vertical="center"/>
      <protection/>
    </xf>
    <xf numFmtId="0" fontId="23" fillId="0" borderId="19" xfId="424" applyFont="1" applyFill="1" applyBorder="1" applyAlignment="1">
      <alignment horizontal="center" vertical="center"/>
      <protection/>
    </xf>
    <xf numFmtId="0" fontId="23" fillId="0" borderId="17" xfId="424" applyFont="1" applyFill="1" applyBorder="1" applyAlignment="1">
      <alignment horizontal="center" vertical="center"/>
      <protection/>
    </xf>
    <xf numFmtId="0" fontId="23" fillId="0" borderId="20" xfId="424" applyFont="1" applyFill="1" applyBorder="1" applyAlignment="1">
      <alignment horizontal="center" vertical="center"/>
      <protection/>
    </xf>
    <xf numFmtId="0" fontId="23" fillId="0" borderId="17" xfId="424" applyFont="1" applyFill="1" applyBorder="1" applyAlignment="1">
      <alignment vertical="center"/>
      <protection/>
    </xf>
    <xf numFmtId="0" fontId="23" fillId="0" borderId="20" xfId="424" applyFont="1" applyFill="1" applyBorder="1" applyAlignment="1">
      <alignment vertical="center"/>
      <protection/>
    </xf>
    <xf numFmtId="0" fontId="23" fillId="0" borderId="25" xfId="424" applyFont="1" applyFill="1" applyBorder="1" applyAlignment="1">
      <alignment horizontal="center" vertical="center"/>
      <protection/>
    </xf>
    <xf numFmtId="0" fontId="23" fillId="0" borderId="26" xfId="424" applyFont="1" applyFill="1" applyBorder="1" applyAlignment="1">
      <alignment vertical="center"/>
      <protection/>
    </xf>
    <xf numFmtId="0" fontId="42" fillId="0" borderId="0" xfId="424" applyFont="1" applyFill="1" applyBorder="1" applyAlignment="1">
      <alignment horizontal="center" vertical="center"/>
      <protection/>
    </xf>
    <xf numFmtId="41" fontId="22" fillId="0" borderId="38" xfId="109" applyNumberFormat="1" applyFont="1" applyFill="1" applyBorder="1" applyAlignment="1" applyProtection="1">
      <alignment horizontal="right" vertical="center" wrapText="1" indent="1"/>
      <protection/>
    </xf>
    <xf numFmtId="41" fontId="22" fillId="0" borderId="39" xfId="109" applyNumberFormat="1" applyFont="1" applyFill="1" applyBorder="1" applyAlignment="1" applyProtection="1">
      <alignment horizontal="right" vertical="center" wrapText="1" indent="1"/>
      <protection/>
    </xf>
    <xf numFmtId="191" fontId="22" fillId="0" borderId="40" xfId="174" applyNumberFormat="1" applyFont="1" applyFill="1" applyBorder="1" applyAlignment="1">
      <alignment horizontal="right" vertical="center" wrapText="1" indent="1"/>
      <protection/>
    </xf>
    <xf numFmtId="0" fontId="42" fillId="0" borderId="0" xfId="424" applyFont="1" applyFill="1" applyBorder="1" applyAlignment="1" quotePrefix="1">
      <alignment horizontal="left" vertical="center" shrinkToFit="1"/>
      <protection/>
    </xf>
    <xf numFmtId="0" fontId="42" fillId="0" borderId="0" xfId="424" applyFont="1" applyFill="1">
      <alignment/>
      <protection/>
    </xf>
    <xf numFmtId="41" fontId="15" fillId="0" borderId="36" xfId="109" applyNumberFormat="1" applyFont="1" applyFill="1" applyBorder="1" applyAlignment="1" applyProtection="1">
      <alignment horizontal="right" vertical="center" wrapText="1" indent="1"/>
      <protection/>
    </xf>
    <xf numFmtId="41" fontId="15" fillId="0" borderId="0" xfId="109" applyNumberFormat="1" applyFont="1" applyFill="1" applyBorder="1" applyAlignment="1" applyProtection="1">
      <alignment horizontal="right" vertical="center" wrapText="1" indent="1"/>
      <protection/>
    </xf>
    <xf numFmtId="191" fontId="15" fillId="0" borderId="37" xfId="174" applyNumberFormat="1" applyFont="1" applyFill="1" applyBorder="1" applyAlignment="1">
      <alignment horizontal="right" vertical="center" wrapText="1" indent="1"/>
      <protection/>
    </xf>
    <xf numFmtId="0" fontId="23" fillId="0" borderId="0" xfId="424" applyFont="1" applyFill="1" applyBorder="1" applyAlignment="1">
      <alignment horizontal="left" vertical="center" shrinkToFit="1"/>
      <protection/>
    </xf>
    <xf numFmtId="41" fontId="15" fillId="0" borderId="36" xfId="424" applyNumberFormat="1" applyFont="1" applyFill="1" applyBorder="1" applyAlignment="1" applyProtection="1">
      <alignment horizontal="right" vertical="center" wrapText="1" indent="1"/>
      <protection/>
    </xf>
    <xf numFmtId="41" fontId="15" fillId="0" borderId="0" xfId="424" applyNumberFormat="1" applyFont="1" applyFill="1" applyBorder="1" applyAlignment="1" applyProtection="1">
      <alignment horizontal="right" vertical="center" wrapText="1" indent="1"/>
      <protection/>
    </xf>
    <xf numFmtId="41" fontId="15" fillId="0" borderId="36" xfId="424" applyNumberFormat="1" applyFont="1" applyFill="1" applyBorder="1" applyAlignment="1" applyProtection="1">
      <alignment horizontal="right" vertical="center" wrapText="1" indent="1"/>
      <protection locked="0"/>
    </xf>
    <xf numFmtId="41" fontId="15" fillId="0" borderId="0" xfId="424" applyNumberFormat="1" applyFont="1" applyFill="1" applyBorder="1" applyAlignment="1" applyProtection="1">
      <alignment horizontal="right" vertical="center" wrapText="1" indent="1"/>
      <protection locked="0"/>
    </xf>
    <xf numFmtId="41" fontId="15" fillId="0" borderId="36" xfId="109" applyNumberFormat="1" applyFont="1" applyFill="1" applyBorder="1" applyAlignment="1" applyProtection="1">
      <alignment horizontal="right" vertical="center" wrapText="1" indent="1"/>
      <protection locked="0"/>
    </xf>
    <xf numFmtId="41" fontId="15" fillId="0" borderId="0" xfId="10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424" applyFont="1" applyFill="1" applyBorder="1" applyAlignment="1">
      <alignment horizontal="center" vertical="center"/>
      <protection/>
    </xf>
    <xf numFmtId="0" fontId="15" fillId="0" borderId="0" xfId="424" applyFont="1" applyFill="1" applyBorder="1" applyAlignment="1">
      <alignment horizontal="left" vertical="center" shrinkToFit="1"/>
      <protection/>
    </xf>
    <xf numFmtId="41" fontId="15" fillId="0" borderId="41" xfId="109" applyNumberFormat="1" applyFont="1" applyFill="1" applyBorder="1" applyAlignment="1" applyProtection="1">
      <alignment horizontal="right" vertical="center" wrapText="1" indent="1"/>
      <protection/>
    </xf>
    <xf numFmtId="41" fontId="15" fillId="0" borderId="42" xfId="109" applyNumberFormat="1" applyFont="1" applyFill="1" applyBorder="1" applyAlignment="1" applyProtection="1">
      <alignment horizontal="right" vertical="center" wrapText="1" indent="1"/>
      <protection/>
    </xf>
    <xf numFmtId="191" fontId="15" fillId="0" borderId="43" xfId="174" applyNumberFormat="1" applyFont="1" applyFill="1" applyBorder="1" applyAlignment="1">
      <alignment horizontal="right" vertical="center" wrapText="1" indent="1"/>
      <protection/>
    </xf>
    <xf numFmtId="0" fontId="15" fillId="0" borderId="25" xfId="424" applyFont="1" applyFill="1" applyBorder="1" applyAlignment="1">
      <alignment horizontal="left" vertical="center" shrinkToFit="1"/>
      <protection/>
    </xf>
    <xf numFmtId="0" fontId="16" fillId="0" borderId="0" xfId="423" applyFont="1" applyFill="1" applyBorder="1" applyAlignment="1" quotePrefix="1">
      <alignment horizontal="center"/>
      <protection/>
    </xf>
    <xf numFmtId="0" fontId="16" fillId="0" borderId="0" xfId="423" applyFont="1" applyFill="1" applyAlignment="1">
      <alignment vertical="center"/>
      <protection/>
    </xf>
    <xf numFmtId="41" fontId="19" fillId="0" borderId="0" xfId="108" applyFont="1" applyFill="1" applyAlignment="1">
      <alignment vertical="center"/>
    </xf>
    <xf numFmtId="41" fontId="74" fillId="0" borderId="0" xfId="108" applyFont="1" applyAlignment="1">
      <alignment vertical="center"/>
    </xf>
    <xf numFmtId="41" fontId="21" fillId="0" borderId="0" xfId="108" applyFont="1" applyAlignment="1">
      <alignment vertical="center"/>
    </xf>
    <xf numFmtId="41" fontId="15" fillId="0" borderId="0" xfId="108" applyFont="1" applyFill="1" applyAlignment="1">
      <alignment vertical="center"/>
    </xf>
    <xf numFmtId="41" fontId="21" fillId="0" borderId="25" xfId="108" applyFont="1" applyFill="1" applyBorder="1" applyAlignment="1">
      <alignment vertical="center"/>
    </xf>
    <xf numFmtId="194" fontId="21" fillId="0" borderId="28" xfId="108" applyNumberFormat="1" applyFont="1" applyBorder="1" applyAlignment="1">
      <alignment vertical="center"/>
    </xf>
    <xf numFmtId="189" fontId="15" fillId="0" borderId="25" xfId="108" applyNumberFormat="1" applyFont="1" applyFill="1" applyBorder="1" applyAlignment="1">
      <alignment vertical="center"/>
    </xf>
    <xf numFmtId="189" fontId="37" fillId="0" borderId="0" xfId="108" applyNumberFormat="1" applyFont="1" applyAlignment="1">
      <alignment vertical="center"/>
    </xf>
    <xf numFmtId="194" fontId="37" fillId="0" borderId="0" xfId="108" applyNumberFormat="1" applyFont="1" applyAlignment="1">
      <alignment vertical="center"/>
    </xf>
    <xf numFmtId="202" fontId="37" fillId="0" borderId="0" xfId="0" applyNumberFormat="1" applyFont="1" applyFill="1" applyAlignment="1">
      <alignment vertical="center"/>
    </xf>
    <xf numFmtId="194" fontId="15" fillId="0" borderId="25" xfId="108" applyNumberFormat="1" applyFont="1" applyFill="1" applyBorder="1" applyAlignment="1">
      <alignment vertical="center"/>
    </xf>
    <xf numFmtId="194" fontId="15" fillId="0" borderId="0" xfId="108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9" fontId="23" fillId="0" borderId="0" xfId="0" applyNumberFormat="1" applyFont="1" applyFill="1" applyBorder="1" applyAlignment="1">
      <alignment horizontal="center" vertical="center"/>
    </xf>
    <xf numFmtId="194" fontId="23" fillId="0" borderId="0" xfId="0" applyNumberFormat="1" applyFont="1" applyFill="1" applyBorder="1" applyAlignment="1">
      <alignment horizontal="center" vertical="center"/>
    </xf>
    <xf numFmtId="189" fontId="23" fillId="0" borderId="25" xfId="0" applyNumberFormat="1" applyFont="1" applyFill="1" applyBorder="1" applyAlignment="1">
      <alignment horizontal="center" vertical="center"/>
    </xf>
    <xf numFmtId="194" fontId="23" fillId="0" borderId="25" xfId="0" applyNumberFormat="1" applyFont="1" applyFill="1" applyBorder="1" applyAlignment="1">
      <alignment horizontal="center" vertical="center"/>
    </xf>
    <xf numFmtId="41" fontId="16" fillId="0" borderId="0" xfId="108" applyFont="1" applyFill="1" applyAlignment="1">
      <alignment vertical="center"/>
    </xf>
    <xf numFmtId="0" fontId="16" fillId="0" borderId="0" xfId="426" applyFont="1" applyFill="1" applyBorder="1" applyAlignment="1" quotePrefix="1">
      <alignment horizontal="left"/>
      <protection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23" fillId="0" borderId="23" xfId="426" applyFont="1" applyFill="1" applyBorder="1" applyAlignment="1">
      <alignment horizontal="center" vertical="center"/>
      <protection/>
    </xf>
    <xf numFmtId="182" fontId="15" fillId="0" borderId="17" xfId="127" applyNumberFormat="1" applyFont="1" applyFill="1" applyBorder="1" applyAlignment="1">
      <alignment vertical="center"/>
    </xf>
    <xf numFmtId="198" fontId="15" fillId="0" borderId="18" xfId="127" applyNumberFormat="1" applyFont="1" applyFill="1" applyBorder="1" applyAlignment="1">
      <alignment horizontal="center" vertical="center" wrapText="1"/>
    </xf>
    <xf numFmtId="198" fontId="15" fillId="0" borderId="23" xfId="127" applyNumberFormat="1" applyFont="1" applyFill="1" applyBorder="1" applyAlignment="1">
      <alignment horizontal="center" vertical="center" wrapText="1"/>
    </xf>
    <xf numFmtId="182" fontId="15" fillId="0" borderId="19" xfId="127" applyNumberFormat="1" applyFont="1" applyFill="1" applyBorder="1" applyAlignment="1">
      <alignment vertical="center"/>
    </xf>
    <xf numFmtId="198" fontId="15" fillId="0" borderId="17" xfId="127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shrinkToFit="1"/>
    </xf>
    <xf numFmtId="182" fontId="42" fillId="0" borderId="38" xfId="419" applyNumberFormat="1" applyFont="1" applyFill="1" applyBorder="1" applyAlignment="1">
      <alignment horizontal="right" vertical="center" wrapText="1"/>
      <protection/>
    </xf>
    <xf numFmtId="182" fontId="42" fillId="0" borderId="39" xfId="419" applyNumberFormat="1" applyFont="1" applyFill="1" applyBorder="1" applyAlignment="1">
      <alignment horizontal="right" vertical="center" wrapText="1"/>
      <protection/>
    </xf>
    <xf numFmtId="182" fontId="42" fillId="0" borderId="40" xfId="419" applyNumberFormat="1" applyFont="1" applyFill="1" applyBorder="1" applyAlignment="1">
      <alignment horizontal="right" vertical="center" wrapText="1"/>
      <protection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shrinkToFit="1"/>
    </xf>
    <xf numFmtId="189" fontId="24" fillId="0" borderId="36" xfId="419" applyNumberFormat="1" applyFont="1" applyFill="1" applyBorder="1" applyAlignment="1">
      <alignment horizontal="right" vertical="center" wrapText="1"/>
      <protection/>
    </xf>
    <xf numFmtId="189" fontId="24" fillId="0" borderId="0" xfId="419" applyNumberFormat="1" applyFont="1" applyFill="1" applyBorder="1" applyAlignment="1">
      <alignment horizontal="right" vertical="center" wrapText="1"/>
      <protection/>
    </xf>
    <xf numFmtId="189" fontId="24" fillId="0" borderId="37" xfId="419" applyNumberFormat="1" applyFont="1" applyFill="1" applyBorder="1" applyAlignment="1">
      <alignment horizontal="right" vertical="center" wrapText="1"/>
      <protection/>
    </xf>
    <xf numFmtId="189" fontId="24" fillId="0" borderId="41" xfId="419" applyNumberFormat="1" applyFont="1" applyFill="1" applyBorder="1" applyAlignment="1">
      <alignment horizontal="right" vertical="center" wrapText="1"/>
      <protection/>
    </xf>
    <xf numFmtId="189" fontId="24" fillId="0" borderId="42" xfId="419" applyNumberFormat="1" applyFont="1" applyFill="1" applyBorder="1" applyAlignment="1">
      <alignment horizontal="right" vertical="center" wrapText="1"/>
      <protection/>
    </xf>
    <xf numFmtId="189" fontId="24" fillId="0" borderId="43" xfId="419" applyNumberFormat="1" applyFont="1" applyFill="1" applyBorder="1" applyAlignment="1">
      <alignment horizontal="right" vertical="center" wrapText="1"/>
      <protection/>
    </xf>
    <xf numFmtId="0" fontId="15" fillId="0" borderId="25" xfId="0" applyFont="1" applyFill="1" applyBorder="1" applyAlignment="1">
      <alignment horizontal="center" vertical="center"/>
    </xf>
    <xf numFmtId="198" fontId="15" fillId="0" borderId="19" xfId="127" applyNumberFormat="1" applyFont="1" applyFill="1" applyBorder="1" applyAlignment="1">
      <alignment vertical="center"/>
    </xf>
    <xf numFmtId="183" fontId="22" fillId="0" borderId="22" xfId="127" applyFont="1" applyFill="1" applyBorder="1" applyAlignment="1">
      <alignment horizontal="center" vertical="center" wrapText="1"/>
    </xf>
    <xf numFmtId="182" fontId="15" fillId="0" borderId="21" xfId="127" applyNumberFormat="1" applyFont="1" applyFill="1" applyBorder="1" applyAlignment="1">
      <alignment horizontal="right" vertical="center" wrapText="1"/>
    </xf>
    <xf numFmtId="198" fontId="15" fillId="0" borderId="22" xfId="127" applyNumberFormat="1" applyFont="1" applyFill="1" applyBorder="1" applyAlignment="1">
      <alignment horizontal="right" vertical="center" wrapText="1"/>
    </xf>
    <xf numFmtId="182" fontId="15" fillId="0" borderId="22" xfId="127" applyNumberFormat="1" applyFont="1" applyFill="1" applyBorder="1" applyAlignment="1">
      <alignment horizontal="right" vertical="center" wrapText="1"/>
    </xf>
    <xf numFmtId="198" fontId="15" fillId="0" borderId="23" xfId="127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189" fontId="24" fillId="0" borderId="17" xfId="420" applyNumberFormat="1" applyFont="1" applyFill="1" applyBorder="1" applyAlignment="1">
      <alignment horizontal="right" vertical="center" wrapText="1"/>
      <protection/>
    </xf>
    <xf numFmtId="189" fontId="24" fillId="0" borderId="0" xfId="420" applyNumberFormat="1" applyFont="1" applyFill="1" applyBorder="1" applyAlignment="1">
      <alignment horizontal="right" vertical="center" wrapText="1"/>
      <protection/>
    </xf>
    <xf numFmtId="189" fontId="24" fillId="0" borderId="20" xfId="42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 shrinkToFit="1"/>
    </xf>
    <xf numFmtId="194" fontId="24" fillId="0" borderId="26" xfId="420" applyNumberFormat="1" applyFont="1" applyFill="1" applyBorder="1" applyAlignment="1">
      <alignment horizontal="right" vertical="center" wrapText="1"/>
      <protection/>
    </xf>
    <xf numFmtId="194" fontId="24" fillId="0" borderId="25" xfId="420" applyNumberFormat="1" applyFont="1" applyFill="1" applyBorder="1" applyAlignment="1">
      <alignment horizontal="right" vertical="center" wrapText="1"/>
      <protection/>
    </xf>
    <xf numFmtId="194" fontId="24" fillId="0" borderId="28" xfId="420" applyNumberFormat="1" applyFont="1" applyFill="1" applyBorder="1" applyAlignment="1">
      <alignment horizontal="right" vertical="center" wrapText="1"/>
      <protection/>
    </xf>
    <xf numFmtId="189" fontId="24" fillId="0" borderId="0" xfId="420" applyNumberFormat="1" applyFont="1" applyFill="1" applyBorder="1" applyAlignment="1">
      <alignment horizontal="right" vertical="center" wrapText="1" indent="1"/>
      <protection/>
    </xf>
    <xf numFmtId="189" fontId="24" fillId="0" borderId="20" xfId="420" applyNumberFormat="1" applyFont="1" applyFill="1" applyBorder="1" applyAlignment="1">
      <alignment horizontal="right" vertical="center" wrapText="1" indent="1"/>
      <protection/>
    </xf>
    <xf numFmtId="189" fontId="24" fillId="0" borderId="25" xfId="420" applyNumberFormat="1" applyFont="1" applyFill="1" applyBorder="1" applyAlignment="1">
      <alignment horizontal="right" vertical="center" wrapText="1" indent="1"/>
      <protection/>
    </xf>
    <xf numFmtId="189" fontId="24" fillId="0" borderId="28" xfId="420" applyNumberFormat="1" applyFont="1" applyFill="1" applyBorder="1" applyAlignment="1">
      <alignment horizontal="right" vertical="center" wrapText="1" indent="1"/>
      <protection/>
    </xf>
    <xf numFmtId="0" fontId="23" fillId="0" borderId="19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wrapText="1"/>
    </xf>
    <xf numFmtId="0" fontId="23" fillId="0" borderId="22" xfId="426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vertical="top" wrapText="1"/>
    </xf>
    <xf numFmtId="0" fontId="23" fillId="0" borderId="27" xfId="0" applyFont="1" applyFill="1" applyBorder="1" applyAlignment="1">
      <alignment wrapText="1"/>
    </xf>
    <xf numFmtId="0" fontId="23" fillId="0" borderId="48" xfId="0" applyFont="1" applyFill="1" applyBorder="1" applyAlignment="1" quotePrefix="1">
      <alignment horizontal="center" vertical="top" wrapText="1"/>
    </xf>
    <xf numFmtId="0" fontId="23" fillId="0" borderId="49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/>
    </xf>
    <xf numFmtId="41" fontId="22" fillId="0" borderId="21" xfId="109" applyFont="1" applyFill="1" applyBorder="1" applyAlignment="1">
      <alignment horizontal="right" vertical="center" wrapText="1" indent="1"/>
    </xf>
    <xf numFmtId="189" fontId="42" fillId="0" borderId="22" xfId="420" applyNumberFormat="1" applyFont="1" applyFill="1" applyBorder="1" applyAlignment="1">
      <alignment horizontal="right" vertical="center" wrapText="1" indent="1"/>
      <protection/>
    </xf>
    <xf numFmtId="189" fontId="42" fillId="0" borderId="23" xfId="420" applyNumberFormat="1" applyFont="1" applyFill="1" applyBorder="1" applyAlignment="1">
      <alignment horizontal="right" vertical="center" wrapText="1" indent="1"/>
      <protection/>
    </xf>
    <xf numFmtId="41" fontId="15" fillId="0" borderId="17" xfId="109" applyFont="1" applyFill="1" applyBorder="1" applyAlignment="1">
      <alignment horizontal="right" vertical="center" wrapText="1" indent="1"/>
    </xf>
    <xf numFmtId="189" fontId="15" fillId="0" borderId="0" xfId="0" applyNumberFormat="1" applyFont="1" applyFill="1" applyAlignment="1">
      <alignment horizontal="center" vertical="center"/>
    </xf>
    <xf numFmtId="41" fontId="15" fillId="0" borderId="26" xfId="109" applyFont="1" applyFill="1" applyBorder="1" applyAlignment="1">
      <alignment horizontal="right" vertical="center" wrapText="1" indent="1"/>
    </xf>
    <xf numFmtId="221" fontId="15" fillId="0" borderId="41" xfId="425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42" xfId="425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43" xfId="425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41" xfId="0" applyFont="1" applyFill="1" applyBorder="1" applyAlignment="1">
      <alignment horizontal="right" vertical="center" wrapText="1" indent="2"/>
    </xf>
    <xf numFmtId="0" fontId="15" fillId="0" borderId="42" xfId="0" applyFont="1" applyFill="1" applyBorder="1" applyAlignment="1">
      <alignment horizontal="right" vertical="center" wrapText="1" indent="2"/>
    </xf>
    <xf numFmtId="218" fontId="15" fillId="0" borderId="42" xfId="0" applyNumberFormat="1" applyFont="1" applyFill="1" applyBorder="1" applyAlignment="1">
      <alignment horizontal="right" vertical="center" wrapText="1" indent="2"/>
    </xf>
    <xf numFmtId="218" fontId="15" fillId="0" borderId="42" xfId="425" applyNumberFormat="1" applyFont="1" applyFill="1" applyBorder="1" applyAlignment="1" applyProtection="1">
      <alignment horizontal="right" vertical="center" wrapText="1" indent="2"/>
      <protection locked="0"/>
    </xf>
    <xf numFmtId="221" fontId="45" fillId="0" borderId="17" xfId="425" applyNumberFormat="1" applyFont="1" applyFill="1" applyBorder="1" applyAlignment="1" applyProtection="1">
      <alignment horizontal="right" vertical="center" wrapText="1" indent="2"/>
      <protection locked="0"/>
    </xf>
    <xf numFmtId="221" fontId="45" fillId="0" borderId="20" xfId="425" applyNumberFormat="1" applyFont="1" applyFill="1" applyBorder="1" applyAlignment="1" applyProtection="1">
      <alignment horizontal="right" vertical="center" wrapText="1" indent="2"/>
      <protection locked="0"/>
    </xf>
    <xf numFmtId="221" fontId="22" fillId="0" borderId="17" xfId="425" applyNumberFormat="1" applyFont="1" applyFill="1" applyBorder="1" applyAlignment="1" applyProtection="1">
      <alignment horizontal="right" vertical="center" wrapText="1" indent="2"/>
      <protection locked="0"/>
    </xf>
    <xf numFmtId="221" fontId="22" fillId="0" borderId="20" xfId="425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15" fillId="0" borderId="0" xfId="174" applyFont="1" applyFill="1">
      <alignment vertical="center"/>
      <protection/>
    </xf>
    <xf numFmtId="0" fontId="15" fillId="0" borderId="3" xfId="174" applyFont="1" applyFill="1" applyBorder="1" applyAlignment="1">
      <alignment horizontal="center" vertical="center" wrapText="1"/>
      <protection/>
    </xf>
    <xf numFmtId="0" fontId="15" fillId="0" borderId="3" xfId="174" applyFont="1" applyFill="1" applyBorder="1" applyAlignment="1">
      <alignment horizontal="center" vertical="center"/>
      <protection/>
    </xf>
    <xf numFmtId="0" fontId="15" fillId="0" borderId="27" xfId="174" applyFont="1" applyFill="1" applyBorder="1" applyAlignment="1">
      <alignment horizontal="center" vertical="center"/>
      <protection/>
    </xf>
    <xf numFmtId="0" fontId="15" fillId="0" borderId="27" xfId="174" applyFont="1" applyFill="1" applyBorder="1" applyAlignment="1">
      <alignment horizontal="center" vertical="center" wrapText="1"/>
      <protection/>
    </xf>
    <xf numFmtId="0" fontId="22" fillId="0" borderId="3" xfId="174" applyFont="1" applyFill="1" applyBorder="1" applyAlignment="1">
      <alignment horizontal="distributed" vertical="center" wrapText="1" indent="1"/>
      <protection/>
    </xf>
    <xf numFmtId="189" fontId="79" fillId="0" borderId="3" xfId="327" applyNumberFormat="1" applyFont="1" applyFill="1" applyBorder="1" applyAlignment="1">
      <alignment horizontal="right" vertical="center" wrapText="1"/>
      <protection/>
    </xf>
    <xf numFmtId="0" fontId="22" fillId="0" borderId="0" xfId="174" applyFont="1" applyFill="1">
      <alignment vertical="center"/>
      <protection/>
    </xf>
    <xf numFmtId="49" fontId="23" fillId="0" borderId="3" xfId="141" applyNumberFormat="1" applyFont="1" applyFill="1" applyBorder="1" applyAlignment="1">
      <alignment horizontal="center" vertical="center" wrapText="1"/>
      <protection/>
    </xf>
    <xf numFmtId="189" fontId="24" fillId="0" borderId="3" xfId="327" applyNumberFormat="1" applyFont="1" applyFill="1" applyBorder="1" applyAlignment="1">
      <alignment horizontal="right" vertical="center" wrapText="1"/>
      <protection/>
    </xf>
    <xf numFmtId="189" fontId="79" fillId="0" borderId="3" xfId="334" applyNumberFormat="1" applyFont="1" applyFill="1" applyBorder="1" applyAlignment="1">
      <alignment horizontal="right" vertical="center" wrapText="1"/>
      <protection/>
    </xf>
    <xf numFmtId="189" fontId="24" fillId="0" borderId="3" xfId="334" applyNumberFormat="1" applyFont="1" applyFill="1" applyBorder="1" applyAlignment="1">
      <alignment horizontal="right" vertical="center" wrapText="1"/>
      <protection/>
    </xf>
    <xf numFmtId="0" fontId="23" fillId="0" borderId="0" xfId="174" applyFont="1" applyAlignment="1">
      <alignment vertical="center"/>
      <protection/>
    </xf>
    <xf numFmtId="0" fontId="15" fillId="0" borderId="0" xfId="174" applyFont="1">
      <alignment vertical="center"/>
      <protection/>
    </xf>
    <xf numFmtId="0" fontId="23" fillId="0" borderId="0" xfId="174" applyFont="1" applyAlignment="1">
      <alignment horizontal="right" vertical="center"/>
      <protection/>
    </xf>
    <xf numFmtId="0" fontId="15" fillId="0" borderId="50" xfId="174" applyFont="1" applyFill="1" applyBorder="1" applyAlignment="1">
      <alignment horizontal="center" vertical="center" wrapText="1"/>
      <protection/>
    </xf>
    <xf numFmtId="49" fontId="42" fillId="0" borderId="51" xfId="141" applyNumberFormat="1" applyFont="1" applyFill="1" applyBorder="1" applyAlignment="1">
      <alignment horizontal="center" vertical="center" wrapText="1"/>
      <protection/>
    </xf>
    <xf numFmtId="0" fontId="22" fillId="0" borderId="36" xfId="174" applyFont="1" applyFill="1" applyBorder="1" applyAlignment="1">
      <alignment horizontal="center" vertical="center"/>
      <protection/>
    </xf>
    <xf numFmtId="49" fontId="42" fillId="0" borderId="39" xfId="141" applyNumberFormat="1" applyFont="1" applyFill="1" applyBorder="1" applyAlignment="1">
      <alignment horizontal="center" vertical="center" wrapText="1"/>
      <protection/>
    </xf>
    <xf numFmtId="49" fontId="42" fillId="0" borderId="40" xfId="141" applyNumberFormat="1" applyFont="1" applyFill="1" applyBorder="1" applyAlignment="1">
      <alignment horizontal="center" vertical="center" wrapText="1"/>
      <protection/>
    </xf>
    <xf numFmtId="0" fontId="15" fillId="0" borderId="46" xfId="174" applyFont="1" applyFill="1" applyBorder="1" applyAlignment="1">
      <alignment horizontal="distributed" vertical="center" wrapText="1" indent="1"/>
      <protection/>
    </xf>
    <xf numFmtId="194" fontId="24" fillId="0" borderId="0" xfId="141" applyNumberFormat="1" applyFont="1" applyFill="1" applyBorder="1" applyAlignment="1">
      <alignment horizontal="center" vertical="center" wrapText="1"/>
      <protection/>
    </xf>
    <xf numFmtId="194" fontId="24" fillId="0" borderId="37" xfId="141" applyNumberFormat="1" applyFont="1" applyFill="1" applyBorder="1" applyAlignment="1">
      <alignment horizontal="center" vertical="center" wrapText="1"/>
      <protection/>
    </xf>
    <xf numFmtId="0" fontId="15" fillId="0" borderId="46" xfId="174" applyFont="1" applyFill="1" applyBorder="1" applyAlignment="1">
      <alignment horizontal="center" vertical="center"/>
      <protection/>
    </xf>
    <xf numFmtId="0" fontId="30" fillId="0" borderId="0" xfId="426" applyFont="1" applyFill="1" applyAlignment="1">
      <alignment horizontal="center" vertical="center"/>
      <protection/>
    </xf>
    <xf numFmtId="0" fontId="41" fillId="0" borderId="21" xfId="426" applyFont="1" applyFill="1" applyBorder="1" applyAlignment="1">
      <alignment horizontal="center" vertical="center"/>
      <protection/>
    </xf>
    <xf numFmtId="49" fontId="22" fillId="0" borderId="36" xfId="141" applyNumberFormat="1" applyFont="1" applyFill="1" applyBorder="1" applyAlignment="1">
      <alignment horizontal="center" vertical="center" wrapText="1"/>
      <protection/>
    </xf>
    <xf numFmtId="49" fontId="42" fillId="0" borderId="0" xfId="141" applyNumberFormat="1" applyFont="1" applyFill="1" applyBorder="1" applyAlignment="1">
      <alignment horizontal="center" vertical="center" wrapText="1"/>
      <protection/>
    </xf>
    <xf numFmtId="49" fontId="42" fillId="0" borderId="37" xfId="141" applyNumberFormat="1" applyFont="1" applyFill="1" applyBorder="1" applyAlignment="1">
      <alignment horizontal="center" vertical="center" wrapText="1"/>
      <protection/>
    </xf>
    <xf numFmtId="0" fontId="22" fillId="0" borderId="0" xfId="174" applyFont="1">
      <alignment vertical="center"/>
      <protection/>
    </xf>
    <xf numFmtId="194" fontId="15" fillId="0" borderId="36" xfId="141" applyNumberFormat="1" applyFont="1" applyFill="1" applyBorder="1" applyAlignment="1">
      <alignment horizontal="center" vertical="center" wrapText="1"/>
      <protection/>
    </xf>
    <xf numFmtId="194" fontId="24" fillId="0" borderId="0" xfId="341" applyNumberFormat="1" applyFont="1" applyFill="1" applyBorder="1" applyAlignment="1">
      <alignment horizontal="center" vertical="center" wrapText="1"/>
      <protection/>
    </xf>
    <xf numFmtId="194" fontId="24" fillId="0" borderId="37" xfId="341" applyNumberFormat="1" applyFont="1" applyFill="1" applyBorder="1" applyAlignment="1">
      <alignment horizontal="center" vertical="center" wrapText="1"/>
      <protection/>
    </xf>
    <xf numFmtId="0" fontId="15" fillId="0" borderId="52" xfId="174" applyFont="1" applyFill="1" applyBorder="1" applyAlignment="1">
      <alignment horizontal="center" vertical="center"/>
      <protection/>
    </xf>
    <xf numFmtId="194" fontId="15" fillId="0" borderId="41" xfId="141" applyNumberFormat="1" applyFont="1" applyFill="1" applyBorder="1" applyAlignment="1">
      <alignment horizontal="center" vertical="center" wrapText="1"/>
      <protection/>
    </xf>
    <xf numFmtId="194" fontId="24" fillId="0" borderId="42" xfId="341" applyNumberFormat="1" applyFont="1" applyFill="1" applyBorder="1" applyAlignment="1">
      <alignment horizontal="center" vertical="center" wrapText="1"/>
      <protection/>
    </xf>
    <xf numFmtId="194" fontId="24" fillId="0" borderId="43" xfId="341" applyNumberFormat="1" applyFont="1" applyFill="1" applyBorder="1" applyAlignment="1">
      <alignment horizontal="center" vertical="center" wrapText="1"/>
      <protection/>
    </xf>
    <xf numFmtId="0" fontId="15" fillId="0" borderId="36" xfId="174" applyFont="1" applyFill="1" applyBorder="1" applyAlignment="1">
      <alignment horizontal="center" vertical="center"/>
      <protection/>
    </xf>
    <xf numFmtId="49" fontId="42" fillId="0" borderId="39" xfId="141" applyNumberFormat="1" applyFont="1" applyFill="1" applyBorder="1" applyAlignment="1">
      <alignment horizontal="left" vertical="center" wrapText="1"/>
      <protection/>
    </xf>
    <xf numFmtId="194" fontId="24" fillId="0" borderId="0" xfId="141" applyNumberFormat="1" applyFont="1" applyFill="1" applyBorder="1" applyAlignment="1">
      <alignment horizontal="right" vertical="center" wrapText="1" indent="2"/>
      <protection/>
    </xf>
    <xf numFmtId="49" fontId="42" fillId="0" borderId="36" xfId="141" applyNumberFormat="1" applyFont="1" applyFill="1" applyBorder="1" applyAlignment="1">
      <alignment horizontal="right" vertical="center" wrapText="1" indent="2"/>
      <protection/>
    </xf>
    <xf numFmtId="49" fontId="42" fillId="0" borderId="0" xfId="141" applyNumberFormat="1" applyFont="1" applyFill="1" applyBorder="1" applyAlignment="1">
      <alignment horizontal="right" vertical="center" wrapText="1" indent="2"/>
      <protection/>
    </xf>
    <xf numFmtId="194" fontId="24" fillId="0" borderId="36" xfId="141" applyNumberFormat="1" applyFont="1" applyFill="1" applyBorder="1" applyAlignment="1">
      <alignment horizontal="right" vertical="center" wrapText="1" indent="2"/>
      <protection/>
    </xf>
    <xf numFmtId="194" fontId="24" fillId="0" borderId="0" xfId="347" applyNumberFormat="1" applyFont="1" applyFill="1" applyBorder="1" applyAlignment="1">
      <alignment horizontal="right" vertical="center" wrapText="1" indent="2"/>
      <protection/>
    </xf>
    <xf numFmtId="194" fontId="24" fillId="0" borderId="41" xfId="141" applyNumberFormat="1" applyFont="1" applyFill="1" applyBorder="1" applyAlignment="1">
      <alignment horizontal="right" vertical="center" wrapText="1" indent="2"/>
      <protection/>
    </xf>
    <xf numFmtId="194" fontId="24" fillId="0" borderId="42" xfId="347" applyNumberFormat="1" applyFont="1" applyFill="1" applyBorder="1" applyAlignment="1">
      <alignment horizontal="right" vertical="center" wrapText="1" indent="2"/>
      <protection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174" applyFont="1" applyFill="1" applyBorder="1">
      <alignment vertical="center"/>
      <protection/>
    </xf>
    <xf numFmtId="0" fontId="16" fillId="0" borderId="0" xfId="174" applyFont="1" applyFill="1" applyAlignment="1">
      <alignment vertical="center"/>
      <protection/>
    </xf>
    <xf numFmtId="0" fontId="16" fillId="0" borderId="0" xfId="174" applyFont="1" applyFill="1">
      <alignment vertical="center"/>
      <protection/>
    </xf>
    <xf numFmtId="0" fontId="41" fillId="0" borderId="0" xfId="174" applyFont="1" applyFill="1" applyAlignment="1">
      <alignment vertical="center"/>
      <protection/>
    </xf>
    <xf numFmtId="0" fontId="80" fillId="0" borderId="0" xfId="174" applyFont="1" applyFill="1">
      <alignment vertical="center"/>
      <protection/>
    </xf>
    <xf numFmtId="0" fontId="41" fillId="0" borderId="0" xfId="174" applyFont="1" applyFill="1" applyAlignment="1">
      <alignment horizontal="right" vertical="center"/>
      <protection/>
    </xf>
    <xf numFmtId="0" fontId="44" fillId="0" borderId="0" xfId="426" applyFont="1" applyFill="1" applyAlignment="1">
      <alignment vertical="center"/>
      <protection/>
    </xf>
    <xf numFmtId="0" fontId="23" fillId="0" borderId="0" xfId="426" applyFont="1" applyFill="1" applyAlignment="1">
      <alignment vertical="center"/>
      <protection/>
    </xf>
    <xf numFmtId="0" fontId="23" fillId="0" borderId="25" xfId="426" applyFont="1" applyFill="1" applyBorder="1" applyAlignment="1">
      <alignment horizontal="right" vertical="center"/>
      <protection/>
    </xf>
    <xf numFmtId="0" fontId="10" fillId="0" borderId="20" xfId="426" applyFont="1" applyFill="1" applyBorder="1" applyAlignment="1">
      <alignment horizontal="center" vertical="center"/>
      <protection/>
    </xf>
    <xf numFmtId="0" fontId="23" fillId="0" borderId="0" xfId="426" applyFont="1" applyFill="1" applyBorder="1" applyAlignment="1">
      <alignment horizontal="center" vertical="center"/>
      <protection/>
    </xf>
    <xf numFmtId="0" fontId="41" fillId="0" borderId="18" xfId="426" applyFont="1" applyFill="1" applyBorder="1" applyAlignment="1">
      <alignment horizontal="center" vertical="center"/>
      <protection/>
    </xf>
    <xf numFmtId="0" fontId="23" fillId="0" borderId="17" xfId="426" applyFont="1" applyFill="1" applyBorder="1" applyAlignment="1">
      <alignment horizontal="center" vertical="center"/>
      <protection/>
    </xf>
    <xf numFmtId="0" fontId="23" fillId="0" borderId="19" xfId="426" applyFont="1" applyFill="1" applyBorder="1" applyAlignment="1">
      <alignment horizontal="center" vertical="center"/>
      <protection/>
    </xf>
    <xf numFmtId="0" fontId="15" fillId="0" borderId="28" xfId="426" applyFont="1" applyFill="1" applyBorder="1" applyAlignment="1">
      <alignment horizontal="center" vertical="center"/>
      <protection/>
    </xf>
    <xf numFmtId="0" fontId="15" fillId="0" borderId="25" xfId="426" applyFont="1" applyFill="1" applyBorder="1" applyAlignment="1">
      <alignment horizontal="center" vertical="center"/>
      <protection/>
    </xf>
    <xf numFmtId="0" fontId="15" fillId="0" borderId="27" xfId="426" applyFont="1" applyFill="1" applyBorder="1" applyAlignment="1">
      <alignment horizontal="center" vertical="center"/>
      <protection/>
    </xf>
    <xf numFmtId="0" fontId="15" fillId="0" borderId="26" xfId="426" applyFont="1" applyFill="1" applyBorder="1" applyAlignment="1">
      <alignment horizontal="center" vertical="center" shrinkToFit="1"/>
      <protection/>
    </xf>
    <xf numFmtId="0" fontId="15" fillId="0" borderId="26" xfId="426" applyFont="1" applyFill="1" applyBorder="1" applyAlignment="1">
      <alignment horizontal="center" vertical="center"/>
      <protection/>
    </xf>
    <xf numFmtId="0" fontId="15" fillId="0" borderId="0" xfId="426" applyFont="1" applyFill="1" applyAlignment="1">
      <alignment vertical="center"/>
      <protection/>
    </xf>
    <xf numFmtId="0" fontId="15" fillId="0" borderId="20" xfId="426" applyFont="1" applyFill="1" applyBorder="1" applyAlignment="1">
      <alignment horizontal="center" vertical="center"/>
      <protection/>
    </xf>
    <xf numFmtId="192" fontId="15" fillId="0" borderId="0" xfId="426" applyNumberFormat="1" applyFont="1" applyFill="1" applyAlignment="1">
      <alignment horizontal="center" vertical="center"/>
      <protection/>
    </xf>
    <xf numFmtId="0" fontId="15" fillId="0" borderId="0" xfId="426" applyFont="1" applyFill="1" applyAlignment="1">
      <alignment horizontal="center" vertical="center"/>
      <protection/>
    </xf>
    <xf numFmtId="191" fontId="15" fillId="0" borderId="0" xfId="426" applyNumberFormat="1" applyFont="1" applyFill="1" applyAlignment="1">
      <alignment horizontal="center" vertical="center"/>
      <protection/>
    </xf>
    <xf numFmtId="0" fontId="22" fillId="0" borderId="20" xfId="426" applyFont="1" applyFill="1" applyBorder="1" applyAlignment="1">
      <alignment horizontal="center" vertical="center"/>
      <protection/>
    </xf>
    <xf numFmtId="192" fontId="22" fillId="0" borderId="0" xfId="426" applyNumberFormat="1" applyFont="1" applyFill="1" applyAlignment="1">
      <alignment horizontal="center" vertical="center"/>
      <protection/>
    </xf>
    <xf numFmtId="196" fontId="22" fillId="0" borderId="0" xfId="426" applyNumberFormat="1" applyFont="1" applyFill="1" applyAlignment="1">
      <alignment horizontal="center" vertical="center"/>
      <protection/>
    </xf>
    <xf numFmtId="0" fontId="19" fillId="0" borderId="0" xfId="426" applyFont="1" applyFill="1" applyAlignment="1">
      <alignment horizontal="center" vertical="center"/>
      <protection/>
    </xf>
    <xf numFmtId="0" fontId="19" fillId="0" borderId="0" xfId="426" applyFont="1" applyFill="1" applyAlignment="1">
      <alignment vertical="center"/>
      <protection/>
    </xf>
    <xf numFmtId="191" fontId="15" fillId="0" borderId="0" xfId="426" applyNumberFormat="1" applyFont="1" applyFill="1" applyBorder="1" applyAlignment="1" applyProtection="1">
      <alignment vertical="center"/>
      <protection locked="0"/>
    </xf>
    <xf numFmtId="191" fontId="15" fillId="0" borderId="0" xfId="426" applyNumberFormat="1" applyFont="1" applyFill="1" applyBorder="1" applyAlignment="1" applyProtection="1">
      <alignment horizontal="right" vertical="center"/>
      <protection locked="0"/>
    </xf>
    <xf numFmtId="191" fontId="15" fillId="0" borderId="25" xfId="426" applyNumberFormat="1" applyFont="1" applyFill="1" applyBorder="1" applyAlignment="1">
      <alignment horizontal="center" vertical="center"/>
      <protection/>
    </xf>
    <xf numFmtId="191" fontId="15" fillId="0" borderId="25" xfId="426" applyNumberFormat="1" applyFont="1" applyFill="1" applyBorder="1" applyAlignment="1" applyProtection="1">
      <alignment vertical="center"/>
      <protection locked="0"/>
    </xf>
    <xf numFmtId="192" fontId="22" fillId="0" borderId="25" xfId="426" applyNumberFormat="1" applyFont="1" applyFill="1" applyBorder="1" applyAlignment="1">
      <alignment horizontal="center" vertical="center"/>
      <protection/>
    </xf>
    <xf numFmtId="192" fontId="15" fillId="0" borderId="25" xfId="426" applyNumberFormat="1" applyFont="1" applyFill="1" applyBorder="1" applyAlignment="1">
      <alignment horizontal="center" vertical="center"/>
      <protection/>
    </xf>
    <xf numFmtId="0" fontId="16" fillId="0" borderId="0" xfId="426" applyFont="1" applyFill="1" applyBorder="1" applyAlignment="1">
      <alignment/>
      <protection/>
    </xf>
    <xf numFmtId="0" fontId="16" fillId="0" borderId="0" xfId="426" applyFont="1" applyFill="1" applyAlignment="1">
      <alignment/>
      <protection/>
    </xf>
    <xf numFmtId="0" fontId="16" fillId="0" borderId="0" xfId="426" applyFont="1" applyFill="1" applyAlignment="1" quotePrefix="1">
      <alignment/>
      <protection/>
    </xf>
    <xf numFmtId="0" fontId="16" fillId="0" borderId="0" xfId="426" applyFont="1" applyFill="1" applyBorder="1" applyAlignment="1">
      <alignment horizontal="left"/>
      <protection/>
    </xf>
    <xf numFmtId="0" fontId="16" fillId="0" borderId="0" xfId="426" applyFont="1" applyFill="1" applyBorder="1" applyAlignment="1" quotePrefix="1">
      <alignment horizontal="right"/>
      <protection/>
    </xf>
    <xf numFmtId="0" fontId="16" fillId="0" borderId="0" xfId="426" applyFont="1" applyFill="1" applyAlignment="1">
      <alignment horizontal="left"/>
      <protection/>
    </xf>
    <xf numFmtId="0" fontId="16" fillId="0" borderId="0" xfId="426" applyFont="1" applyFill="1" applyAlignment="1" quotePrefix="1">
      <alignment horizontal="left"/>
      <protection/>
    </xf>
    <xf numFmtId="0" fontId="17" fillId="0" borderId="0" xfId="426" applyFont="1" applyFill="1" applyAlignment="1">
      <alignment vertical="center"/>
      <protection/>
    </xf>
    <xf numFmtId="0" fontId="23" fillId="0" borderId="25" xfId="426" applyFont="1" applyFill="1" applyBorder="1" applyAlignment="1">
      <alignment vertical="center"/>
      <protection/>
    </xf>
    <xf numFmtId="0" fontId="23" fillId="0" borderId="23" xfId="426" applyFont="1" applyFill="1" applyBorder="1" applyAlignment="1">
      <alignment vertical="center" shrinkToFit="1"/>
      <protection/>
    </xf>
    <xf numFmtId="0" fontId="41" fillId="0" borderId="21" xfId="426" applyFont="1" applyFill="1" applyBorder="1" applyAlignment="1" quotePrefix="1">
      <alignment horizontal="center" vertical="center" shrinkToFit="1"/>
      <protection/>
    </xf>
    <xf numFmtId="0" fontId="41" fillId="0" borderId="21" xfId="426" applyFont="1" applyFill="1" applyBorder="1" applyAlignment="1">
      <alignment horizontal="center" vertical="center" shrinkToFit="1"/>
      <protection/>
    </xf>
    <xf numFmtId="0" fontId="10" fillId="0" borderId="20" xfId="426" applyFont="1" applyFill="1" applyBorder="1" applyAlignment="1">
      <alignment horizontal="center" vertical="center" shrinkToFit="1"/>
      <protection/>
    </xf>
    <xf numFmtId="0" fontId="23" fillId="0" borderId="17" xfId="426" applyFont="1" applyFill="1" applyBorder="1" applyAlignment="1">
      <alignment horizontal="center" vertical="center" shrinkToFit="1"/>
      <protection/>
    </xf>
    <xf numFmtId="0" fontId="41" fillId="0" borderId="18" xfId="426" applyFont="1" applyFill="1" applyBorder="1" applyAlignment="1">
      <alignment horizontal="center" vertical="center" shrinkToFit="1"/>
      <protection/>
    </xf>
    <xf numFmtId="0" fontId="23" fillId="0" borderId="20" xfId="426" applyFont="1" applyFill="1" applyBorder="1" applyAlignment="1">
      <alignment horizontal="center" vertical="center" shrinkToFit="1"/>
      <protection/>
    </xf>
    <xf numFmtId="0" fontId="23" fillId="0" borderId="19" xfId="426" applyFont="1" applyFill="1" applyBorder="1" applyAlignment="1">
      <alignment horizontal="center" vertical="center" shrinkToFit="1"/>
      <protection/>
    </xf>
    <xf numFmtId="0" fontId="41" fillId="0" borderId="17" xfId="426" applyFont="1" applyFill="1" applyBorder="1" applyAlignment="1">
      <alignment horizontal="center" vertical="center" shrinkToFit="1"/>
      <protection/>
    </xf>
    <xf numFmtId="0" fontId="23" fillId="0" borderId="20" xfId="426" applyFont="1" applyFill="1" applyBorder="1" applyAlignment="1">
      <alignment vertical="center" shrinkToFit="1"/>
      <protection/>
    </xf>
    <xf numFmtId="0" fontId="23" fillId="0" borderId="19" xfId="426" applyFont="1" applyFill="1" applyBorder="1" applyAlignment="1" quotePrefix="1">
      <alignment horizontal="center" vertical="center" shrinkToFit="1"/>
      <protection/>
    </xf>
    <xf numFmtId="0" fontId="23" fillId="0" borderId="19" xfId="426" applyFont="1" applyFill="1" applyBorder="1" applyAlignment="1">
      <alignment horizontal="center" vertical="center" wrapText="1" shrinkToFit="1"/>
      <protection/>
    </xf>
    <xf numFmtId="0" fontId="23" fillId="0" borderId="28" xfId="426" applyFont="1" applyFill="1" applyBorder="1" applyAlignment="1">
      <alignment vertical="center" shrinkToFit="1"/>
      <protection/>
    </xf>
    <xf numFmtId="0" fontId="23" fillId="0" borderId="26" xfId="426" applyFont="1" applyFill="1" applyBorder="1" applyAlignment="1">
      <alignment horizontal="center" vertical="center" shrinkToFit="1"/>
      <protection/>
    </xf>
    <xf numFmtId="0" fontId="23" fillId="0" borderId="27" xfId="426" applyFont="1" applyFill="1" applyBorder="1" applyAlignment="1" quotePrefix="1">
      <alignment horizontal="center" vertical="center" shrinkToFit="1"/>
      <protection/>
    </xf>
    <xf numFmtId="0" fontId="23" fillId="0" borderId="27" xfId="426" applyFont="1" applyFill="1" applyBorder="1" applyAlignment="1">
      <alignment horizontal="center" vertical="center" shrinkToFit="1"/>
      <protection/>
    </xf>
    <xf numFmtId="0" fontId="23" fillId="0" borderId="26" xfId="426" applyFont="1" applyFill="1" applyBorder="1" applyAlignment="1" quotePrefix="1">
      <alignment horizontal="center" vertical="center" shrinkToFit="1"/>
      <protection/>
    </xf>
    <xf numFmtId="192" fontId="15" fillId="0" borderId="0" xfId="426" applyNumberFormat="1" applyFont="1" applyFill="1" applyAlignment="1">
      <alignment horizontal="right" vertical="center"/>
      <protection/>
    </xf>
    <xf numFmtId="189" fontId="15" fillId="0" borderId="0" xfId="426" applyNumberFormat="1" applyFont="1" applyFill="1" applyAlignment="1">
      <alignment horizontal="right" vertical="center"/>
      <protection/>
    </xf>
    <xf numFmtId="0" fontId="23" fillId="0" borderId="20" xfId="426" applyFont="1" applyFill="1" applyBorder="1" applyAlignment="1">
      <alignment horizontal="center" vertical="center"/>
      <protection/>
    </xf>
    <xf numFmtId="192" fontId="22" fillId="0" borderId="0" xfId="426" applyNumberFormat="1" applyFont="1" applyFill="1" applyAlignment="1">
      <alignment horizontal="right" vertical="center"/>
      <protection/>
    </xf>
    <xf numFmtId="197" fontId="15" fillId="0" borderId="0" xfId="426" applyNumberFormat="1" applyFont="1" applyFill="1" applyAlignment="1">
      <alignment horizontal="right" vertical="center"/>
      <protection/>
    </xf>
    <xf numFmtId="197" fontId="15" fillId="0" borderId="0" xfId="426" applyNumberFormat="1" applyFont="1" applyFill="1" applyBorder="1" applyAlignment="1" applyProtection="1">
      <alignment vertical="center"/>
      <protection locked="0"/>
    </xf>
    <xf numFmtId="197" fontId="15" fillId="0" borderId="0" xfId="426" applyNumberFormat="1" applyFont="1" applyFill="1" applyBorder="1" applyAlignment="1">
      <alignment horizontal="center" vertical="center"/>
      <protection/>
    </xf>
    <xf numFmtId="197" fontId="15" fillId="0" borderId="0" xfId="426" applyNumberFormat="1" applyFont="1" applyFill="1" applyBorder="1" applyAlignment="1">
      <alignment horizontal="right" vertical="center"/>
      <protection/>
    </xf>
    <xf numFmtId="197" fontId="15" fillId="0" borderId="0" xfId="426" applyNumberFormat="1" applyFont="1" applyFill="1" applyBorder="1" applyAlignment="1" applyProtection="1">
      <alignment horizontal="right" vertical="center"/>
      <protection locked="0"/>
    </xf>
    <xf numFmtId="0" fontId="22" fillId="0" borderId="0" xfId="426" applyFont="1" applyFill="1" applyAlignment="1">
      <alignment vertical="center"/>
      <protection/>
    </xf>
    <xf numFmtId="197" fontId="15" fillId="0" borderId="25" xfId="426" applyNumberFormat="1" applyFont="1" applyFill="1" applyBorder="1" applyAlignment="1">
      <alignment horizontal="right" vertical="center"/>
      <protection/>
    </xf>
    <xf numFmtId="197" fontId="15" fillId="0" borderId="25" xfId="426" applyNumberFormat="1" applyFont="1" applyFill="1" applyBorder="1" applyAlignment="1" applyProtection="1">
      <alignment vertical="center"/>
      <protection locked="0"/>
    </xf>
    <xf numFmtId="197" fontId="15" fillId="0" borderId="25" xfId="426" applyNumberFormat="1" applyFont="1" applyFill="1" applyBorder="1" applyAlignment="1">
      <alignment horizontal="center" vertical="center"/>
      <protection/>
    </xf>
    <xf numFmtId="192" fontId="15" fillId="0" borderId="25" xfId="426" applyNumberFormat="1" applyFont="1" applyFill="1" applyBorder="1" applyAlignment="1">
      <alignment horizontal="right" vertical="center"/>
      <protection/>
    </xf>
    <xf numFmtId="197" fontId="15" fillId="0" borderId="25" xfId="426" applyNumberFormat="1" applyFont="1" applyFill="1" applyBorder="1" applyAlignment="1" applyProtection="1">
      <alignment horizontal="right" vertical="center"/>
      <protection locked="0"/>
    </xf>
    <xf numFmtId="0" fontId="16" fillId="0" borderId="0" xfId="426" applyFont="1" applyFill="1" applyAlignment="1">
      <alignment horizontal="right"/>
      <protection/>
    </xf>
    <xf numFmtId="0" fontId="16" fillId="0" borderId="0" xfId="426" applyFont="1" applyFill="1" applyBorder="1" applyAlignment="1">
      <alignment horizontal="right"/>
      <protection/>
    </xf>
    <xf numFmtId="0" fontId="44" fillId="0" borderId="0" xfId="426" applyFont="1" applyFill="1" applyAlignment="1">
      <alignment horizontal="center"/>
      <protection/>
    </xf>
    <xf numFmtId="0" fontId="44" fillId="0" borderId="0" xfId="426" applyFont="1" applyFill="1">
      <alignment/>
      <protection/>
    </xf>
    <xf numFmtId="0" fontId="23" fillId="0" borderId="0" xfId="426" applyFont="1" applyFill="1" applyAlignment="1">
      <alignment horizontal="right" vertical="center"/>
      <protection/>
    </xf>
    <xf numFmtId="0" fontId="41" fillId="0" borderId="18" xfId="426" applyFont="1" applyFill="1" applyBorder="1" applyAlignment="1" quotePrefix="1">
      <alignment horizontal="center" vertical="center" shrinkToFit="1"/>
      <protection/>
    </xf>
    <xf numFmtId="0" fontId="41" fillId="0" borderId="23" xfId="426" applyFont="1" applyFill="1" applyBorder="1" applyAlignment="1">
      <alignment horizontal="center" vertical="center" shrinkToFit="1"/>
      <protection/>
    </xf>
    <xf numFmtId="0" fontId="23" fillId="0" borderId="21" xfId="426" applyFont="1" applyFill="1" applyBorder="1" applyAlignment="1">
      <alignment vertical="center" shrinkToFit="1"/>
      <protection/>
    </xf>
    <xf numFmtId="0" fontId="23" fillId="0" borderId="0" xfId="426" applyFont="1" applyFill="1" applyBorder="1" applyAlignment="1">
      <alignment vertical="center"/>
      <protection/>
    </xf>
    <xf numFmtId="0" fontId="23" fillId="0" borderId="17" xfId="426" applyFont="1" applyFill="1" applyBorder="1" applyAlignment="1" quotePrefix="1">
      <alignment horizontal="center" vertical="center" wrapText="1" shrinkToFit="1"/>
      <protection/>
    </xf>
    <xf numFmtId="0" fontId="23" fillId="0" borderId="19" xfId="426" applyFont="1" applyFill="1" applyBorder="1" applyAlignment="1" quotePrefix="1">
      <alignment horizontal="center" vertical="center" wrapText="1" shrinkToFit="1"/>
      <protection/>
    </xf>
    <xf numFmtId="0" fontId="23" fillId="0" borderId="20" xfId="426" applyFont="1" applyFill="1" applyBorder="1" applyAlignment="1">
      <alignment horizontal="center" vertical="center" wrapText="1" shrinkToFit="1"/>
      <protection/>
    </xf>
    <xf numFmtId="0" fontId="10" fillId="0" borderId="28" xfId="426" applyFont="1" applyFill="1" applyBorder="1" applyAlignment="1">
      <alignment horizontal="center" vertical="center" shrinkToFit="1"/>
      <protection/>
    </xf>
    <xf numFmtId="0" fontId="23" fillId="0" borderId="26" xfId="426" applyFont="1" applyFill="1" applyBorder="1" applyAlignment="1">
      <alignment horizontal="center" vertical="center" wrapText="1" shrinkToFit="1"/>
      <protection/>
    </xf>
    <xf numFmtId="0" fontId="23" fillId="0" borderId="28" xfId="426" applyFont="1" applyFill="1" applyBorder="1" applyAlignment="1" quotePrefix="1">
      <alignment horizontal="center" vertical="center" wrapText="1" shrinkToFit="1"/>
      <protection/>
    </xf>
    <xf numFmtId="197" fontId="15" fillId="0" borderId="23" xfId="426" applyNumberFormat="1" applyFont="1" applyFill="1" applyBorder="1" applyAlignment="1">
      <alignment horizontal="center" vertical="center"/>
      <protection/>
    </xf>
    <xf numFmtId="0" fontId="15" fillId="0" borderId="0" xfId="426" applyFont="1" applyFill="1" applyBorder="1" applyAlignment="1">
      <alignment horizontal="center" vertical="center"/>
      <protection/>
    </xf>
    <xf numFmtId="0" fontId="15" fillId="0" borderId="0" xfId="426" applyFont="1" applyFill="1" applyBorder="1" applyAlignment="1">
      <alignment vertical="center"/>
      <protection/>
    </xf>
    <xf numFmtId="197" fontId="15" fillId="0" borderId="0" xfId="426" applyNumberFormat="1" applyFont="1" applyFill="1" applyAlignment="1">
      <alignment horizontal="center" vertical="center"/>
      <protection/>
    </xf>
    <xf numFmtId="197" fontId="15" fillId="0" borderId="0" xfId="108" applyNumberFormat="1" applyFont="1" applyFill="1" applyAlignment="1">
      <alignment horizontal="center" vertical="center"/>
    </xf>
    <xf numFmtId="197" fontId="15" fillId="0" borderId="20" xfId="426" applyNumberFormat="1" applyFont="1" applyFill="1" applyBorder="1" applyAlignment="1">
      <alignment horizontal="center" vertical="center"/>
      <protection/>
    </xf>
    <xf numFmtId="0" fontId="24" fillId="0" borderId="20" xfId="426" applyFont="1" applyFill="1" applyBorder="1" applyAlignment="1">
      <alignment horizontal="center" vertical="center"/>
      <protection/>
    </xf>
    <xf numFmtId="197" fontId="24" fillId="0" borderId="0" xfId="426" applyNumberFormat="1" applyFont="1" applyFill="1" applyBorder="1" applyAlignment="1">
      <alignment horizontal="center" vertical="center"/>
      <protection/>
    </xf>
    <xf numFmtId="197" fontId="24" fillId="0" borderId="0" xfId="426" applyNumberFormat="1" applyFont="1" applyFill="1" applyAlignment="1">
      <alignment horizontal="center" vertical="center"/>
      <protection/>
    </xf>
    <xf numFmtId="197" fontId="24" fillId="0" borderId="20" xfId="426" applyNumberFormat="1" applyFont="1" applyFill="1" applyBorder="1" applyAlignment="1">
      <alignment horizontal="center" vertical="center"/>
      <protection/>
    </xf>
    <xf numFmtId="0" fontId="24" fillId="0" borderId="0" xfId="426" applyFont="1" applyFill="1" applyBorder="1" applyAlignment="1">
      <alignment horizontal="center" vertical="center"/>
      <protection/>
    </xf>
    <xf numFmtId="197" fontId="22" fillId="0" borderId="0" xfId="426" applyNumberFormat="1" applyFont="1" applyFill="1" applyBorder="1" applyAlignment="1">
      <alignment horizontal="center" vertical="center"/>
      <protection/>
    </xf>
    <xf numFmtId="197" fontId="22" fillId="0" borderId="0" xfId="426" applyNumberFormat="1" applyFont="1" applyFill="1" applyAlignment="1">
      <alignment horizontal="center" vertical="center"/>
      <protection/>
    </xf>
    <xf numFmtId="197" fontId="22" fillId="0" borderId="20" xfId="426" applyNumberFormat="1" applyFont="1" applyFill="1" applyBorder="1" applyAlignment="1">
      <alignment horizontal="center" vertical="center"/>
      <protection/>
    </xf>
    <xf numFmtId="0" fontId="22" fillId="0" borderId="0" xfId="426" applyFont="1" applyFill="1" applyBorder="1" applyAlignment="1">
      <alignment horizontal="center" vertical="center"/>
      <protection/>
    </xf>
    <xf numFmtId="0" fontId="19" fillId="0" borderId="0" xfId="426" applyFont="1" applyFill="1" applyBorder="1" applyAlignment="1">
      <alignment vertical="center"/>
      <protection/>
    </xf>
    <xf numFmtId="0" fontId="16" fillId="0" borderId="20" xfId="426" applyFont="1" applyFill="1" applyBorder="1" applyAlignment="1">
      <alignment horizontal="center" vertical="center"/>
      <protection/>
    </xf>
    <xf numFmtId="197" fontId="15" fillId="0" borderId="0" xfId="426" applyNumberFormat="1" applyFont="1" applyFill="1" applyBorder="1" applyAlignment="1" applyProtection="1">
      <alignment horizontal="center" vertical="center"/>
      <protection locked="0"/>
    </xf>
    <xf numFmtId="197" fontId="15" fillId="0" borderId="20" xfId="426" applyNumberFormat="1" applyFont="1" applyFill="1" applyBorder="1" applyAlignment="1" applyProtection="1">
      <alignment horizontal="center" vertical="center"/>
      <protection locked="0"/>
    </xf>
    <xf numFmtId="0" fontId="16" fillId="0" borderId="28" xfId="426" applyFont="1" applyFill="1" applyBorder="1" applyAlignment="1">
      <alignment horizontal="center" vertical="center"/>
      <protection/>
    </xf>
    <xf numFmtId="197" fontId="15" fillId="0" borderId="25" xfId="426" applyNumberFormat="1" applyFont="1" applyFill="1" applyBorder="1" applyAlignment="1" applyProtection="1">
      <alignment horizontal="center" vertical="center"/>
      <protection locked="0"/>
    </xf>
    <xf numFmtId="197" fontId="15" fillId="0" borderId="28" xfId="426" applyNumberFormat="1" applyFont="1" applyFill="1" applyBorder="1" applyAlignment="1" applyProtection="1">
      <alignment horizontal="center" vertical="center"/>
      <protection locked="0"/>
    </xf>
    <xf numFmtId="0" fontId="16" fillId="0" borderId="0" xfId="426" applyFont="1" applyFill="1">
      <alignment/>
      <protection/>
    </xf>
    <xf numFmtId="0" fontId="16" fillId="0" borderId="0" xfId="426" applyFont="1" applyFill="1" applyBorder="1">
      <alignment/>
      <protection/>
    </xf>
    <xf numFmtId="0" fontId="15" fillId="0" borderId="0" xfId="426" applyFont="1" applyFill="1">
      <alignment/>
      <protection/>
    </xf>
    <xf numFmtId="0" fontId="17" fillId="0" borderId="0" xfId="426" applyFont="1" applyFill="1">
      <alignment/>
      <protection/>
    </xf>
    <xf numFmtId="0" fontId="78" fillId="0" borderId="0" xfId="426" applyFont="1" applyFill="1" applyAlignment="1">
      <alignment horizontal="center"/>
      <protection/>
    </xf>
    <xf numFmtId="0" fontId="23" fillId="0" borderId="23" xfId="426" applyFont="1" applyFill="1" applyBorder="1" applyAlignment="1">
      <alignment vertical="center"/>
      <protection/>
    </xf>
    <xf numFmtId="0" fontId="23" fillId="0" borderId="21" xfId="426" applyFont="1" applyFill="1" applyBorder="1" applyAlignment="1">
      <alignment vertical="center"/>
      <protection/>
    </xf>
    <xf numFmtId="0" fontId="41" fillId="0" borderId="19" xfId="426" applyFont="1" applyFill="1" applyBorder="1" applyAlignment="1">
      <alignment horizontal="center" vertical="center"/>
      <protection/>
    </xf>
    <xf numFmtId="0" fontId="10" fillId="0" borderId="28" xfId="426" applyFont="1" applyFill="1" applyBorder="1" applyAlignment="1">
      <alignment horizontal="center" vertical="center"/>
      <protection/>
    </xf>
    <xf numFmtId="0" fontId="23" fillId="0" borderId="27" xfId="426" applyFont="1" applyFill="1" applyBorder="1" applyAlignment="1">
      <alignment horizontal="center" vertical="center"/>
      <protection/>
    </xf>
    <xf numFmtId="0" fontId="23" fillId="0" borderId="27" xfId="426" applyFont="1" applyFill="1" applyBorder="1" applyAlignment="1" quotePrefix="1">
      <alignment horizontal="center" vertical="center"/>
      <protection/>
    </xf>
    <xf numFmtId="0" fontId="23" fillId="0" borderId="26" xfId="426" applyFont="1" applyFill="1" applyBorder="1" applyAlignment="1">
      <alignment horizontal="center" vertical="center"/>
      <protection/>
    </xf>
    <xf numFmtId="0" fontId="15" fillId="0" borderId="21" xfId="426" applyFont="1" applyFill="1" applyBorder="1" applyAlignment="1">
      <alignment horizontal="center" vertical="center"/>
      <protection/>
    </xf>
    <xf numFmtId="0" fontId="15" fillId="0" borderId="17" xfId="426" applyFont="1" applyFill="1" applyBorder="1" applyAlignment="1">
      <alignment horizontal="center" vertical="center"/>
      <protection/>
    </xf>
    <xf numFmtId="0" fontId="24" fillId="0" borderId="17" xfId="426" applyFont="1" applyFill="1" applyBorder="1" applyAlignment="1">
      <alignment horizontal="center" vertical="center"/>
      <protection/>
    </xf>
    <xf numFmtId="0" fontId="22" fillId="0" borderId="17" xfId="426" applyFont="1" applyFill="1" applyBorder="1" applyAlignment="1">
      <alignment horizontal="center" vertical="center"/>
      <protection/>
    </xf>
    <xf numFmtId="189" fontId="15" fillId="0" borderId="0" xfId="426" applyNumberFormat="1" applyFont="1" applyFill="1" applyBorder="1" applyAlignment="1" applyProtection="1">
      <alignment horizontal="center" vertical="center"/>
      <protection locked="0"/>
    </xf>
    <xf numFmtId="189" fontId="15" fillId="0" borderId="20" xfId="426" applyNumberFormat="1" applyFont="1" applyFill="1" applyBorder="1" applyAlignment="1" applyProtection="1">
      <alignment horizontal="center" vertical="center"/>
      <protection locked="0"/>
    </xf>
    <xf numFmtId="0" fontId="15" fillId="0" borderId="0" xfId="426" applyFont="1" applyFill="1" applyBorder="1" applyAlignment="1">
      <alignment horizontal="center" vertical="center" shrinkToFit="1"/>
      <protection/>
    </xf>
    <xf numFmtId="192" fontId="15" fillId="0" borderId="26" xfId="426" applyNumberFormat="1" applyFont="1" applyFill="1" applyBorder="1" applyAlignment="1">
      <alignment horizontal="center" vertical="center"/>
      <protection/>
    </xf>
    <xf numFmtId="189" fontId="15" fillId="0" borderId="25" xfId="426" applyNumberFormat="1" applyFont="1" applyFill="1" applyBorder="1" applyAlignment="1" applyProtection="1">
      <alignment horizontal="center" vertical="center"/>
      <protection locked="0"/>
    </xf>
    <xf numFmtId="189" fontId="15" fillId="0" borderId="28" xfId="426" applyNumberFormat="1" applyFont="1" applyFill="1" applyBorder="1" applyAlignment="1" applyProtection="1">
      <alignment horizontal="center" vertical="center"/>
      <protection locked="0"/>
    </xf>
    <xf numFmtId="0" fontId="15" fillId="0" borderId="25" xfId="426" applyFont="1" applyFill="1" applyBorder="1" applyAlignment="1">
      <alignment horizontal="center" vertical="center" shrinkToFit="1"/>
      <protection/>
    </xf>
    <xf numFmtId="0" fontId="16" fillId="0" borderId="22" xfId="426" applyFont="1" applyFill="1" applyBorder="1" applyAlignment="1" quotePrefix="1">
      <alignment horizontal="left"/>
      <protection/>
    </xf>
    <xf numFmtId="0" fontId="15" fillId="0" borderId="0" xfId="426" applyFont="1" applyFill="1" applyBorder="1" applyAlignment="1">
      <alignment/>
      <protection/>
    </xf>
    <xf numFmtId="0" fontId="15" fillId="0" borderId="0" xfId="426" applyFont="1" applyFill="1" applyBorder="1" applyAlignment="1" quotePrefix="1">
      <alignment horizontal="right"/>
      <protection/>
    </xf>
    <xf numFmtId="0" fontId="23" fillId="0" borderId="0" xfId="426" applyFont="1" applyFill="1">
      <alignment/>
      <protection/>
    </xf>
    <xf numFmtId="0" fontId="10" fillId="0" borderId="23" xfId="426" applyFont="1" applyFill="1" applyBorder="1" applyAlignment="1">
      <alignment horizontal="center" vertical="center"/>
      <protection/>
    </xf>
    <xf numFmtId="0" fontId="41" fillId="0" borderId="27" xfId="426" applyFont="1" applyFill="1" applyBorder="1" applyAlignment="1">
      <alignment horizontal="center" vertical="center" wrapText="1"/>
      <protection/>
    </xf>
    <xf numFmtId="0" fontId="41" fillId="0" borderId="3" xfId="426" applyFont="1" applyFill="1" applyBorder="1" applyAlignment="1">
      <alignment horizontal="center" vertical="center" wrapText="1"/>
      <protection/>
    </xf>
    <xf numFmtId="0" fontId="23" fillId="0" borderId="26" xfId="426" applyFont="1" applyFill="1" applyBorder="1" applyAlignment="1" quotePrefix="1">
      <alignment horizontal="center" vertical="center"/>
      <protection/>
    </xf>
    <xf numFmtId="0" fontId="23" fillId="0" borderId="25" xfId="426" applyFont="1" applyFill="1" applyBorder="1" applyAlignment="1">
      <alignment horizontal="center" vertical="center"/>
      <protection/>
    </xf>
    <xf numFmtId="191" fontId="15" fillId="0" borderId="20" xfId="426" applyNumberFormat="1" applyFont="1" applyFill="1" applyBorder="1" applyAlignment="1">
      <alignment horizontal="center" vertical="center"/>
      <protection/>
    </xf>
    <xf numFmtId="0" fontId="21" fillId="0" borderId="0" xfId="426" applyFont="1" applyFill="1">
      <alignment/>
      <protection/>
    </xf>
    <xf numFmtId="0" fontId="15" fillId="0" borderId="20" xfId="426" applyFont="1" applyFill="1" applyBorder="1" applyAlignment="1">
      <alignment horizontal="center" vertical="center" shrinkToFit="1"/>
      <protection/>
    </xf>
    <xf numFmtId="192" fontId="15" fillId="0" borderId="17" xfId="426" applyNumberFormat="1" applyFont="1" applyFill="1" applyBorder="1" applyAlignment="1">
      <alignment horizontal="center" vertical="center" shrinkToFit="1"/>
      <protection/>
    </xf>
    <xf numFmtId="192" fontId="15" fillId="0" borderId="0" xfId="426" applyNumberFormat="1" applyFont="1" applyFill="1" applyAlignment="1">
      <alignment horizontal="center" vertical="center" shrinkToFit="1"/>
      <protection/>
    </xf>
    <xf numFmtId="192" fontId="15" fillId="0" borderId="0" xfId="426" applyNumberFormat="1" applyFont="1" applyFill="1" applyBorder="1" applyAlignment="1">
      <alignment horizontal="center" vertical="center" shrinkToFit="1"/>
      <protection/>
    </xf>
    <xf numFmtId="0" fontId="15" fillId="0" borderId="17" xfId="426" applyFont="1" applyFill="1" applyBorder="1" applyAlignment="1">
      <alignment horizontal="center" vertical="center" shrinkToFit="1"/>
      <protection/>
    </xf>
    <xf numFmtId="0" fontId="21" fillId="0" borderId="0" xfId="426" applyFont="1" applyFill="1" applyAlignment="1">
      <alignment vertical="center" shrinkToFit="1"/>
      <protection/>
    </xf>
    <xf numFmtId="192" fontId="22" fillId="0" borderId="0" xfId="426" applyNumberFormat="1" applyFont="1" applyFill="1" applyAlignment="1">
      <alignment horizontal="center" vertical="center" shrinkToFit="1"/>
      <protection/>
    </xf>
    <xf numFmtId="0" fontId="19" fillId="0" borderId="0" xfId="426" applyFont="1" applyFill="1" applyAlignment="1">
      <alignment vertical="center" shrinkToFit="1"/>
      <protection/>
    </xf>
    <xf numFmtId="0" fontId="22" fillId="0" borderId="20" xfId="426" applyFont="1" applyFill="1" applyBorder="1" applyAlignment="1">
      <alignment horizontal="center" vertical="center" shrinkToFit="1"/>
      <protection/>
    </xf>
    <xf numFmtId="192" fontId="22" fillId="0" borderId="17" xfId="426" applyNumberFormat="1" applyFont="1" applyFill="1" applyBorder="1" applyAlignment="1">
      <alignment horizontal="center" vertical="center" shrinkToFit="1"/>
      <protection/>
    </xf>
    <xf numFmtId="192" fontId="22" fillId="0" borderId="0" xfId="426" applyNumberFormat="1" applyFont="1" applyFill="1" applyBorder="1" applyAlignment="1">
      <alignment horizontal="center" vertical="center" shrinkToFit="1"/>
      <protection/>
    </xf>
    <xf numFmtId="0" fontId="22" fillId="0" borderId="17" xfId="426" applyFont="1" applyFill="1" applyBorder="1" applyAlignment="1">
      <alignment horizontal="center" vertical="center" shrinkToFit="1"/>
      <protection/>
    </xf>
    <xf numFmtId="189" fontId="17" fillId="0" borderId="0" xfId="0" applyNumberFormat="1" applyFont="1" applyFill="1" applyBorder="1" applyAlignment="1">
      <alignment horizontal="right" vertical="center" wrapText="1" indent="2" shrinkToFit="1"/>
    </xf>
    <xf numFmtId="192" fontId="17" fillId="0" borderId="0" xfId="0" applyNumberFormat="1" applyFont="1" applyFill="1" applyBorder="1" applyAlignment="1">
      <alignment horizontal="right" vertical="center" wrapText="1" indent="2" shrinkToFit="1"/>
    </xf>
    <xf numFmtId="189" fontId="17" fillId="0" borderId="0" xfId="416" applyNumberFormat="1" applyFont="1" applyFill="1" applyBorder="1" applyAlignment="1">
      <alignment horizontal="right" vertical="center" wrapText="1" indent="2"/>
      <protection/>
    </xf>
    <xf numFmtId="189" fontId="17" fillId="0" borderId="37" xfId="416" applyNumberFormat="1" applyFont="1" applyFill="1" applyBorder="1" applyAlignment="1">
      <alignment horizontal="right" vertical="center" wrapText="1" indent="2"/>
      <protection/>
    </xf>
    <xf numFmtId="189" fontId="15" fillId="0" borderId="0" xfId="426" applyNumberFormat="1" applyFont="1" applyFill="1" applyBorder="1" applyAlignment="1">
      <alignment horizontal="center" vertical="center" shrinkToFit="1"/>
      <protection/>
    </xf>
    <xf numFmtId="0" fontId="15" fillId="0" borderId="0" xfId="426" applyFont="1" applyFill="1" applyAlignment="1">
      <alignment vertical="center" shrinkToFit="1"/>
      <protection/>
    </xf>
    <xf numFmtId="0" fontId="15" fillId="0" borderId="28" xfId="426" applyFont="1" applyFill="1" applyBorder="1" applyAlignment="1">
      <alignment horizontal="center" vertical="center" shrinkToFit="1"/>
      <protection/>
    </xf>
    <xf numFmtId="192" fontId="15" fillId="0" borderId="26" xfId="426" applyNumberFormat="1" applyFont="1" applyFill="1" applyBorder="1" applyAlignment="1">
      <alignment horizontal="center" vertical="center" shrinkToFit="1"/>
      <protection/>
    </xf>
    <xf numFmtId="189" fontId="17" fillId="0" borderId="25" xfId="0" applyNumberFormat="1" applyFont="1" applyFill="1" applyBorder="1" applyAlignment="1">
      <alignment horizontal="right" vertical="center" wrapText="1" indent="2" shrinkToFit="1"/>
    </xf>
    <xf numFmtId="192" fontId="17" fillId="0" borderId="25" xfId="0" applyNumberFormat="1" applyFont="1" applyFill="1" applyBorder="1" applyAlignment="1">
      <alignment horizontal="right" vertical="center" wrapText="1" indent="2" shrinkToFit="1"/>
    </xf>
    <xf numFmtId="192" fontId="15" fillId="0" borderId="25" xfId="426" applyNumberFormat="1" applyFont="1" applyFill="1" applyBorder="1" applyAlignment="1">
      <alignment horizontal="center" vertical="center" shrinkToFit="1"/>
      <protection/>
    </xf>
    <xf numFmtId="189" fontId="17" fillId="0" borderId="25" xfId="416" applyNumberFormat="1" applyFont="1" applyFill="1" applyBorder="1" applyAlignment="1">
      <alignment horizontal="right" vertical="center" wrapText="1" indent="2"/>
      <protection/>
    </xf>
    <xf numFmtId="189" fontId="17" fillId="0" borderId="53" xfId="416" applyNumberFormat="1" applyFont="1" applyFill="1" applyBorder="1" applyAlignment="1">
      <alignment horizontal="right" vertical="center" wrapText="1" indent="2"/>
      <protection/>
    </xf>
    <xf numFmtId="189" fontId="15" fillId="0" borderId="25" xfId="426" applyNumberFormat="1" applyFont="1" applyFill="1" applyBorder="1" applyAlignment="1">
      <alignment horizontal="center" vertical="center" shrinkToFit="1"/>
      <protection/>
    </xf>
    <xf numFmtId="0" fontId="16" fillId="0" borderId="0" xfId="426" applyFont="1" applyFill="1" applyBorder="1" applyAlignment="1" quotePrefix="1">
      <alignment vertical="center"/>
      <protection/>
    </xf>
    <xf numFmtId="0" fontId="16" fillId="0" borderId="0" xfId="426" applyFont="1" applyFill="1" applyBorder="1" applyAlignment="1">
      <alignment vertical="center"/>
      <protection/>
    </xf>
    <xf numFmtId="191" fontId="15" fillId="0" borderId="0" xfId="426" applyNumberFormat="1" applyFont="1" applyFill="1" applyBorder="1" applyAlignment="1">
      <alignment horizontal="center" vertical="center"/>
      <protection/>
    </xf>
    <xf numFmtId="0" fontId="79" fillId="0" borderId="28" xfId="426" applyFont="1" applyFill="1" applyBorder="1" applyAlignment="1">
      <alignment horizontal="center" vertical="center"/>
      <protection/>
    </xf>
    <xf numFmtId="191" fontId="22" fillId="0" borderId="25" xfId="426" applyNumberFormat="1" applyFont="1" applyFill="1" applyBorder="1" applyAlignment="1">
      <alignment horizontal="center" vertical="center"/>
      <protection/>
    </xf>
    <xf numFmtId="191" fontId="22" fillId="0" borderId="28" xfId="426" applyNumberFormat="1" applyFont="1" applyFill="1" applyBorder="1" applyAlignment="1">
      <alignment horizontal="center" vertical="center"/>
      <protection/>
    </xf>
    <xf numFmtId="0" fontId="79" fillId="0" borderId="26" xfId="426" applyFont="1" applyFill="1" applyBorder="1" applyAlignment="1">
      <alignment horizontal="center" vertical="center"/>
      <protection/>
    </xf>
    <xf numFmtId="0" fontId="19" fillId="0" borderId="0" xfId="426" applyFont="1" applyFill="1">
      <alignment/>
      <protection/>
    </xf>
    <xf numFmtId="0" fontId="15" fillId="0" borderId="0" xfId="424" applyFont="1" applyFill="1" applyAlignment="1">
      <alignment vertical="center" shrinkToFit="1"/>
      <protection/>
    </xf>
    <xf numFmtId="0" fontId="15" fillId="0" borderId="25" xfId="424" applyFont="1" applyFill="1" applyBorder="1" applyAlignment="1">
      <alignment horizontal="right" vertical="center" shrinkToFit="1"/>
      <protection/>
    </xf>
    <xf numFmtId="194" fontId="24" fillId="0" borderId="36" xfId="419" applyNumberFormat="1" applyFont="1" applyFill="1" applyBorder="1" applyAlignment="1">
      <alignment horizontal="right" vertical="center" wrapText="1"/>
      <protection/>
    </xf>
    <xf numFmtId="194" fontId="24" fillId="0" borderId="0" xfId="419" applyNumberFormat="1" applyFont="1" applyFill="1" applyBorder="1" applyAlignment="1">
      <alignment horizontal="right" vertical="center" wrapText="1"/>
      <protection/>
    </xf>
    <xf numFmtId="194" fontId="24" fillId="0" borderId="37" xfId="419" applyNumberFormat="1" applyFont="1" applyFill="1" applyBorder="1" applyAlignment="1">
      <alignment horizontal="right" vertical="center" wrapText="1"/>
      <protection/>
    </xf>
    <xf numFmtId="0" fontId="7" fillId="0" borderId="0" xfId="424" applyFont="1" applyFill="1" applyAlignment="1">
      <alignment shrinkToFit="1"/>
      <protection/>
    </xf>
    <xf numFmtId="0" fontId="7" fillId="0" borderId="0" xfId="174" applyFont="1" applyFill="1" applyAlignment="1">
      <alignment horizontal="left" vertical="center"/>
      <protection/>
    </xf>
    <xf numFmtId="0" fontId="7" fillId="0" borderId="0" xfId="424" applyFont="1" applyFill="1" applyAlignment="1">
      <alignment/>
      <protection/>
    </xf>
    <xf numFmtId="0" fontId="7" fillId="0" borderId="0" xfId="424" applyFont="1" applyFill="1" applyBorder="1" applyAlignment="1">
      <alignment/>
      <protection/>
    </xf>
    <xf numFmtId="0" fontId="7" fillId="0" borderId="0" xfId="174" applyFont="1" applyFill="1">
      <alignment vertical="center"/>
      <protection/>
    </xf>
    <xf numFmtId="0" fontId="7" fillId="0" borderId="0" xfId="424" applyFont="1" applyFill="1" applyAlignment="1" quotePrefix="1">
      <alignment horizontal="left"/>
      <protection/>
    </xf>
    <xf numFmtId="0" fontId="7" fillId="0" borderId="0" xfId="424" applyFont="1" applyFill="1" applyAlignment="1">
      <alignment horizontal="left"/>
      <protection/>
    </xf>
    <xf numFmtId="0" fontId="7" fillId="0" borderId="0" xfId="426" applyFont="1" applyFill="1" applyAlignment="1">
      <alignment horizontal="left"/>
      <protection/>
    </xf>
    <xf numFmtId="0" fontId="7" fillId="0" borderId="0" xfId="426" applyFont="1" applyFill="1" applyAlignment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3" fillId="0" borderId="25" xfId="424" applyFont="1" applyFill="1" applyBorder="1" applyAlignment="1">
      <alignment vertical="center"/>
      <protection/>
    </xf>
    <xf numFmtId="41" fontId="4" fillId="0" borderId="0" xfId="424" applyNumberFormat="1" applyFont="1" applyFill="1">
      <alignment/>
      <protection/>
    </xf>
    <xf numFmtId="0" fontId="4" fillId="0" borderId="0" xfId="424" applyFont="1" applyFill="1">
      <alignment/>
      <protection/>
    </xf>
    <xf numFmtId="0" fontId="10" fillId="0" borderId="20" xfId="424" applyFont="1" applyFill="1" applyBorder="1" applyAlignment="1">
      <alignment horizontal="center" vertical="center"/>
      <protection/>
    </xf>
    <xf numFmtId="0" fontId="29" fillId="0" borderId="38" xfId="424" applyFont="1" applyFill="1" applyBorder="1" applyAlignment="1">
      <alignment horizontal="center" wrapText="1"/>
      <protection/>
    </xf>
    <xf numFmtId="0" fontId="29" fillId="0" borderId="54" xfId="424" applyFont="1" applyFill="1" applyBorder="1" applyAlignment="1">
      <alignment horizontal="center" wrapText="1"/>
      <protection/>
    </xf>
    <xf numFmtId="0" fontId="23" fillId="0" borderId="55" xfId="424" applyFont="1" applyFill="1" applyBorder="1" applyAlignment="1">
      <alignment horizontal="center" vertical="center"/>
      <protection/>
    </xf>
    <xf numFmtId="0" fontId="10" fillId="0" borderId="37" xfId="424" applyFont="1" applyFill="1" applyBorder="1" applyAlignment="1">
      <alignment horizontal="center" vertical="center"/>
      <protection/>
    </xf>
    <xf numFmtId="0" fontId="29" fillId="0" borderId="36" xfId="424" applyFont="1" applyFill="1" applyBorder="1" applyAlignment="1">
      <alignment horizontal="center" wrapText="1"/>
      <protection/>
    </xf>
    <xf numFmtId="0" fontId="29" fillId="0" borderId="46" xfId="424" applyFont="1" applyFill="1" applyBorder="1" applyAlignment="1">
      <alignment horizontal="center" wrapText="1"/>
      <protection/>
    </xf>
    <xf numFmtId="0" fontId="23" fillId="0" borderId="36" xfId="424" applyFont="1" applyFill="1" applyBorder="1" applyAlignment="1">
      <alignment horizontal="center" vertical="center"/>
      <protection/>
    </xf>
    <xf numFmtId="0" fontId="10" fillId="0" borderId="53" xfId="424" applyFont="1" applyFill="1" applyBorder="1" applyAlignment="1">
      <alignment horizontal="center" vertical="center"/>
      <protection/>
    </xf>
    <xf numFmtId="0" fontId="29" fillId="0" borderId="56" xfId="424" applyFont="1" applyFill="1" applyBorder="1" applyAlignment="1">
      <alignment horizontal="center" wrapText="1"/>
      <protection/>
    </xf>
    <xf numFmtId="0" fontId="29" fillId="0" borderId="48" xfId="424" applyFont="1" applyFill="1" applyBorder="1" applyAlignment="1">
      <alignment horizontal="center" wrapText="1"/>
      <protection/>
    </xf>
    <xf numFmtId="0" fontId="4" fillId="0" borderId="48" xfId="424" applyFont="1" applyFill="1" applyBorder="1" applyAlignment="1">
      <alignment wrapText="1"/>
      <protection/>
    </xf>
    <xf numFmtId="0" fontId="29" fillId="0" borderId="48" xfId="424" applyFont="1" applyFill="1" applyBorder="1" applyAlignment="1" quotePrefix="1">
      <alignment horizontal="center" wrapText="1"/>
      <protection/>
    </xf>
    <xf numFmtId="0" fontId="23" fillId="0" borderId="56" xfId="424" applyFont="1" applyFill="1" applyBorder="1" applyAlignment="1">
      <alignment horizontal="center" vertical="center"/>
      <protection/>
    </xf>
    <xf numFmtId="0" fontId="22" fillId="0" borderId="0" xfId="424" applyFont="1" applyFill="1" applyBorder="1" applyAlignment="1">
      <alignment horizontal="center" vertical="center" shrinkToFit="1"/>
      <protection/>
    </xf>
    <xf numFmtId="41" fontId="22" fillId="0" borderId="17" xfId="108" applyFont="1" applyFill="1" applyBorder="1" applyAlignment="1">
      <alignment horizontal="right" vertical="center" wrapText="1" indent="1"/>
    </xf>
    <xf numFmtId="41" fontId="22" fillId="0" borderId="0" xfId="108" applyFont="1" applyFill="1" applyBorder="1" applyAlignment="1">
      <alignment horizontal="right" vertical="center" wrapText="1" indent="1"/>
    </xf>
    <xf numFmtId="41" fontId="22" fillId="0" borderId="20" xfId="108" applyFont="1" applyFill="1" applyBorder="1" applyAlignment="1">
      <alignment horizontal="right" vertical="center" wrapText="1" indent="1"/>
    </xf>
    <xf numFmtId="0" fontId="22" fillId="0" borderId="20" xfId="424" applyFont="1" applyFill="1" applyBorder="1" applyAlignment="1">
      <alignment horizontal="center" vertical="center" shrinkToFit="1"/>
      <protection/>
    </xf>
    <xf numFmtId="0" fontId="0" fillId="0" borderId="0" xfId="424" applyFill="1" applyAlignment="1">
      <alignment horizontal="center" vertical="center"/>
      <protection/>
    </xf>
    <xf numFmtId="0" fontId="15" fillId="0" borderId="20" xfId="424" applyFont="1" applyFill="1" applyBorder="1" applyAlignment="1">
      <alignment horizontal="center" vertical="center" shrinkToFit="1"/>
      <protection/>
    </xf>
    <xf numFmtId="41" fontId="15" fillId="0" borderId="17" xfId="108" applyFont="1" applyFill="1" applyBorder="1" applyAlignment="1">
      <alignment horizontal="right" vertical="center" wrapText="1" indent="1"/>
    </xf>
    <xf numFmtId="0" fontId="15" fillId="0" borderId="28" xfId="424" applyFont="1" applyFill="1" applyBorder="1" applyAlignment="1">
      <alignment horizontal="center" vertical="center" shrinkToFit="1"/>
      <protection/>
    </xf>
    <xf numFmtId="0" fontId="0" fillId="0" borderId="0" xfId="424" applyFill="1">
      <alignment/>
      <protection/>
    </xf>
    <xf numFmtId="0" fontId="4" fillId="0" borderId="0" xfId="424" applyFont="1" applyFill="1" applyAlignment="1">
      <alignment vertical="center"/>
      <protection/>
    </xf>
    <xf numFmtId="0" fontId="35" fillId="0" borderId="0" xfId="424" applyFont="1" applyFill="1" applyAlignment="1">
      <alignment vertical="center"/>
      <protection/>
    </xf>
    <xf numFmtId="0" fontId="29" fillId="0" borderId="0" xfId="424" applyFont="1" applyFill="1" applyAlignment="1">
      <alignment horizontal="right" vertical="center"/>
      <protection/>
    </xf>
    <xf numFmtId="0" fontId="16" fillId="0" borderId="0" xfId="424" applyFont="1" applyFill="1" applyAlignment="1">
      <alignment shrinkToFit="1"/>
      <protection/>
    </xf>
    <xf numFmtId="0" fontId="16" fillId="0" borderId="0" xfId="424" applyFont="1" applyFill="1" applyAlignment="1">
      <alignment/>
      <protection/>
    </xf>
    <xf numFmtId="0" fontId="16" fillId="0" borderId="0" xfId="174" applyFont="1" applyFill="1" applyAlignment="1">
      <alignment horizontal="left" vertical="center"/>
      <protection/>
    </xf>
    <xf numFmtId="0" fontId="16" fillId="0" borderId="0" xfId="424" applyFont="1" applyFill="1" applyBorder="1" applyAlignment="1" quotePrefix="1">
      <alignment/>
      <protection/>
    </xf>
    <xf numFmtId="0" fontId="29" fillId="0" borderId="0" xfId="424" applyFont="1" applyFill="1" applyAlignment="1">
      <alignment horizontal="justify"/>
      <protection/>
    </xf>
    <xf numFmtId="0" fontId="23" fillId="0" borderId="39" xfId="424" applyFont="1" applyFill="1" applyBorder="1" applyAlignment="1">
      <alignment horizontal="center" vertical="center" wrapText="1"/>
      <protection/>
    </xf>
    <xf numFmtId="0" fontId="29" fillId="0" borderId="38" xfId="424" applyFont="1" applyFill="1" applyBorder="1" applyAlignment="1">
      <alignment horizontal="center" vertical="center" wrapText="1"/>
      <protection/>
    </xf>
    <xf numFmtId="0" fontId="15" fillId="0" borderId="57" xfId="424" applyFont="1" applyFill="1" applyBorder="1" applyAlignment="1">
      <alignment vertical="center"/>
      <protection/>
    </xf>
    <xf numFmtId="0" fontId="23" fillId="0" borderId="0" xfId="424" applyFont="1" applyFill="1" applyBorder="1" applyAlignment="1">
      <alignment vertical="center" wrapText="1"/>
      <protection/>
    </xf>
    <xf numFmtId="0" fontId="15" fillId="0" borderId="0" xfId="424" applyFont="1" applyFill="1" applyBorder="1" applyAlignment="1">
      <alignment vertical="center"/>
      <protection/>
    </xf>
    <xf numFmtId="0" fontId="29" fillId="0" borderId="0" xfId="424" applyFont="1" applyFill="1" applyBorder="1" applyAlignment="1">
      <alignment horizontal="center" vertical="center" wrapText="1"/>
      <protection/>
    </xf>
    <xf numFmtId="0" fontId="15" fillId="0" borderId="36" xfId="424" applyFont="1" applyFill="1" applyBorder="1" applyAlignment="1">
      <alignment/>
      <protection/>
    </xf>
    <xf numFmtId="0" fontId="15" fillId="0" borderId="0" xfId="424" applyFont="1" applyFill="1" applyAlignment="1">
      <alignment/>
      <protection/>
    </xf>
    <xf numFmtId="0" fontId="15" fillId="0" borderId="36" xfId="424" applyFont="1" applyFill="1" applyBorder="1" applyAlignment="1">
      <alignment horizontal="center" vertical="center"/>
      <protection/>
    </xf>
    <xf numFmtId="0" fontId="15" fillId="0" borderId="0" xfId="424" applyFont="1" applyFill="1" applyBorder="1" applyAlignment="1">
      <alignment/>
      <protection/>
    </xf>
    <xf numFmtId="0" fontId="23" fillId="0" borderId="0" xfId="424" applyFont="1" applyFill="1" applyBorder="1" applyAlignment="1">
      <alignment horizontal="center" vertical="center" wrapText="1"/>
      <protection/>
    </xf>
    <xf numFmtId="0" fontId="29" fillId="0" borderId="54" xfId="424" applyFont="1" applyFill="1" applyBorder="1" applyAlignment="1">
      <alignment horizontal="center" vertical="center" wrapText="1"/>
      <protection/>
    </xf>
    <xf numFmtId="0" fontId="102" fillId="0" borderId="54" xfId="424" applyFont="1" applyFill="1" applyBorder="1" applyAlignment="1">
      <alignment horizontal="center" vertical="center" wrapText="1"/>
      <protection/>
    </xf>
    <xf numFmtId="0" fontId="15" fillId="0" borderId="42" xfId="424" applyFont="1" applyFill="1" applyBorder="1" applyAlignment="1">
      <alignment vertical="center" wrapText="1"/>
      <protection/>
    </xf>
    <xf numFmtId="0" fontId="23" fillId="0" borderId="52" xfId="424" applyFont="1" applyFill="1" applyBorder="1" applyAlignment="1">
      <alignment horizontal="center" vertical="center" wrapText="1"/>
      <protection/>
    </xf>
    <xf numFmtId="0" fontId="15" fillId="0" borderId="52" xfId="424" applyFont="1" applyFill="1" applyBorder="1" applyAlignment="1">
      <alignment horizontal="center" vertical="center" wrapText="1"/>
      <protection/>
    </xf>
    <xf numFmtId="0" fontId="15" fillId="0" borderId="42" xfId="424" applyFont="1" applyFill="1" applyBorder="1" applyAlignment="1">
      <alignment vertical="center"/>
      <protection/>
    </xf>
    <xf numFmtId="0" fontId="15" fillId="0" borderId="0" xfId="424" applyFont="1" applyFill="1" applyBorder="1" applyAlignment="1">
      <alignment horizontal="center" vertical="center" wrapText="1"/>
      <protection/>
    </xf>
    <xf numFmtId="0" fontId="15" fillId="0" borderId="0" xfId="424" applyFont="1" applyFill="1" applyBorder="1" applyAlignment="1">
      <alignment horizontal="right" vertical="center" wrapText="1" indent="2"/>
      <protection/>
    </xf>
    <xf numFmtId="0" fontId="23" fillId="0" borderId="37" xfId="424" applyFont="1" applyFill="1" applyBorder="1" applyAlignment="1">
      <alignment horizontal="right" vertical="center" wrapText="1" indent="2"/>
      <protection/>
    </xf>
    <xf numFmtId="218" fontId="15" fillId="0" borderId="0" xfId="424" applyNumberFormat="1" applyFont="1" applyFill="1" applyBorder="1" applyAlignment="1">
      <alignment horizontal="right" vertical="center" wrapText="1" indent="2"/>
      <protection/>
    </xf>
    <xf numFmtId="0" fontId="15" fillId="0" borderId="36" xfId="424" applyFont="1" applyFill="1" applyBorder="1" applyAlignment="1">
      <alignment horizontal="center" vertical="center" wrapText="1"/>
      <protection/>
    </xf>
    <xf numFmtId="197" fontId="15" fillId="0" borderId="0" xfId="424" applyNumberFormat="1" applyFont="1" applyFill="1" applyAlignment="1">
      <alignment horizontal="right" vertical="center" wrapText="1" indent="2"/>
      <protection/>
    </xf>
    <xf numFmtId="0" fontId="22" fillId="0" borderId="25" xfId="424" applyFont="1" applyFill="1" applyBorder="1" applyAlignment="1">
      <alignment horizontal="center" vertical="center" wrapText="1"/>
      <protection/>
    </xf>
    <xf numFmtId="0" fontId="42" fillId="0" borderId="56" xfId="424" applyFont="1" applyFill="1" applyBorder="1" applyAlignment="1">
      <alignment horizontal="right" vertical="center" wrapText="1" indent="2"/>
      <protection/>
    </xf>
    <xf numFmtId="0" fontId="22" fillId="0" borderId="42" xfId="424" applyFont="1" applyFill="1" applyBorder="1" applyAlignment="1">
      <alignment horizontal="right" vertical="center" wrapText="1" indent="2"/>
      <protection/>
    </xf>
    <xf numFmtId="197" fontId="22" fillId="0" borderId="25" xfId="424" applyNumberFormat="1" applyFont="1" applyFill="1" applyBorder="1" applyAlignment="1">
      <alignment horizontal="right" vertical="center" wrapText="1" indent="2"/>
      <protection/>
    </xf>
    <xf numFmtId="0" fontId="22" fillId="0" borderId="42" xfId="424" applyNumberFormat="1" applyFont="1" applyFill="1" applyBorder="1" applyAlignment="1">
      <alignment horizontal="right" vertical="center" wrapText="1" indent="2"/>
      <protection/>
    </xf>
    <xf numFmtId="0" fontId="42" fillId="0" borderId="53" xfId="424" applyFont="1" applyFill="1" applyBorder="1" applyAlignment="1">
      <alignment horizontal="right" vertical="center" wrapText="1" indent="2"/>
      <protection/>
    </xf>
    <xf numFmtId="0" fontId="22" fillId="0" borderId="0" xfId="424" applyFont="1" applyFill="1" applyBorder="1" applyAlignment="1">
      <alignment horizontal="center" vertical="center"/>
      <protection/>
    </xf>
    <xf numFmtId="0" fontId="22" fillId="0" borderId="0" xfId="424" applyFont="1" applyFill="1" applyBorder="1" applyAlignment="1">
      <alignment horizontal="center" vertical="center" wrapText="1"/>
      <protection/>
    </xf>
    <xf numFmtId="0" fontId="23" fillId="0" borderId="40" xfId="424" applyFont="1" applyFill="1" applyBorder="1" applyAlignment="1">
      <alignment horizontal="center" vertical="center" wrapText="1"/>
      <protection/>
    </xf>
    <xf numFmtId="0" fontId="29" fillId="0" borderId="37" xfId="424" applyFont="1" applyFill="1" applyBorder="1" applyAlignment="1">
      <alignment horizontal="center" vertical="center" wrapText="1"/>
      <protection/>
    </xf>
    <xf numFmtId="0" fontId="29" fillId="0" borderId="58" xfId="424" applyFont="1" applyFill="1" applyBorder="1" applyAlignment="1">
      <alignment horizontal="center" vertical="center" wrapText="1"/>
      <protection/>
    </xf>
    <xf numFmtId="0" fontId="29" fillId="0" borderId="59" xfId="424" applyFont="1" applyFill="1" applyBorder="1" applyAlignment="1">
      <alignment horizontal="center" vertical="center" wrapText="1"/>
      <protection/>
    </xf>
    <xf numFmtId="0" fontId="15" fillId="0" borderId="43" xfId="424" applyFont="1" applyFill="1" applyBorder="1" applyAlignment="1">
      <alignment vertical="center" wrapText="1"/>
      <protection/>
    </xf>
    <xf numFmtId="0" fontId="23" fillId="0" borderId="60" xfId="424" applyFont="1" applyFill="1" applyBorder="1" applyAlignment="1">
      <alignment horizontal="center" vertical="center" wrapText="1"/>
      <protection/>
    </xf>
    <xf numFmtId="0" fontId="23" fillId="0" borderId="61" xfId="424" applyFont="1" applyFill="1" applyBorder="1" applyAlignment="1">
      <alignment horizontal="center" vertical="center" wrapText="1"/>
      <protection/>
    </xf>
    <xf numFmtId="0" fontId="15" fillId="0" borderId="62" xfId="424" applyFont="1" applyFill="1" applyBorder="1" applyAlignment="1">
      <alignment vertical="center"/>
      <protection/>
    </xf>
    <xf numFmtId="0" fontId="23" fillId="0" borderId="36" xfId="424" applyFont="1" applyFill="1" applyBorder="1" applyAlignment="1">
      <alignment horizontal="center" vertical="center" wrapText="1"/>
      <protection/>
    </xf>
    <xf numFmtId="197" fontId="15" fillId="0" borderId="0" xfId="424" applyNumberFormat="1" applyFont="1" applyFill="1" applyAlignment="1">
      <alignment horizontal="center" vertical="center"/>
      <protection/>
    </xf>
    <xf numFmtId="218" fontId="15" fillId="0" borderId="0" xfId="424" applyNumberFormat="1" applyFont="1" applyFill="1" applyBorder="1" applyAlignment="1">
      <alignment horizontal="center" vertical="center"/>
      <protection/>
    </xf>
    <xf numFmtId="197" fontId="15" fillId="0" borderId="20" xfId="424" applyNumberFormat="1" applyFont="1" applyFill="1" applyBorder="1" applyAlignment="1">
      <alignment horizontal="center" vertical="center" wrapText="1"/>
      <protection/>
    </xf>
    <xf numFmtId="0" fontId="15" fillId="0" borderId="17" xfId="424" applyFont="1" applyFill="1" applyBorder="1" applyAlignment="1">
      <alignment horizontal="center" vertical="center" wrapText="1"/>
      <protection/>
    </xf>
    <xf numFmtId="0" fontId="42" fillId="0" borderId="36" xfId="424" applyFont="1" applyFill="1" applyBorder="1" applyAlignment="1">
      <alignment horizontal="center" vertical="center" wrapText="1"/>
      <protection/>
    </xf>
    <xf numFmtId="0" fontId="22" fillId="0" borderId="25" xfId="424" applyFont="1" applyFill="1" applyBorder="1" applyAlignment="1">
      <alignment horizontal="center" vertical="center"/>
      <protection/>
    </xf>
    <xf numFmtId="197" fontId="22" fillId="0" borderId="25" xfId="424" applyNumberFormat="1" applyFont="1" applyFill="1" applyBorder="1" applyAlignment="1">
      <alignment horizontal="center" vertical="center"/>
      <protection/>
    </xf>
    <xf numFmtId="197" fontId="22" fillId="0" borderId="28" xfId="424" applyNumberFormat="1" applyFont="1" applyFill="1" applyBorder="1" applyAlignment="1">
      <alignment horizontal="center" vertical="center" wrapText="1"/>
      <protection/>
    </xf>
    <xf numFmtId="0" fontId="22" fillId="0" borderId="26" xfId="424" applyFont="1" applyFill="1" applyBorder="1" applyAlignment="1">
      <alignment horizontal="center" vertical="center" wrapText="1"/>
      <protection/>
    </xf>
    <xf numFmtId="0" fontId="22" fillId="0" borderId="0" xfId="424" applyFont="1" applyFill="1" applyBorder="1" applyAlignment="1">
      <alignment vertical="center"/>
      <protection/>
    </xf>
    <xf numFmtId="0" fontId="22" fillId="0" borderId="0" xfId="424" applyFont="1" applyFill="1" applyAlignment="1">
      <alignment vertical="center"/>
      <protection/>
    </xf>
    <xf numFmtId="0" fontId="16" fillId="0" borderId="22" xfId="424" applyFont="1" applyFill="1" applyBorder="1" applyAlignment="1">
      <alignment vertical="center"/>
      <protection/>
    </xf>
    <xf numFmtId="0" fontId="16" fillId="0" borderId="22" xfId="424" applyFont="1" applyFill="1" applyBorder="1" applyAlignment="1" quotePrefix="1">
      <alignment vertical="center"/>
      <protection/>
    </xf>
    <xf numFmtId="0" fontId="16" fillId="0" borderId="0" xfId="424" applyFont="1" applyFill="1" applyBorder="1" applyAlignment="1">
      <alignment vertical="center"/>
      <protection/>
    </xf>
    <xf numFmtId="0" fontId="16" fillId="0" borderId="0" xfId="424" applyFont="1" applyFill="1" applyBorder="1" applyAlignment="1" quotePrefix="1">
      <alignment vertical="center"/>
      <protection/>
    </xf>
    <xf numFmtId="0" fontId="0" fillId="0" borderId="40" xfId="424" applyFill="1" applyBorder="1" applyAlignment="1">
      <alignment vertical="center"/>
      <protection/>
    </xf>
    <xf numFmtId="0" fontId="0" fillId="0" borderId="38" xfId="424" applyFill="1" applyBorder="1" applyAlignment="1">
      <alignment vertical="center"/>
      <protection/>
    </xf>
    <xf numFmtId="0" fontId="0" fillId="0" borderId="0" xfId="424" applyFill="1" applyAlignment="1">
      <alignment vertical="center"/>
      <protection/>
    </xf>
    <xf numFmtId="0" fontId="0" fillId="0" borderId="37" xfId="424" applyFill="1" applyBorder="1" applyAlignment="1">
      <alignment horizontal="center" vertical="center"/>
      <protection/>
    </xf>
    <xf numFmtId="0" fontId="0" fillId="0" borderId="36" xfId="424" applyFill="1" applyBorder="1" applyAlignment="1">
      <alignment horizontal="center" vertical="center"/>
      <protection/>
    </xf>
    <xf numFmtId="0" fontId="29" fillId="0" borderId="46" xfId="424" applyFont="1" applyFill="1" applyBorder="1" applyAlignment="1">
      <alignment horizontal="center" vertical="center" wrapText="1"/>
      <protection/>
    </xf>
    <xf numFmtId="0" fontId="0" fillId="0" borderId="43" xfId="424" applyFill="1" applyBorder="1" applyAlignment="1">
      <alignment vertical="center"/>
      <protection/>
    </xf>
    <xf numFmtId="0" fontId="29" fillId="0" borderId="52" xfId="424" applyFont="1" applyFill="1" applyBorder="1" applyAlignment="1">
      <alignment horizontal="center" vertical="center" wrapText="1"/>
      <protection/>
    </xf>
    <xf numFmtId="0" fontId="0" fillId="0" borderId="52" xfId="424" applyFill="1" applyBorder="1" applyAlignment="1">
      <alignment vertical="center"/>
      <protection/>
    </xf>
    <xf numFmtId="0" fontId="29" fillId="0" borderId="51" xfId="424" applyFont="1" applyFill="1" applyBorder="1" applyAlignment="1">
      <alignment horizontal="center" vertical="center" wrapText="1"/>
      <protection/>
    </xf>
    <xf numFmtId="0" fontId="0" fillId="0" borderId="41" xfId="424" applyFill="1" applyBorder="1" applyAlignment="1">
      <alignment vertical="center"/>
      <protection/>
    </xf>
    <xf numFmtId="0" fontId="0" fillId="0" borderId="0" xfId="424" applyFont="1" applyFill="1" applyBorder="1" applyAlignment="1">
      <alignment horizontal="center" vertical="center"/>
      <protection/>
    </xf>
    <xf numFmtId="0" fontId="0" fillId="0" borderId="0" xfId="424" applyFont="1" applyFill="1" applyBorder="1" applyAlignment="1">
      <alignment horizontal="center" vertical="center" wrapText="1"/>
      <protection/>
    </xf>
    <xf numFmtId="0" fontId="16" fillId="0" borderId="36" xfId="424" applyFont="1" applyFill="1" applyBorder="1" applyAlignment="1">
      <alignment horizontal="center" vertical="center" wrapText="1"/>
      <protection/>
    </xf>
    <xf numFmtId="0" fontId="80" fillId="0" borderId="0" xfId="424" applyFont="1" applyFill="1" applyAlignment="1">
      <alignment vertical="center"/>
      <protection/>
    </xf>
    <xf numFmtId="0" fontId="81" fillId="0" borderId="0" xfId="424" applyFont="1" applyFill="1" applyBorder="1" applyAlignment="1">
      <alignment horizontal="center" vertical="center" wrapText="1"/>
      <protection/>
    </xf>
    <xf numFmtId="0" fontId="73" fillId="0" borderId="0" xfId="424" applyFont="1" applyFill="1" applyAlignment="1">
      <alignment vertical="center"/>
      <protection/>
    </xf>
    <xf numFmtId="0" fontId="80" fillId="0" borderId="0" xfId="424" applyFont="1" applyFill="1" applyBorder="1" applyAlignment="1">
      <alignment horizontal="center" vertical="center" wrapText="1"/>
      <protection/>
    </xf>
    <xf numFmtId="0" fontId="41" fillId="0" borderId="36" xfId="424" applyFont="1" applyFill="1" applyBorder="1" applyAlignment="1">
      <alignment horizontal="center" vertical="center"/>
      <protection/>
    </xf>
    <xf numFmtId="0" fontId="80" fillId="0" borderId="25" xfId="424" applyFont="1" applyFill="1" applyBorder="1" applyAlignment="1">
      <alignment horizontal="center" vertical="center" wrapText="1"/>
      <protection/>
    </xf>
    <xf numFmtId="0" fontId="41" fillId="0" borderId="41" xfId="424" applyFont="1" applyFill="1" applyBorder="1" applyAlignment="1">
      <alignment horizontal="center" vertical="center"/>
      <protection/>
    </xf>
    <xf numFmtId="0" fontId="16" fillId="0" borderId="0" xfId="424" applyFont="1" applyFill="1" applyBorder="1" applyAlignment="1">
      <alignment horizontal="center" vertical="center" wrapText="1"/>
      <protection/>
    </xf>
    <xf numFmtId="0" fontId="0" fillId="0" borderId="0" xfId="424" applyFill="1" applyBorder="1" applyAlignment="1">
      <alignment horizontal="center" vertical="center"/>
      <protection/>
    </xf>
    <xf numFmtId="0" fontId="0" fillId="0" borderId="42" xfId="424" applyFill="1" applyBorder="1" applyAlignment="1">
      <alignment horizontal="center" vertical="center"/>
      <protection/>
    </xf>
    <xf numFmtId="0" fontId="41" fillId="0" borderId="0" xfId="424" applyFont="1" applyFill="1" applyBorder="1" applyAlignment="1">
      <alignment horizontal="center" vertical="center"/>
      <protection/>
    </xf>
    <xf numFmtId="0" fontId="80" fillId="0" borderId="0" xfId="424" applyFont="1" applyFill="1" applyBorder="1" applyAlignment="1">
      <alignment vertical="center"/>
      <protection/>
    </xf>
    <xf numFmtId="0" fontId="29" fillId="0" borderId="38" xfId="424" applyFont="1" applyFill="1" applyBorder="1" applyAlignment="1">
      <alignment horizontal="center" vertical="center"/>
      <protection/>
    </xf>
    <xf numFmtId="0" fontId="4" fillId="0" borderId="0" xfId="424" applyFont="1" applyFill="1" applyAlignment="1">
      <alignment horizontal="center" vertical="center"/>
      <protection/>
    </xf>
    <xf numFmtId="0" fontId="4" fillId="0" borderId="42" xfId="424" applyFont="1" applyFill="1" applyBorder="1" applyAlignment="1">
      <alignment horizontal="center" vertical="center"/>
      <protection/>
    </xf>
    <xf numFmtId="0" fontId="0" fillId="0" borderId="0" xfId="424" applyFont="1" applyFill="1">
      <alignment/>
      <protection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218" fontId="15" fillId="0" borderId="25" xfId="424" applyNumberFormat="1" applyFont="1" applyFill="1" applyBorder="1" applyAlignment="1">
      <alignment horizontal="center" vertical="center"/>
      <protection/>
    </xf>
    <xf numFmtId="0" fontId="6" fillId="0" borderId="0" xfId="174" applyFont="1" applyFill="1">
      <alignment vertical="center"/>
      <protection/>
    </xf>
    <xf numFmtId="49" fontId="42" fillId="0" borderId="63" xfId="141" applyNumberFormat="1" applyFont="1" applyFill="1" applyBorder="1" applyAlignment="1">
      <alignment horizontal="center" vertical="center" wrapText="1"/>
      <protection/>
    </xf>
    <xf numFmtId="0" fontId="15" fillId="0" borderId="0" xfId="174" applyFont="1" applyBorder="1">
      <alignment vertical="center"/>
      <protection/>
    </xf>
    <xf numFmtId="0" fontId="22" fillId="0" borderId="0" xfId="174" applyFont="1" applyBorder="1">
      <alignment vertical="center"/>
      <protection/>
    </xf>
    <xf numFmtId="0" fontId="25" fillId="0" borderId="0" xfId="174" applyFont="1" applyFill="1">
      <alignment vertical="center"/>
      <protection/>
    </xf>
    <xf numFmtId="0" fontId="23" fillId="0" borderId="0" xfId="174" applyFont="1" applyFill="1" applyAlignment="1">
      <alignment horizontal="right" vertical="center"/>
      <protection/>
    </xf>
    <xf numFmtId="0" fontId="15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18" xfId="174" applyFont="1" applyFill="1" applyBorder="1" applyAlignment="1">
      <alignment horizontal="distributed" vertical="center" wrapText="1" indent="1"/>
      <protection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6" fillId="0" borderId="19" xfId="174" applyFont="1" applyFill="1" applyBorder="1" applyAlignment="1">
      <alignment horizontal="distributed" vertical="center" wrapText="1" indent="1"/>
      <protection/>
    </xf>
    <xf numFmtId="0" fontId="15" fillId="0" borderId="27" xfId="174" applyFont="1" applyFill="1" applyBorder="1" applyAlignment="1">
      <alignment horizontal="distributed" vertical="center" wrapText="1" indent="1"/>
      <protection/>
    </xf>
    <xf numFmtId="0" fontId="109" fillId="0" borderId="0" xfId="174" applyFont="1" applyFill="1">
      <alignment vertical="center"/>
      <protection/>
    </xf>
    <xf numFmtId="189" fontId="79" fillId="0" borderId="17" xfId="420" applyNumberFormat="1" applyFont="1" applyFill="1" applyBorder="1" applyAlignment="1">
      <alignment horizontal="right" vertical="center" wrapText="1"/>
      <protection/>
    </xf>
    <xf numFmtId="189" fontId="79" fillId="0" borderId="0" xfId="420" applyNumberFormat="1" applyFont="1" applyFill="1" applyBorder="1" applyAlignment="1">
      <alignment horizontal="right" vertical="center" wrapText="1"/>
      <protection/>
    </xf>
    <xf numFmtId="189" fontId="79" fillId="0" borderId="20" xfId="420" applyNumberFormat="1" applyFont="1" applyFill="1" applyBorder="1" applyAlignment="1">
      <alignment horizontal="right" vertical="center" wrapText="1"/>
      <protection/>
    </xf>
    <xf numFmtId="41" fontId="15" fillId="0" borderId="26" xfId="108" applyFont="1" applyFill="1" applyBorder="1" applyAlignment="1">
      <alignment horizontal="right" vertical="center" wrapText="1" indent="1"/>
    </xf>
    <xf numFmtId="49" fontId="22" fillId="0" borderId="51" xfId="141" applyNumberFormat="1" applyFont="1" applyFill="1" applyBorder="1" applyAlignment="1">
      <alignment horizontal="center" vertical="center" wrapText="1"/>
      <protection/>
    </xf>
    <xf numFmtId="49" fontId="22" fillId="0" borderId="38" xfId="141" applyNumberFormat="1" applyFont="1" applyFill="1" applyBorder="1" applyAlignment="1">
      <alignment horizontal="center" vertical="center" wrapText="1"/>
      <protection/>
    </xf>
    <xf numFmtId="194" fontId="15" fillId="0" borderId="36" xfId="141" applyNumberFormat="1" applyFont="1" applyFill="1" applyBorder="1" applyAlignment="1">
      <alignment horizontal="right" vertical="center" wrapText="1" indent="2"/>
      <protection/>
    </xf>
    <xf numFmtId="0" fontId="15" fillId="0" borderId="23" xfId="424" applyFont="1" applyFill="1" applyBorder="1" applyAlignment="1">
      <alignment horizontal="center" vertical="center" shrinkToFit="1"/>
      <protection/>
    </xf>
    <xf numFmtId="178" fontId="22" fillId="0" borderId="4" xfId="0" applyNumberFormat="1" applyFont="1" applyFill="1" applyBorder="1" applyAlignment="1">
      <alignment horizontal="right" vertical="center" shrinkToFit="1"/>
    </xf>
    <xf numFmtId="41" fontId="15" fillId="0" borderId="0" xfId="108" applyNumberFormat="1" applyFont="1" applyFill="1" applyBorder="1" applyAlignment="1">
      <alignment vertical="center" shrinkToFit="1"/>
    </xf>
    <xf numFmtId="223" fontId="15" fillId="0" borderId="0" xfId="108" applyNumberFormat="1" applyFont="1" applyFill="1" applyBorder="1" applyAlignment="1">
      <alignment vertical="center" shrinkToFit="1"/>
    </xf>
    <xf numFmtId="201" fontId="22" fillId="0" borderId="0" xfId="424" applyNumberFormat="1" applyFont="1" applyFill="1" applyBorder="1" applyAlignment="1">
      <alignment vertical="center" wrapText="1" shrinkToFit="1"/>
      <protection/>
    </xf>
    <xf numFmtId="203" fontId="22" fillId="0" borderId="0" xfId="424" applyNumberFormat="1" applyFont="1" applyFill="1" applyBorder="1" applyAlignment="1">
      <alignment vertical="center" wrapText="1" shrinkToFit="1"/>
      <protection/>
    </xf>
    <xf numFmtId="185" fontId="22" fillId="0" borderId="0" xfId="424" applyNumberFormat="1" applyFont="1" applyFill="1" applyBorder="1" applyAlignment="1">
      <alignment vertical="center" wrapText="1" shrinkToFit="1"/>
      <protection/>
    </xf>
    <xf numFmtId="193" fontId="22" fillId="0" borderId="0" xfId="424" applyNumberFormat="1" applyFont="1" applyFill="1" applyBorder="1" applyAlignment="1">
      <alignment vertical="center" wrapText="1" shrinkToFit="1"/>
      <protection/>
    </xf>
    <xf numFmtId="201" fontId="15" fillId="0" borderId="0" xfId="424" applyNumberFormat="1" applyFont="1" applyFill="1" applyBorder="1" applyAlignment="1">
      <alignment vertical="center" wrapText="1" shrinkToFit="1"/>
      <protection/>
    </xf>
    <xf numFmtId="203" fontId="15" fillId="0" borderId="0" xfId="424" applyNumberFormat="1" applyFont="1" applyFill="1" applyBorder="1" applyAlignment="1">
      <alignment vertical="center" wrapText="1" shrinkToFit="1"/>
      <protection/>
    </xf>
    <xf numFmtId="185" fontId="15" fillId="0" borderId="0" xfId="424" applyNumberFormat="1" applyFont="1" applyFill="1" applyBorder="1" applyAlignment="1">
      <alignment vertical="center" wrapText="1" shrinkToFit="1"/>
      <protection/>
    </xf>
    <xf numFmtId="193" fontId="15" fillId="0" borderId="0" xfId="424" applyNumberFormat="1" applyFont="1" applyFill="1" applyAlignment="1" applyProtection="1">
      <alignment vertical="center" wrapText="1"/>
      <protection locked="0"/>
    </xf>
    <xf numFmtId="201" fontId="15" fillId="0" borderId="26" xfId="424" applyNumberFormat="1" applyFont="1" applyFill="1" applyBorder="1" applyAlignment="1">
      <alignment vertical="center" wrapText="1" shrinkToFit="1"/>
      <protection/>
    </xf>
    <xf numFmtId="201" fontId="15" fillId="0" borderId="25" xfId="424" applyNumberFormat="1" applyFont="1" applyFill="1" applyBorder="1" applyAlignment="1">
      <alignment vertical="center" wrapText="1" shrinkToFit="1"/>
      <protection/>
    </xf>
    <xf numFmtId="203" fontId="15" fillId="0" borderId="25" xfId="424" applyNumberFormat="1" applyFont="1" applyFill="1" applyBorder="1" applyAlignment="1">
      <alignment vertical="center" wrapText="1" shrinkToFit="1"/>
      <protection/>
    </xf>
    <xf numFmtId="185" fontId="15" fillId="0" borderId="25" xfId="424" applyNumberFormat="1" applyFont="1" applyFill="1" applyBorder="1" applyAlignment="1">
      <alignment vertical="center" wrapText="1" shrinkToFit="1"/>
      <protection/>
    </xf>
    <xf numFmtId="193" fontId="15" fillId="0" borderId="25" xfId="424" applyNumberFormat="1" applyFont="1" applyFill="1" applyBorder="1" applyAlignment="1" applyProtection="1">
      <alignment vertical="center" wrapText="1"/>
      <protection locked="0"/>
    </xf>
    <xf numFmtId="222" fontId="15" fillId="0" borderId="0" xfId="108" applyNumberFormat="1" applyFont="1" applyFill="1" applyBorder="1" applyAlignment="1">
      <alignment vertical="center" shrinkToFit="1"/>
    </xf>
    <xf numFmtId="41" fontId="49" fillId="0" borderId="19" xfId="108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41" fontId="48" fillId="0" borderId="27" xfId="108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181" fontId="15" fillId="0" borderId="0" xfId="0" applyNumberFormat="1" applyFont="1" applyAlignment="1">
      <alignment vertical="center"/>
    </xf>
    <xf numFmtId="182" fontId="15" fillId="0" borderId="0" xfId="0" applyNumberFormat="1" applyFont="1" applyAlignment="1">
      <alignment vertical="center"/>
    </xf>
    <xf numFmtId="189" fontId="15" fillId="0" borderId="0" xfId="0" applyNumberFormat="1" applyFont="1" applyAlignment="1">
      <alignment vertical="center"/>
    </xf>
    <xf numFmtId="41" fontId="74" fillId="0" borderId="0" xfId="108" applyFont="1" applyFill="1" applyAlignment="1">
      <alignment vertical="center"/>
    </xf>
    <xf numFmtId="200" fontId="74" fillId="0" borderId="0" xfId="0" applyNumberFormat="1" applyFont="1" applyFill="1" applyAlignment="1">
      <alignment vertical="center"/>
    </xf>
    <xf numFmtId="202" fontId="74" fillId="0" borderId="0" xfId="0" applyNumberFormat="1" applyFont="1" applyFill="1" applyAlignment="1">
      <alignment vertical="center"/>
    </xf>
    <xf numFmtId="182" fontId="74" fillId="0" borderId="0" xfId="0" applyNumberFormat="1" applyFont="1" applyFill="1" applyAlignment="1">
      <alignment vertical="center"/>
    </xf>
    <xf numFmtId="189" fontId="74" fillId="0" borderId="0" xfId="0" applyNumberFormat="1" applyFont="1" applyFill="1" applyAlignment="1">
      <alignment vertical="center"/>
    </xf>
    <xf numFmtId="200" fontId="21" fillId="0" borderId="0" xfId="0" applyNumberFormat="1" applyFont="1" applyFill="1" applyAlignment="1">
      <alignment vertical="center"/>
    </xf>
    <xf numFmtId="202" fontId="21" fillId="0" borderId="0" xfId="0" applyNumberFormat="1" applyFont="1" applyFill="1" applyAlignment="1">
      <alignment vertical="center"/>
    </xf>
    <xf numFmtId="182" fontId="21" fillId="0" borderId="0" xfId="0" applyNumberFormat="1" applyFont="1" applyFill="1" applyAlignment="1">
      <alignment vertical="center"/>
    </xf>
    <xf numFmtId="189" fontId="21" fillId="0" borderId="0" xfId="0" applyNumberFormat="1" applyFont="1" applyAlignment="1">
      <alignment vertical="center"/>
    </xf>
    <xf numFmtId="0" fontId="110" fillId="0" borderId="19" xfId="0" applyFont="1" applyFill="1" applyBorder="1" applyAlignment="1">
      <alignment horizontal="center" vertical="center" shrinkToFit="1"/>
    </xf>
    <xf numFmtId="0" fontId="110" fillId="0" borderId="18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80" fillId="0" borderId="0" xfId="424" applyFont="1" applyFill="1" applyBorder="1" applyAlignment="1">
      <alignment horizontal="center" vertical="center"/>
      <protection/>
    </xf>
    <xf numFmtId="0" fontId="73" fillId="0" borderId="0" xfId="424" applyFont="1" applyFill="1" applyBorder="1" applyAlignment="1">
      <alignment horizontal="center" vertical="center" wrapText="1"/>
      <protection/>
    </xf>
    <xf numFmtId="0" fontId="5" fillId="16" borderId="0" xfId="422" applyFont="1" applyFill="1" applyAlignment="1" applyProtection="1">
      <alignment horizontal="center" vertical="center"/>
      <protection locked="0"/>
    </xf>
    <xf numFmtId="179" fontId="15" fillId="16" borderId="30" xfId="422" applyNumberFormat="1" applyFont="1" applyFill="1" applyBorder="1" applyAlignment="1" applyProtection="1">
      <alignment horizontal="center" vertical="center" wrapText="1"/>
      <protection locked="0"/>
    </xf>
    <xf numFmtId="179" fontId="15" fillId="16" borderId="19" xfId="422" applyNumberFormat="1" applyFont="1" applyFill="1" applyBorder="1" applyAlignment="1" applyProtection="1">
      <alignment horizontal="center" vertical="center" wrapText="1"/>
      <protection locked="0"/>
    </xf>
    <xf numFmtId="180" fontId="7" fillId="16" borderId="31" xfId="422" applyNumberFormat="1" applyFont="1" applyFill="1" applyBorder="1" applyAlignment="1" applyProtection="1">
      <alignment horizontal="center" vertical="center" wrapText="1"/>
      <protection locked="0"/>
    </xf>
    <xf numFmtId="180" fontId="15" fillId="16" borderId="29" xfId="422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16" borderId="29" xfId="422" applyFont="1" applyFill="1" applyBorder="1" applyAlignment="1" applyProtection="1">
      <alignment horizontal="center" vertical="center" shrinkToFit="1"/>
      <protection locked="0"/>
    </xf>
    <xf numFmtId="0" fontId="7" fillId="16" borderId="20" xfId="422" applyFont="1" applyFill="1" applyBorder="1" applyAlignment="1" applyProtection="1">
      <alignment horizontal="center" vertical="center" shrinkToFit="1"/>
      <protection locked="0"/>
    </xf>
    <xf numFmtId="0" fontId="7" fillId="16" borderId="28" xfId="422" applyFont="1" applyFill="1" applyBorder="1" applyAlignment="1" applyProtection="1">
      <alignment horizontal="center" vertical="center" shrinkToFit="1"/>
      <protection locked="0"/>
    </xf>
    <xf numFmtId="180" fontId="7" fillId="16" borderId="31" xfId="422" applyNumberFormat="1" applyFont="1" applyFill="1" applyBorder="1" applyAlignment="1" applyProtection="1">
      <alignment horizontal="center" vertical="center" shrinkToFit="1"/>
      <protection locked="0"/>
    </xf>
    <xf numFmtId="180" fontId="7" fillId="16" borderId="29" xfId="422" applyNumberFormat="1" applyFont="1" applyFill="1" applyBorder="1" applyAlignment="1" applyProtection="1">
      <alignment horizontal="center" vertical="center" shrinkToFit="1"/>
      <protection locked="0"/>
    </xf>
    <xf numFmtId="0" fontId="106" fillId="0" borderId="0" xfId="424" applyFont="1" applyFill="1" applyAlignment="1">
      <alignment horizontal="center" vertical="center"/>
      <protection/>
    </xf>
    <xf numFmtId="0" fontId="15" fillId="0" borderId="21" xfId="424" applyFont="1" applyFill="1" applyBorder="1" applyAlignment="1">
      <alignment horizontal="center" vertical="center" shrinkToFit="1"/>
      <protection/>
    </xf>
    <xf numFmtId="0" fontId="15" fillId="0" borderId="23" xfId="424" applyFont="1" applyFill="1" applyBorder="1" applyAlignment="1">
      <alignment horizontal="center" vertical="center" shrinkToFit="1"/>
      <protection/>
    </xf>
    <xf numFmtId="0" fontId="15" fillId="0" borderId="22" xfId="424" applyFont="1" applyFill="1" applyBorder="1" applyAlignment="1">
      <alignment horizontal="center" vertical="center" shrinkToFit="1"/>
      <protection/>
    </xf>
    <xf numFmtId="186" fontId="30" fillId="0" borderId="0" xfId="424" applyNumberFormat="1" applyFont="1" applyFill="1" applyAlignment="1">
      <alignment horizontal="center" vertical="center" shrinkToFit="1"/>
      <protection/>
    </xf>
    <xf numFmtId="0" fontId="23" fillId="0" borderId="64" xfId="424" applyFont="1" applyFill="1" applyBorder="1" applyAlignment="1" quotePrefix="1">
      <alignment horizontal="center" vertical="center"/>
      <protection/>
    </xf>
    <xf numFmtId="0" fontId="23" fillId="0" borderId="2" xfId="424" applyFont="1" applyFill="1" applyBorder="1" applyAlignment="1" quotePrefix="1">
      <alignment horizontal="center" vertical="center"/>
      <protection/>
    </xf>
    <xf numFmtId="0" fontId="23" fillId="0" borderId="24" xfId="424" applyFont="1" applyFill="1" applyBorder="1" applyAlignment="1" quotePrefix="1">
      <alignment horizontal="center" vertical="center"/>
      <protection/>
    </xf>
    <xf numFmtId="0" fontId="23" fillId="0" borderId="22" xfId="424" applyFont="1" applyFill="1" applyBorder="1" applyAlignment="1" quotePrefix="1">
      <alignment horizontal="center" vertical="center"/>
      <protection/>
    </xf>
    <xf numFmtId="0" fontId="23" fillId="0" borderId="2" xfId="424" applyFont="1" applyFill="1" applyBorder="1" applyAlignment="1">
      <alignment horizontal="center" vertical="center"/>
      <protection/>
    </xf>
    <xf numFmtId="0" fontId="23" fillId="0" borderId="24" xfId="424" applyFont="1" applyFill="1" applyBorder="1" applyAlignment="1">
      <alignment horizontal="center" vertical="center"/>
      <protection/>
    </xf>
    <xf numFmtId="0" fontId="23" fillId="0" borderId="21" xfId="424" applyFont="1" applyFill="1" applyBorder="1" applyAlignment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9" fillId="0" borderId="64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48" fillId="0" borderId="64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15" fillId="0" borderId="6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23" fillId="0" borderId="64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22" fillId="0" borderId="64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30" fillId="0" borderId="0" xfId="426" applyFont="1" applyFill="1" applyAlignment="1">
      <alignment horizontal="center" vertical="center"/>
      <protection/>
    </xf>
    <xf numFmtId="0" fontId="41" fillId="0" borderId="21" xfId="426" applyFont="1" applyFill="1" applyBorder="1" applyAlignment="1">
      <alignment horizontal="center" vertical="center"/>
      <protection/>
    </xf>
    <xf numFmtId="0" fontId="23" fillId="0" borderId="22" xfId="426" applyFont="1" applyFill="1" applyBorder="1" applyAlignment="1">
      <alignment horizontal="center" vertical="center"/>
      <protection/>
    </xf>
    <xf numFmtId="0" fontId="23" fillId="0" borderId="23" xfId="426" applyFont="1" applyFill="1" applyBorder="1" applyAlignment="1">
      <alignment horizontal="center" vertical="center"/>
      <protection/>
    </xf>
    <xf numFmtId="0" fontId="41" fillId="0" borderId="21" xfId="426" applyFont="1" applyFill="1" applyBorder="1" applyAlignment="1" quotePrefix="1">
      <alignment horizontal="center" vertical="center"/>
      <protection/>
    </xf>
    <xf numFmtId="0" fontId="16" fillId="0" borderId="0" xfId="426" applyFont="1" applyFill="1" applyBorder="1" applyAlignment="1" quotePrefix="1">
      <alignment horizontal="left"/>
      <protection/>
    </xf>
    <xf numFmtId="0" fontId="16" fillId="0" borderId="0" xfId="426" applyFont="1" applyFill="1" applyBorder="1" applyAlignment="1">
      <alignment/>
      <protection/>
    </xf>
    <xf numFmtId="0" fontId="30" fillId="0" borderId="0" xfId="426" applyFont="1" applyFill="1" applyAlignment="1" quotePrefix="1">
      <alignment horizontal="center" vertical="center"/>
      <protection/>
    </xf>
    <xf numFmtId="0" fontId="41" fillId="0" borderId="21" xfId="426" applyFont="1" applyFill="1" applyBorder="1" applyAlignment="1" quotePrefix="1">
      <alignment horizontal="center" vertical="center" shrinkToFit="1"/>
      <protection/>
    </xf>
    <xf numFmtId="0" fontId="23" fillId="0" borderId="22" xfId="426" applyFont="1" applyFill="1" applyBorder="1" applyAlignment="1">
      <alignment horizontal="center" vertical="center" shrinkToFit="1"/>
      <protection/>
    </xf>
    <xf numFmtId="0" fontId="23" fillId="0" borderId="23" xfId="426" applyFont="1" applyFill="1" applyBorder="1" applyAlignment="1">
      <alignment horizontal="center" vertical="center" shrinkToFit="1"/>
      <protection/>
    </xf>
    <xf numFmtId="0" fontId="41" fillId="0" borderId="21" xfId="426" applyFont="1" applyFill="1" applyBorder="1" applyAlignment="1">
      <alignment horizontal="center" vertical="center" shrinkToFit="1"/>
      <protection/>
    </xf>
    <xf numFmtId="0" fontId="16" fillId="0" borderId="0" xfId="426" applyFont="1" applyFill="1" applyBorder="1" applyAlignment="1">
      <alignment horizontal="left"/>
      <protection/>
    </xf>
    <xf numFmtId="0" fontId="23" fillId="0" borderId="25" xfId="426" applyFont="1" applyFill="1" applyBorder="1" applyAlignment="1">
      <alignment horizontal="right" vertical="center" shrinkToFit="1"/>
      <protection/>
    </xf>
    <xf numFmtId="0" fontId="41" fillId="0" borderId="64" xfId="426" applyFont="1" applyFill="1" applyBorder="1" applyAlignment="1">
      <alignment horizontal="center" vertical="center"/>
      <protection/>
    </xf>
    <xf numFmtId="0" fontId="23" fillId="0" borderId="2" xfId="426" applyFont="1" applyFill="1" applyBorder="1" applyAlignment="1">
      <alignment horizontal="center" vertical="center"/>
      <protection/>
    </xf>
    <xf numFmtId="0" fontId="23" fillId="0" borderId="24" xfId="426" applyFont="1" applyFill="1" applyBorder="1" applyAlignment="1">
      <alignment horizontal="center" vertical="center"/>
      <protection/>
    </xf>
    <xf numFmtId="0" fontId="16" fillId="0" borderId="0" xfId="426" applyFont="1" applyFill="1" applyAlignment="1">
      <alignment vertical="center"/>
      <protection/>
    </xf>
    <xf numFmtId="0" fontId="16" fillId="0" borderId="0" xfId="426" applyFont="1" applyFill="1" applyBorder="1" applyAlignment="1">
      <alignment vertical="center"/>
      <protection/>
    </xf>
    <xf numFmtId="0" fontId="23" fillId="0" borderId="21" xfId="426" applyFont="1" applyFill="1" applyBorder="1" applyAlignment="1">
      <alignment horizontal="center" vertical="center"/>
      <protection/>
    </xf>
    <xf numFmtId="0" fontId="23" fillId="0" borderId="26" xfId="426" applyFont="1" applyFill="1" applyBorder="1" applyAlignment="1">
      <alignment horizontal="center" vertical="center"/>
      <protection/>
    </xf>
    <xf numFmtId="0" fontId="10" fillId="0" borderId="23" xfId="426" applyFont="1" applyFill="1" applyBorder="1" applyAlignment="1">
      <alignment horizontal="center" vertical="center"/>
      <protection/>
    </xf>
    <xf numFmtId="0" fontId="10" fillId="0" borderId="28" xfId="426" applyFont="1" applyFill="1" applyBorder="1" applyAlignment="1">
      <alignment horizontal="center" vertical="center"/>
      <protection/>
    </xf>
    <xf numFmtId="0" fontId="5" fillId="0" borderId="0" xfId="424" applyFont="1" applyFill="1" applyAlignment="1" quotePrefix="1">
      <alignment horizontal="center" vertical="center" shrinkToFit="1"/>
      <protection/>
    </xf>
    <xf numFmtId="0" fontId="5" fillId="0" borderId="0" xfId="424" applyFont="1" applyFill="1" applyAlignment="1">
      <alignment horizontal="center" vertical="center" shrinkToFit="1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82" fontId="15" fillId="0" borderId="21" xfId="127" applyNumberFormat="1" applyFont="1" applyFill="1" applyBorder="1" applyAlignment="1">
      <alignment horizontal="center" vertical="center" wrapText="1"/>
    </xf>
    <xf numFmtId="182" fontId="15" fillId="0" borderId="22" xfId="127" applyNumberFormat="1" applyFont="1" applyFill="1" applyBorder="1" applyAlignment="1">
      <alignment horizontal="center" vertical="center" wrapText="1"/>
    </xf>
    <xf numFmtId="182" fontId="15" fillId="0" borderId="23" xfId="127" applyNumberFormat="1" applyFont="1" applyFill="1" applyBorder="1" applyAlignment="1">
      <alignment horizontal="center" vertical="center" wrapText="1"/>
    </xf>
    <xf numFmtId="0" fontId="7" fillId="0" borderId="22" xfId="424" applyFont="1" applyFill="1" applyBorder="1" applyAlignment="1" quotePrefix="1">
      <alignment horizontal="left" shrinkToFit="1"/>
      <protection/>
    </xf>
    <xf numFmtId="0" fontId="7" fillId="0" borderId="0" xfId="424" applyFont="1" applyFill="1" applyBorder="1" applyAlignment="1" quotePrefix="1">
      <alignment horizontal="left" shrinkToFit="1"/>
      <protection/>
    </xf>
    <xf numFmtId="0" fontId="7" fillId="0" borderId="0" xfId="426" applyFont="1" applyFill="1" applyAlignment="1">
      <alignment horizontal="left"/>
      <protection/>
    </xf>
    <xf numFmtId="198" fontId="15" fillId="0" borderId="21" xfId="127" applyNumberFormat="1" applyFont="1" applyFill="1" applyBorder="1" applyAlignment="1">
      <alignment horizontal="center" vertical="center"/>
    </xf>
    <xf numFmtId="198" fontId="15" fillId="0" borderId="22" xfId="127" applyNumberFormat="1" applyFont="1" applyFill="1" applyBorder="1" applyAlignment="1">
      <alignment horizontal="center" vertical="center"/>
    </xf>
    <xf numFmtId="198" fontId="15" fillId="0" borderId="23" xfId="127" applyNumberFormat="1" applyFont="1" applyFill="1" applyBorder="1" applyAlignment="1">
      <alignment horizontal="center" vertical="center"/>
    </xf>
    <xf numFmtId="182" fontId="15" fillId="0" borderId="17" xfId="127" applyNumberFormat="1" applyFont="1" applyFill="1" applyBorder="1" applyAlignment="1">
      <alignment horizontal="center" vertical="center" wrapText="1"/>
    </xf>
    <xf numFmtId="182" fontId="15" fillId="0" borderId="0" xfId="127" applyNumberFormat="1" applyFont="1" applyFill="1" applyBorder="1" applyAlignment="1">
      <alignment horizontal="center" vertical="center" wrapText="1"/>
    </xf>
    <xf numFmtId="182" fontId="15" fillId="0" borderId="20" xfId="127" applyNumberFormat="1" applyFont="1" applyFill="1" applyBorder="1" applyAlignment="1">
      <alignment horizontal="center" vertical="center" wrapText="1"/>
    </xf>
    <xf numFmtId="198" fontId="15" fillId="0" borderId="64" xfId="127" applyNumberFormat="1" applyFont="1" applyFill="1" applyBorder="1" applyAlignment="1">
      <alignment horizontal="center" vertical="center" wrapText="1"/>
    </xf>
    <xf numFmtId="198" fontId="15" fillId="0" borderId="2" xfId="127" applyNumberFormat="1" applyFont="1" applyFill="1" applyBorder="1" applyAlignment="1">
      <alignment horizontal="center" vertical="center" wrapText="1"/>
    </xf>
    <xf numFmtId="198" fontId="15" fillId="0" borderId="24" xfId="127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183" fontId="15" fillId="0" borderId="18" xfId="127" applyFont="1" applyFill="1" applyBorder="1" applyAlignment="1">
      <alignment horizontal="center" vertical="center" wrapText="1"/>
    </xf>
    <xf numFmtId="183" fontId="15" fillId="0" borderId="19" xfId="127" applyFont="1" applyFill="1" applyBorder="1" applyAlignment="1">
      <alignment horizontal="center" vertical="center" wrapText="1"/>
    </xf>
    <xf numFmtId="198" fontId="15" fillId="0" borderId="3" xfId="127" applyNumberFormat="1" applyFont="1" applyFill="1" applyBorder="1" applyAlignment="1">
      <alignment horizontal="center" vertical="center"/>
    </xf>
    <xf numFmtId="182" fontId="15" fillId="0" borderId="3" xfId="127" applyNumberFormat="1" applyFont="1" applyFill="1" applyBorder="1" applyAlignment="1">
      <alignment horizontal="center" vertical="center" wrapText="1"/>
    </xf>
    <xf numFmtId="182" fontId="15" fillId="0" borderId="18" xfId="127" applyNumberFormat="1" applyFont="1" applyFill="1" applyBorder="1" applyAlignment="1">
      <alignment horizontal="center" vertical="center" wrapText="1"/>
    </xf>
    <xf numFmtId="198" fontId="15" fillId="0" borderId="3" xfId="127" applyNumberFormat="1" applyFont="1" applyFill="1" applyBorder="1" applyAlignment="1">
      <alignment horizontal="center" vertical="center" wrapText="1"/>
    </xf>
    <xf numFmtId="198" fontId="15" fillId="0" borderId="18" xfId="127" applyNumberFormat="1" applyFont="1" applyFill="1" applyBorder="1" applyAlignment="1">
      <alignment horizontal="center" vertical="center" wrapText="1"/>
    </xf>
    <xf numFmtId="0" fontId="30" fillId="0" borderId="0" xfId="424" applyFont="1" applyFill="1" applyAlignment="1">
      <alignment horizontal="center"/>
      <protection/>
    </xf>
    <xf numFmtId="0" fontId="31" fillId="0" borderId="0" xfId="424" applyFont="1" applyFill="1" applyAlignment="1">
      <alignment horizontal="center"/>
      <protection/>
    </xf>
    <xf numFmtId="0" fontId="16" fillId="0" borderId="0" xfId="424" applyFont="1" applyFill="1" applyBorder="1" applyAlignment="1" quotePrefix="1">
      <alignment horizontal="left" shrinkToFit="1"/>
      <protection/>
    </xf>
    <xf numFmtId="0" fontId="16" fillId="0" borderId="0" xfId="424" applyFont="1" applyFill="1" applyBorder="1" applyAlignment="1">
      <alignment shrinkToFit="1"/>
      <protection/>
    </xf>
    <xf numFmtId="0" fontId="16" fillId="0" borderId="0" xfId="426" applyFont="1" applyFill="1" applyAlignment="1">
      <alignment/>
      <protection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 quotePrefix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16" borderId="21" xfId="0" applyFont="1" applyFill="1" applyBorder="1" applyAlignment="1" quotePrefix="1">
      <alignment horizontal="center" vertical="center" shrinkToFit="1"/>
    </xf>
    <xf numFmtId="0" fontId="15" fillId="16" borderId="2" xfId="0" applyFont="1" applyFill="1" applyBorder="1" applyAlignment="1">
      <alignment horizontal="center" vertical="center" shrinkToFit="1"/>
    </xf>
    <xf numFmtId="0" fontId="15" fillId="16" borderId="24" xfId="0" applyFont="1" applyFill="1" applyBorder="1" applyAlignment="1">
      <alignment horizontal="center" vertical="center" shrinkToFit="1"/>
    </xf>
    <xf numFmtId="0" fontId="7" fillId="16" borderId="21" xfId="0" applyFont="1" applyFill="1" applyBorder="1" applyAlignment="1">
      <alignment horizontal="center" vertical="center" shrinkToFit="1"/>
    </xf>
    <xf numFmtId="0" fontId="29" fillId="0" borderId="54" xfId="424" applyFont="1" applyFill="1" applyBorder="1" applyAlignment="1">
      <alignment horizontal="center" vertical="center" wrapText="1"/>
      <protection/>
    </xf>
    <xf numFmtId="0" fontId="23" fillId="0" borderId="52" xfId="424" applyFont="1" applyFill="1" applyBorder="1" applyAlignment="1">
      <alignment horizontal="center" vertical="center" wrapText="1"/>
      <protection/>
    </xf>
    <xf numFmtId="0" fontId="15" fillId="0" borderId="0" xfId="424" applyFont="1" applyFill="1" applyAlignment="1">
      <alignment horizontal="center" vertical="center"/>
      <protection/>
    </xf>
    <xf numFmtId="0" fontId="5" fillId="0" borderId="0" xfId="424" applyFont="1" applyFill="1" applyAlignment="1">
      <alignment horizontal="center" wrapText="1"/>
      <protection/>
    </xf>
    <xf numFmtId="0" fontId="29" fillId="0" borderId="0" xfId="424" applyFont="1" applyFill="1" applyBorder="1" applyAlignment="1">
      <alignment horizontal="center"/>
      <protection/>
    </xf>
    <xf numFmtId="0" fontId="29" fillId="0" borderId="38" xfId="424" applyFont="1" applyFill="1" applyBorder="1" applyAlignment="1">
      <alignment horizontal="center" vertical="center" wrapText="1"/>
      <protection/>
    </xf>
    <xf numFmtId="0" fontId="23" fillId="0" borderId="39" xfId="424" applyFont="1" applyFill="1" applyBorder="1" applyAlignment="1">
      <alignment horizontal="center" vertical="center" wrapText="1"/>
      <protection/>
    </xf>
    <xf numFmtId="0" fontId="15" fillId="0" borderId="0" xfId="424" applyFont="1" applyFill="1" applyBorder="1" applyAlignment="1">
      <alignment horizontal="center" vertical="center" wrapText="1"/>
      <protection/>
    </xf>
    <xf numFmtId="0" fontId="15" fillId="0" borderId="0" xfId="424" applyFont="1" applyFill="1" applyBorder="1" applyAlignment="1">
      <alignment horizontal="center" vertical="center"/>
      <protection/>
    </xf>
    <xf numFmtId="0" fontId="23" fillId="0" borderId="59" xfId="424" applyFont="1" applyFill="1" applyBorder="1" applyAlignment="1">
      <alignment horizontal="center" vertical="center" wrapText="1"/>
      <protection/>
    </xf>
    <xf numFmtId="0" fontId="29" fillId="0" borderId="65" xfId="424" applyFont="1" applyFill="1" applyBorder="1" applyAlignment="1">
      <alignment horizontal="left" vertical="center" wrapText="1"/>
      <protection/>
    </xf>
    <xf numFmtId="0" fontId="29" fillId="0" borderId="66" xfId="424" applyFont="1" applyFill="1" applyBorder="1" applyAlignment="1">
      <alignment horizontal="left" vertical="center" wrapText="1"/>
      <protection/>
    </xf>
    <xf numFmtId="0" fontId="104" fillId="0" borderId="0" xfId="424" applyFont="1" applyFill="1" applyAlignment="1">
      <alignment horizontal="center" wrapText="1"/>
      <protection/>
    </xf>
    <xf numFmtId="0" fontId="29" fillId="0" borderId="63" xfId="424" applyFont="1" applyFill="1" applyBorder="1" applyAlignment="1">
      <alignment horizontal="center" vertical="center" wrapText="1"/>
      <protection/>
    </xf>
    <xf numFmtId="0" fontId="29" fillId="0" borderId="65" xfId="424" applyFont="1" applyFill="1" applyBorder="1" applyAlignment="1">
      <alignment horizontal="center" vertical="center" wrapText="1"/>
      <protection/>
    </xf>
    <xf numFmtId="0" fontId="29" fillId="0" borderId="66" xfId="424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left" vertical="center"/>
    </xf>
    <xf numFmtId="0" fontId="47" fillId="0" borderId="28" xfId="0" applyFont="1" applyFill="1" applyBorder="1" applyAlignment="1">
      <alignment horizontal="left" vertical="center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Fill="1" applyBorder="1" applyAlignment="1" applyProtection="1">
      <alignment horizontal="center" vertical="center"/>
      <protection locked="0"/>
    </xf>
    <xf numFmtId="0" fontId="15" fillId="0" borderId="21" xfId="174" applyFont="1" applyFill="1" applyBorder="1" applyAlignment="1">
      <alignment horizontal="center" vertical="center" wrapText="1"/>
      <protection/>
    </xf>
    <xf numFmtId="0" fontId="15" fillId="0" borderId="2" xfId="174" applyFont="1" applyFill="1" applyBorder="1" applyAlignment="1">
      <alignment horizontal="center" vertical="center" wrapText="1"/>
      <protection/>
    </xf>
    <xf numFmtId="0" fontId="15" fillId="0" borderId="24" xfId="174" applyFont="1" applyFill="1" applyBorder="1" applyAlignment="1">
      <alignment horizontal="center" vertical="center" wrapText="1"/>
      <protection/>
    </xf>
    <xf numFmtId="0" fontId="15" fillId="0" borderId="3" xfId="174" applyFont="1" applyFill="1" applyBorder="1" applyAlignment="1">
      <alignment horizontal="center" vertical="center" wrapText="1"/>
      <protection/>
    </xf>
    <xf numFmtId="0" fontId="15" fillId="0" borderId="3" xfId="174" applyFont="1" applyFill="1" applyBorder="1" applyAlignment="1">
      <alignment horizontal="center" vertical="center"/>
      <protection/>
    </xf>
    <xf numFmtId="0" fontId="30" fillId="0" borderId="0" xfId="174" applyFont="1" applyFill="1" applyAlignment="1">
      <alignment horizontal="center" vertical="center"/>
      <protection/>
    </xf>
    <xf numFmtId="0" fontId="15" fillId="0" borderId="21" xfId="174" applyNumberFormat="1" applyFont="1" applyFill="1" applyBorder="1" applyAlignment="1">
      <alignment horizontal="center" vertical="center" wrapText="1"/>
      <protection/>
    </xf>
    <xf numFmtId="0" fontId="15" fillId="0" borderId="2" xfId="174" applyNumberFormat="1" applyFont="1" applyFill="1" applyBorder="1" applyAlignment="1">
      <alignment horizontal="center" vertical="center" wrapText="1"/>
      <protection/>
    </xf>
    <xf numFmtId="0" fontId="15" fillId="0" borderId="24" xfId="174" applyNumberFormat="1" applyFont="1" applyFill="1" applyBorder="1" applyAlignment="1">
      <alignment horizontal="center" vertical="center" wrapText="1"/>
      <protection/>
    </xf>
    <xf numFmtId="0" fontId="23" fillId="0" borderId="42" xfId="174" applyFont="1" applyBorder="1" applyAlignment="1">
      <alignment horizontal="left" vertical="center"/>
      <protection/>
    </xf>
    <xf numFmtId="0" fontId="23" fillId="0" borderId="42" xfId="174" applyFont="1" applyBorder="1" applyAlignment="1">
      <alignment horizontal="right" vertical="center"/>
      <protection/>
    </xf>
    <xf numFmtId="202" fontId="22" fillId="0" borderId="22" xfId="174" applyNumberFormat="1" applyFont="1" applyFill="1" applyBorder="1" applyAlignment="1">
      <alignment horizontal="right" vertical="center" wrapText="1" indent="5"/>
      <protection/>
    </xf>
    <xf numFmtId="202" fontId="22" fillId="0" borderId="23" xfId="174" applyNumberFormat="1" applyFont="1" applyFill="1" applyBorder="1" applyAlignment="1">
      <alignment horizontal="right" vertical="center" wrapText="1" indent="5"/>
      <protection/>
    </xf>
    <xf numFmtId="182" fontId="15" fillId="0" borderId="0" xfId="174" applyNumberFormat="1" applyFont="1" applyFill="1" applyBorder="1" applyAlignment="1">
      <alignment horizontal="right" vertical="center" wrapText="1" indent="5"/>
      <protection/>
    </xf>
    <xf numFmtId="202" fontId="15" fillId="0" borderId="0" xfId="174" applyNumberFormat="1" applyFont="1" applyFill="1" applyBorder="1" applyAlignment="1">
      <alignment horizontal="right" vertical="center" wrapText="1" indent="5"/>
      <protection/>
    </xf>
    <xf numFmtId="202" fontId="15" fillId="0" borderId="20" xfId="174" applyNumberFormat="1" applyFont="1" applyFill="1" applyBorder="1" applyAlignment="1">
      <alignment horizontal="right" vertical="center" wrapText="1" indent="5"/>
      <protection/>
    </xf>
    <xf numFmtId="182" fontId="15" fillId="0" borderId="25" xfId="174" applyNumberFormat="1" applyFont="1" applyFill="1" applyBorder="1" applyAlignment="1">
      <alignment horizontal="right" vertical="center" wrapText="1" indent="5"/>
      <protection/>
    </xf>
    <xf numFmtId="202" fontId="15" fillId="0" borderId="25" xfId="174" applyNumberFormat="1" applyFont="1" applyFill="1" applyBorder="1" applyAlignment="1">
      <alignment horizontal="right" vertical="center" wrapText="1" indent="5"/>
      <protection/>
    </xf>
    <xf numFmtId="202" fontId="15" fillId="0" borderId="28" xfId="174" applyNumberFormat="1" applyFont="1" applyFill="1" applyBorder="1" applyAlignment="1">
      <alignment horizontal="right" vertical="center" wrapText="1" indent="5"/>
      <protection/>
    </xf>
    <xf numFmtId="0" fontId="16" fillId="0" borderId="22" xfId="174" applyFont="1" applyFill="1" applyBorder="1" applyAlignment="1">
      <alignment horizontal="right" vertical="center"/>
      <protection/>
    </xf>
    <xf numFmtId="0" fontId="41" fillId="0" borderId="0" xfId="174" applyFont="1" applyFill="1" applyAlignment="1">
      <alignment horizontal="left" vertical="center"/>
      <protection/>
    </xf>
    <xf numFmtId="0" fontId="15" fillId="0" borderId="64" xfId="174" applyFont="1" applyFill="1" applyBorder="1" applyAlignment="1">
      <alignment horizontal="center" vertical="center" wrapText="1"/>
      <protection/>
    </xf>
    <xf numFmtId="182" fontId="22" fillId="0" borderId="22" xfId="174" applyNumberFormat="1" applyFont="1" applyFill="1" applyBorder="1" applyAlignment="1">
      <alignment horizontal="right" vertical="center" wrapText="1" indent="5"/>
      <protection/>
    </xf>
  </cellXfs>
  <cellStyles count="41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1.인구추이" xfId="126"/>
    <cellStyle name="콤마 [0]_7. 인구이동" xfId="127"/>
    <cellStyle name="콤마_ 견적기준 FLOW " xfId="128"/>
    <cellStyle name="큰제목" xfId="129"/>
    <cellStyle name="Currency" xfId="130"/>
    <cellStyle name="Currency [0]" xfId="131"/>
    <cellStyle name="통화 [0] 2" xfId="132"/>
    <cellStyle name="통화 [0] 2 2" xfId="133"/>
    <cellStyle name="통화 [0] 2 3" xfId="134"/>
    <cellStyle name="통화 [0] 2 4" xfId="135"/>
    <cellStyle name="통화 [0] 2 5" xfId="136"/>
    <cellStyle name="통화 [0] 2 6" xfId="137"/>
    <cellStyle name="퍼센트" xfId="138"/>
    <cellStyle name="표준 10" xfId="139"/>
    <cellStyle name="표준 11" xfId="140"/>
    <cellStyle name="표준 12" xfId="141"/>
    <cellStyle name="표준 13" xfId="142"/>
    <cellStyle name="표준 14" xfId="143"/>
    <cellStyle name="표준 15" xfId="144"/>
    <cellStyle name="표준 15 2" xfId="145"/>
    <cellStyle name="표준 15 3" xfId="146"/>
    <cellStyle name="표준 15 4" xfId="147"/>
    <cellStyle name="표준 15 5" xfId="148"/>
    <cellStyle name="표준 15 6" xfId="149"/>
    <cellStyle name="표준 16" xfId="150"/>
    <cellStyle name="표준 16 2" xfId="151"/>
    <cellStyle name="표준 16 3" xfId="152"/>
    <cellStyle name="표준 16 4" xfId="153"/>
    <cellStyle name="표준 16 5" xfId="154"/>
    <cellStyle name="표준 16 6" xfId="155"/>
    <cellStyle name="표준 17" xfId="156"/>
    <cellStyle name="표준 17 2" xfId="157"/>
    <cellStyle name="표준 17 3" xfId="158"/>
    <cellStyle name="표준 17 4" xfId="159"/>
    <cellStyle name="표준 17 5" xfId="160"/>
    <cellStyle name="표준 17 6" xfId="161"/>
    <cellStyle name="표준 18" xfId="162"/>
    <cellStyle name="표준 18 2" xfId="163"/>
    <cellStyle name="표준 18 3" xfId="164"/>
    <cellStyle name="표준 18 4" xfId="165"/>
    <cellStyle name="표준 18 5" xfId="166"/>
    <cellStyle name="표준 18 6" xfId="167"/>
    <cellStyle name="표준 19" xfId="168"/>
    <cellStyle name="표준 19 2" xfId="169"/>
    <cellStyle name="표준 19 3" xfId="170"/>
    <cellStyle name="표준 19 4" xfId="171"/>
    <cellStyle name="표준 19 5" xfId="172"/>
    <cellStyle name="표준 19 6" xfId="173"/>
    <cellStyle name="표준 2" xfId="174"/>
    <cellStyle name="표준 2 2" xfId="175"/>
    <cellStyle name="표준 20" xfId="176"/>
    <cellStyle name="표준 20 2" xfId="177"/>
    <cellStyle name="표준 20 3" xfId="178"/>
    <cellStyle name="표준 20 4" xfId="179"/>
    <cellStyle name="표준 20 5" xfId="180"/>
    <cellStyle name="표준 20 6" xfId="181"/>
    <cellStyle name="표준 21" xfId="182"/>
    <cellStyle name="표준 21 2" xfId="183"/>
    <cellStyle name="표준 21 3" xfId="184"/>
    <cellStyle name="표준 21 4" xfId="185"/>
    <cellStyle name="표준 21 5" xfId="186"/>
    <cellStyle name="표준 21 6" xfId="187"/>
    <cellStyle name="표준 22" xfId="188"/>
    <cellStyle name="표준 22 2" xfId="189"/>
    <cellStyle name="표준 22 3" xfId="190"/>
    <cellStyle name="표준 22 4" xfId="191"/>
    <cellStyle name="표준 22 5" xfId="192"/>
    <cellStyle name="표준 22 6" xfId="193"/>
    <cellStyle name="표준 23" xfId="194"/>
    <cellStyle name="표준 24" xfId="195"/>
    <cellStyle name="표준 25" xfId="196"/>
    <cellStyle name="표준 25 2" xfId="197"/>
    <cellStyle name="표준 25 3" xfId="198"/>
    <cellStyle name="표준 25 4" xfId="199"/>
    <cellStyle name="표준 25 5" xfId="200"/>
    <cellStyle name="표준 25 6" xfId="201"/>
    <cellStyle name="표준 26" xfId="202"/>
    <cellStyle name="표준 26 2" xfId="203"/>
    <cellStyle name="표준 26 3" xfId="204"/>
    <cellStyle name="표준 26 4" xfId="205"/>
    <cellStyle name="표준 26 5" xfId="206"/>
    <cellStyle name="표준 26 6" xfId="207"/>
    <cellStyle name="표준 27" xfId="208"/>
    <cellStyle name="표준 27 2" xfId="209"/>
    <cellStyle name="표준 27 3" xfId="210"/>
    <cellStyle name="표준 27 4" xfId="211"/>
    <cellStyle name="표준 27 5" xfId="212"/>
    <cellStyle name="표준 27 6" xfId="213"/>
    <cellStyle name="표준 28" xfId="214"/>
    <cellStyle name="표준 29" xfId="215"/>
    <cellStyle name="표준 29 2" xfId="216"/>
    <cellStyle name="표준 29 3" xfId="217"/>
    <cellStyle name="표준 29 4" xfId="218"/>
    <cellStyle name="표준 29 5" xfId="219"/>
    <cellStyle name="표준 29 6" xfId="220"/>
    <cellStyle name="표준 3" xfId="221"/>
    <cellStyle name="표준 30" xfId="222"/>
    <cellStyle name="표준 30 2" xfId="223"/>
    <cellStyle name="표준 30 3" xfId="224"/>
    <cellStyle name="표준 30 4" xfId="225"/>
    <cellStyle name="표준 30 5" xfId="226"/>
    <cellStyle name="표준 30 6" xfId="227"/>
    <cellStyle name="표준 31" xfId="228"/>
    <cellStyle name="표준 32" xfId="229"/>
    <cellStyle name="표준 32 2" xfId="230"/>
    <cellStyle name="표준 32 3" xfId="231"/>
    <cellStyle name="표준 32 4" xfId="232"/>
    <cellStyle name="표준 32 5" xfId="233"/>
    <cellStyle name="표준 32 6" xfId="234"/>
    <cellStyle name="표준 33" xfId="235"/>
    <cellStyle name="표준 33 2" xfId="236"/>
    <cellStyle name="표준 33 3" xfId="237"/>
    <cellStyle name="표준 33 4" xfId="238"/>
    <cellStyle name="표준 33 5" xfId="239"/>
    <cellStyle name="표준 33 6" xfId="240"/>
    <cellStyle name="표준 34" xfId="241"/>
    <cellStyle name="표준 34 2" xfId="242"/>
    <cellStyle name="표준 34 3" xfId="243"/>
    <cellStyle name="표준 34 4" xfId="244"/>
    <cellStyle name="표준 34 5" xfId="245"/>
    <cellStyle name="표준 34 6" xfId="246"/>
    <cellStyle name="표준 35" xfId="247"/>
    <cellStyle name="표준 35 2" xfId="248"/>
    <cellStyle name="표준 35 3" xfId="249"/>
    <cellStyle name="표준 35 4" xfId="250"/>
    <cellStyle name="표준 35 5" xfId="251"/>
    <cellStyle name="표준 35 6" xfId="252"/>
    <cellStyle name="표준 36" xfId="253"/>
    <cellStyle name="표준 36 2" xfId="254"/>
    <cellStyle name="표준 36 3" xfId="255"/>
    <cellStyle name="표준 36 4" xfId="256"/>
    <cellStyle name="표준 36 5" xfId="257"/>
    <cellStyle name="표준 36 6" xfId="258"/>
    <cellStyle name="표준 37" xfId="259"/>
    <cellStyle name="표준 37 2" xfId="260"/>
    <cellStyle name="표준 37 3" xfId="261"/>
    <cellStyle name="표준 37 4" xfId="262"/>
    <cellStyle name="표준 37 5" xfId="263"/>
    <cellStyle name="표준 37 6" xfId="264"/>
    <cellStyle name="표준 38" xfId="265"/>
    <cellStyle name="표준 38 2" xfId="266"/>
    <cellStyle name="표준 38 3" xfId="267"/>
    <cellStyle name="표준 38 4" xfId="268"/>
    <cellStyle name="표준 38 5" xfId="269"/>
    <cellStyle name="표준 38 6" xfId="270"/>
    <cellStyle name="표준 39" xfId="271"/>
    <cellStyle name="표준 39 2" xfId="272"/>
    <cellStyle name="표준 39 3" xfId="273"/>
    <cellStyle name="표준 39 4" xfId="274"/>
    <cellStyle name="표준 39 5" xfId="275"/>
    <cellStyle name="표준 39 6" xfId="276"/>
    <cellStyle name="표준 4" xfId="277"/>
    <cellStyle name="표준 40" xfId="278"/>
    <cellStyle name="표준 40 2" xfId="279"/>
    <cellStyle name="표준 40 3" xfId="280"/>
    <cellStyle name="표준 40 4" xfId="281"/>
    <cellStyle name="표준 40 5" xfId="282"/>
    <cellStyle name="표준 40 6" xfId="283"/>
    <cellStyle name="표준 41" xfId="284"/>
    <cellStyle name="표준 41 2" xfId="285"/>
    <cellStyle name="표준 41 3" xfId="286"/>
    <cellStyle name="표준 41 4" xfId="287"/>
    <cellStyle name="표준 41 5" xfId="288"/>
    <cellStyle name="표준 41 6" xfId="289"/>
    <cellStyle name="표준 42" xfId="290"/>
    <cellStyle name="표준 42 2" xfId="291"/>
    <cellStyle name="표준 42 3" xfId="292"/>
    <cellStyle name="표준 42 4" xfId="293"/>
    <cellStyle name="표준 42 5" xfId="294"/>
    <cellStyle name="표준 42 6" xfId="295"/>
    <cellStyle name="표준 43" xfId="296"/>
    <cellStyle name="표준 43 2" xfId="297"/>
    <cellStyle name="표준 43 3" xfId="298"/>
    <cellStyle name="표준 43 4" xfId="299"/>
    <cellStyle name="표준 43 5" xfId="300"/>
    <cellStyle name="표준 43 6" xfId="301"/>
    <cellStyle name="표준 44" xfId="302"/>
    <cellStyle name="표준 44 2" xfId="303"/>
    <cellStyle name="표준 44 3" xfId="304"/>
    <cellStyle name="표준 44 4" xfId="305"/>
    <cellStyle name="표준 44 5" xfId="306"/>
    <cellStyle name="표준 44 6" xfId="307"/>
    <cellStyle name="표준 45" xfId="308"/>
    <cellStyle name="표준 45 2" xfId="309"/>
    <cellStyle name="표준 45 3" xfId="310"/>
    <cellStyle name="표준 45 4" xfId="311"/>
    <cellStyle name="표준 45 5" xfId="312"/>
    <cellStyle name="표준 45 6" xfId="313"/>
    <cellStyle name="표준 46" xfId="314"/>
    <cellStyle name="표준 47" xfId="315"/>
    <cellStyle name="표준 47 2" xfId="316"/>
    <cellStyle name="표준 47 3" xfId="317"/>
    <cellStyle name="표준 47 4" xfId="318"/>
    <cellStyle name="표준 47 5" xfId="319"/>
    <cellStyle name="표준 47 6" xfId="320"/>
    <cellStyle name="표준 48" xfId="321"/>
    <cellStyle name="표준 48 2" xfId="322"/>
    <cellStyle name="표준 48 3" xfId="323"/>
    <cellStyle name="표준 48 4" xfId="324"/>
    <cellStyle name="표준 48 5" xfId="325"/>
    <cellStyle name="표준 48 6" xfId="326"/>
    <cellStyle name="표준 49" xfId="327"/>
    <cellStyle name="표준 49 2" xfId="328"/>
    <cellStyle name="표준 49 3" xfId="329"/>
    <cellStyle name="표준 49 4" xfId="330"/>
    <cellStyle name="표준 49 5" xfId="331"/>
    <cellStyle name="표준 49 6" xfId="332"/>
    <cellStyle name="표준 5" xfId="333"/>
    <cellStyle name="표준 50" xfId="334"/>
    <cellStyle name="표준 50 2" xfId="335"/>
    <cellStyle name="표준 50 3" xfId="336"/>
    <cellStyle name="표준 50 4" xfId="337"/>
    <cellStyle name="표준 50 5" xfId="338"/>
    <cellStyle name="표준 50 6" xfId="339"/>
    <cellStyle name="표준 51" xfId="340"/>
    <cellStyle name="표준 52" xfId="341"/>
    <cellStyle name="표준 52 2" xfId="342"/>
    <cellStyle name="표준 52 3" xfId="343"/>
    <cellStyle name="표준 52 4" xfId="344"/>
    <cellStyle name="표준 52 5" xfId="345"/>
    <cellStyle name="표준 52 6" xfId="346"/>
    <cellStyle name="표준 53" xfId="347"/>
    <cellStyle name="표준 53 2" xfId="348"/>
    <cellStyle name="표준 53 3" xfId="349"/>
    <cellStyle name="표준 53 4" xfId="350"/>
    <cellStyle name="표준 53 5" xfId="351"/>
    <cellStyle name="표준 53 6" xfId="352"/>
    <cellStyle name="표준 54" xfId="353"/>
    <cellStyle name="표준 54 2" xfId="354"/>
    <cellStyle name="표준 54 3" xfId="355"/>
    <cellStyle name="표준 54 4" xfId="356"/>
    <cellStyle name="표준 54 5" xfId="357"/>
    <cellStyle name="표준 54 6" xfId="358"/>
    <cellStyle name="표준 55" xfId="359"/>
    <cellStyle name="표준 55 2" xfId="360"/>
    <cellStyle name="표준 55 3" xfId="361"/>
    <cellStyle name="표준 55 4" xfId="362"/>
    <cellStyle name="표준 55 5" xfId="363"/>
    <cellStyle name="표준 55 6" xfId="364"/>
    <cellStyle name="표준 56" xfId="365"/>
    <cellStyle name="표준 56 2" xfId="366"/>
    <cellStyle name="표준 56 3" xfId="367"/>
    <cellStyle name="표준 56 4" xfId="368"/>
    <cellStyle name="표준 56 5" xfId="369"/>
    <cellStyle name="표준 56 6" xfId="370"/>
    <cellStyle name="표준 57" xfId="371"/>
    <cellStyle name="표준 57 2" xfId="372"/>
    <cellStyle name="표준 57 3" xfId="373"/>
    <cellStyle name="표준 57 4" xfId="374"/>
    <cellStyle name="표준 57 5" xfId="375"/>
    <cellStyle name="표준 57 6" xfId="376"/>
    <cellStyle name="표준 58" xfId="377"/>
    <cellStyle name="표준 59" xfId="378"/>
    <cellStyle name="표준 59 2" xfId="379"/>
    <cellStyle name="표준 59 3" xfId="380"/>
    <cellStyle name="표준 59 4" xfId="381"/>
    <cellStyle name="표준 59 5" xfId="382"/>
    <cellStyle name="표준 59 6" xfId="383"/>
    <cellStyle name="표준 6" xfId="384"/>
    <cellStyle name="표준 60" xfId="385"/>
    <cellStyle name="표준 60 2" xfId="386"/>
    <cellStyle name="표준 60 3" xfId="387"/>
    <cellStyle name="표준 60 4" xfId="388"/>
    <cellStyle name="표준 60 5" xfId="389"/>
    <cellStyle name="표준 60 6" xfId="390"/>
    <cellStyle name="표준 61" xfId="391"/>
    <cellStyle name="표준 61 2" xfId="392"/>
    <cellStyle name="표준 61 3" xfId="393"/>
    <cellStyle name="표준 61 4" xfId="394"/>
    <cellStyle name="표준 61 5" xfId="395"/>
    <cellStyle name="표준 61 6" xfId="396"/>
    <cellStyle name="표준 62" xfId="397"/>
    <cellStyle name="표준 63" xfId="398"/>
    <cellStyle name="표준 64" xfId="399"/>
    <cellStyle name="표준 65" xfId="400"/>
    <cellStyle name="표준 66" xfId="401"/>
    <cellStyle name="표준 67" xfId="402"/>
    <cellStyle name="표준 68" xfId="403"/>
    <cellStyle name="표준 69" xfId="404"/>
    <cellStyle name="표준 7" xfId="405"/>
    <cellStyle name="표준 70" xfId="406"/>
    <cellStyle name="표준 71" xfId="407"/>
    <cellStyle name="표준 72" xfId="408"/>
    <cellStyle name="표준 73" xfId="409"/>
    <cellStyle name="표준 74" xfId="410"/>
    <cellStyle name="표준 75" xfId="411"/>
    <cellStyle name="표준 76" xfId="412"/>
    <cellStyle name="표준 77" xfId="413"/>
    <cellStyle name="표준 78" xfId="414"/>
    <cellStyle name="표준 79" xfId="415"/>
    <cellStyle name="표준 8" xfId="416"/>
    <cellStyle name="표준 80" xfId="417"/>
    <cellStyle name="표준 81" xfId="418"/>
    <cellStyle name="표준 82" xfId="419"/>
    <cellStyle name="표준 83" xfId="420"/>
    <cellStyle name="표준 9" xfId="421"/>
    <cellStyle name="표준_1. 인구추이" xfId="422"/>
    <cellStyle name="표준_3.인구" xfId="423"/>
    <cellStyle name="표준_3.인구_1" xfId="424"/>
    <cellStyle name="표준_Sheet1" xfId="425"/>
    <cellStyle name="표준_인구" xfId="426"/>
    <cellStyle name="표준_주민등록관련" xfId="427"/>
    <cellStyle name="합산" xfId="428"/>
    <cellStyle name="화폐기호" xfId="429"/>
    <cellStyle name="화폐기호0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09&#45380;%20&#53685;&#44228;&#50672;&#48372;\&#51088;&#47308;&#49688;&#54633;\&#51333;&#54633;&#48124;&#50896;&#49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토지지목별 현황(1)"/>
      <sheetName val="3. 토지지목별현황(2)"/>
      <sheetName val="3. 토지지목별 현황(3)"/>
      <sheetName val="2.시별 세대및인구(주민등록)"/>
      <sheetName val="3.읍면동별 세대및인구"/>
      <sheetName val="4.연령(5세계급)및성별인구"/>
      <sheetName val="4.연령(5세계급)및성별인구(계속)"/>
      <sheetName val="13.외국인 국적별 등록현황"/>
      <sheetName val="8. 토지거래 현황"/>
      <sheetName val="6. 민원서류 처리 "/>
    </sheetNames>
    <sheetDataSet>
      <sheetData sheetId="5">
        <row r="6">
          <cell r="AF6">
            <v>407498</v>
          </cell>
        </row>
        <row r="7">
          <cell r="AF7">
            <v>203107</v>
          </cell>
        </row>
        <row r="8">
          <cell r="AF8">
            <v>204391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zoomScalePageLayoutView="0" workbookViewId="0" topLeftCell="A13">
      <selection activeCell="B52" sqref="B52"/>
    </sheetView>
  </sheetViews>
  <sheetFormatPr defaultColWidth="8.88671875" defaultRowHeight="13.5"/>
  <cols>
    <col min="1" max="1" width="13.664062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20" ht="28.5" customHeight="1">
      <c r="A1" s="1030" t="s">
        <v>788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2"/>
      <c r="S1" s="3"/>
      <c r="T1" s="3"/>
    </row>
    <row r="2" spans="1:20" s="17" customFormat="1" ht="18" customHeight="1" thickBot="1">
      <c r="A2" s="20" t="s">
        <v>620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28"/>
      <c r="M2" s="20"/>
      <c r="N2" s="229"/>
      <c r="O2" s="230"/>
      <c r="P2" s="20"/>
      <c r="Q2" s="231" t="s">
        <v>521</v>
      </c>
      <c r="R2" s="20"/>
      <c r="S2" s="20"/>
      <c r="T2" s="40"/>
    </row>
    <row r="3" spans="1:20" s="17" customFormat="1" ht="15" customHeight="1">
      <c r="A3" s="232"/>
      <c r="B3" s="233" t="s">
        <v>621</v>
      </c>
      <c r="C3" s="234"/>
      <c r="D3" s="235"/>
      <c r="E3" s="236" t="s">
        <v>622</v>
      </c>
      <c r="F3" s="235"/>
      <c r="G3" s="235"/>
      <c r="H3" s="237"/>
      <c r="I3" s="238"/>
      <c r="J3" s="235"/>
      <c r="K3" s="239"/>
      <c r="L3" s="240" t="s">
        <v>527</v>
      </c>
      <c r="M3" s="241" t="s">
        <v>522</v>
      </c>
      <c r="N3" s="1031" t="s">
        <v>623</v>
      </c>
      <c r="O3" s="1033" t="s">
        <v>678</v>
      </c>
      <c r="P3" s="1034"/>
      <c r="Q3" s="1035" t="s">
        <v>633</v>
      </c>
      <c r="R3" s="40"/>
      <c r="S3" s="40"/>
      <c r="T3" s="40"/>
    </row>
    <row r="4" spans="1:20" s="17" customFormat="1" ht="12.75">
      <c r="A4" s="26"/>
      <c r="B4" s="25"/>
      <c r="C4" s="21"/>
      <c r="D4" s="22"/>
      <c r="E4" s="27"/>
      <c r="F4" s="22"/>
      <c r="G4" s="22"/>
      <c r="H4" s="22"/>
      <c r="I4" s="21"/>
      <c r="J4" s="22"/>
      <c r="K4" s="23"/>
      <c r="L4" s="28" t="s">
        <v>624</v>
      </c>
      <c r="M4" s="29"/>
      <c r="N4" s="1032"/>
      <c r="O4" s="4"/>
      <c r="P4" s="24"/>
      <c r="Q4" s="1036"/>
      <c r="R4" s="40"/>
      <c r="S4" s="40"/>
      <c r="T4" s="40"/>
    </row>
    <row r="5" spans="1:20" s="17" customFormat="1" ht="17.25" customHeight="1">
      <c r="A5" s="14" t="s">
        <v>677</v>
      </c>
      <c r="B5" s="31" t="s">
        <v>525</v>
      </c>
      <c r="C5" s="5" t="s">
        <v>625</v>
      </c>
      <c r="D5" s="7" t="s">
        <v>626</v>
      </c>
      <c r="E5" s="7" t="s">
        <v>627</v>
      </c>
      <c r="F5" s="13" t="s">
        <v>628</v>
      </c>
      <c r="G5" s="7" t="s">
        <v>626</v>
      </c>
      <c r="H5" s="7" t="s">
        <v>627</v>
      </c>
      <c r="I5" s="6" t="s">
        <v>629</v>
      </c>
      <c r="J5" s="7" t="s">
        <v>626</v>
      </c>
      <c r="K5" s="7" t="s">
        <v>627</v>
      </c>
      <c r="L5" s="32" t="s">
        <v>630</v>
      </c>
      <c r="M5" s="29" t="s">
        <v>631</v>
      </c>
      <c r="N5" s="159" t="s">
        <v>793</v>
      </c>
      <c r="O5" s="33" t="s">
        <v>630</v>
      </c>
      <c r="P5" s="7" t="s">
        <v>632</v>
      </c>
      <c r="Q5" s="1036"/>
      <c r="R5" s="40"/>
      <c r="S5" s="40"/>
      <c r="T5" s="40"/>
    </row>
    <row r="6" spans="1:20" s="17" customFormat="1" ht="13.5" customHeight="1">
      <c r="A6" s="30"/>
      <c r="B6" s="34"/>
      <c r="C6" s="34"/>
      <c r="D6" s="29"/>
      <c r="E6" s="29"/>
      <c r="F6" s="29"/>
      <c r="G6" s="29"/>
      <c r="H6" s="29"/>
      <c r="I6" s="25"/>
      <c r="J6" s="29"/>
      <c r="K6" s="29"/>
      <c r="L6" s="32" t="s">
        <v>634</v>
      </c>
      <c r="M6" s="29" t="s">
        <v>635</v>
      </c>
      <c r="N6" s="157" t="s">
        <v>791</v>
      </c>
      <c r="O6" s="33" t="s">
        <v>636</v>
      </c>
      <c r="P6" s="41" t="s">
        <v>643</v>
      </c>
      <c r="Q6" s="1036"/>
      <c r="R6" s="40"/>
      <c r="S6" s="40"/>
      <c r="T6" s="40"/>
    </row>
    <row r="7" spans="1:20" s="17" customFormat="1" ht="12.75" customHeight="1">
      <c r="A7" s="99"/>
      <c r="B7" s="35" t="s">
        <v>523</v>
      </c>
      <c r="C7" s="36" t="s">
        <v>637</v>
      </c>
      <c r="D7" s="37" t="s">
        <v>638</v>
      </c>
      <c r="E7" s="37" t="s">
        <v>639</v>
      </c>
      <c r="F7" s="37" t="s">
        <v>789</v>
      </c>
      <c r="G7" s="37" t="s">
        <v>790</v>
      </c>
      <c r="H7" s="37" t="s">
        <v>639</v>
      </c>
      <c r="I7" s="36" t="s">
        <v>640</v>
      </c>
      <c r="J7" s="37" t="s">
        <v>638</v>
      </c>
      <c r="K7" s="37" t="s">
        <v>639</v>
      </c>
      <c r="L7" s="38" t="s">
        <v>641</v>
      </c>
      <c r="M7" s="37"/>
      <c r="N7" s="158" t="s">
        <v>792</v>
      </c>
      <c r="O7" s="39"/>
      <c r="P7" s="36" t="s">
        <v>642</v>
      </c>
      <c r="Q7" s="1037"/>
      <c r="R7" s="20"/>
      <c r="S7" s="20"/>
      <c r="T7" s="20"/>
    </row>
    <row r="8" spans="1:17" s="17" customFormat="1" ht="12" customHeight="1">
      <c r="A8" s="196" t="s">
        <v>820</v>
      </c>
      <c r="B8" s="42">
        <v>25594</v>
      </c>
      <c r="C8" s="42">
        <f>SUM(D8:E8)</f>
        <v>117585</v>
      </c>
      <c r="D8" s="42">
        <v>57557</v>
      </c>
      <c r="E8" s="42">
        <v>60028</v>
      </c>
      <c r="F8" s="43">
        <f>SUM(G8:H8)</f>
        <v>117585</v>
      </c>
      <c r="G8" s="43">
        <v>57557</v>
      </c>
      <c r="H8" s="43">
        <v>60028</v>
      </c>
      <c r="I8" s="44" t="s">
        <v>644</v>
      </c>
      <c r="J8" s="42" t="s">
        <v>644</v>
      </c>
      <c r="K8" s="42" t="s">
        <v>644</v>
      </c>
      <c r="L8" s="96" t="s">
        <v>572</v>
      </c>
      <c r="M8" s="97">
        <f>C8/B8</f>
        <v>4.5942408376963355</v>
      </c>
      <c r="N8" s="44" t="s">
        <v>644</v>
      </c>
      <c r="O8" s="46">
        <f>C8/P8</f>
        <v>466.07079154940743</v>
      </c>
      <c r="P8" s="47">
        <v>252.29</v>
      </c>
      <c r="Q8" s="198" t="s">
        <v>645</v>
      </c>
    </row>
    <row r="9" spans="1:17" s="17" customFormat="1" ht="12" customHeight="1">
      <c r="A9" s="196" t="s">
        <v>679</v>
      </c>
      <c r="B9" s="48">
        <v>26467</v>
      </c>
      <c r="C9" s="42">
        <f aca="true" t="shared" si="0" ref="C9:C22">SUM(D9:E9)</f>
        <v>116100</v>
      </c>
      <c r="D9" s="48">
        <v>54391</v>
      </c>
      <c r="E9" s="48">
        <v>61709</v>
      </c>
      <c r="F9" s="43">
        <f aca="true" t="shared" si="1" ref="F9:F41">SUM(G9:H9)</f>
        <v>116100</v>
      </c>
      <c r="G9" s="43">
        <v>54391</v>
      </c>
      <c r="H9" s="43">
        <v>61709</v>
      </c>
      <c r="I9" s="44" t="s">
        <v>644</v>
      </c>
      <c r="J9" s="42" t="s">
        <v>644</v>
      </c>
      <c r="K9" s="42" t="s">
        <v>644</v>
      </c>
      <c r="L9" s="96" t="s">
        <v>572</v>
      </c>
      <c r="M9" s="97">
        <f aca="true" t="shared" si="2" ref="M9:M41">C9/B9</f>
        <v>4.3865946272716965</v>
      </c>
      <c r="N9" s="44" t="s">
        <v>644</v>
      </c>
      <c r="O9" s="46">
        <f aca="true" t="shared" si="3" ref="O9:O41">C9/P9</f>
        <v>164.90071868874813</v>
      </c>
      <c r="P9" s="49">
        <v>704.06</v>
      </c>
      <c r="Q9" s="198" t="s">
        <v>645</v>
      </c>
    </row>
    <row r="10" spans="1:17" s="17" customFormat="1" ht="12" customHeight="1">
      <c r="A10" s="196" t="s">
        <v>724</v>
      </c>
      <c r="B10" s="42">
        <v>28765</v>
      </c>
      <c r="C10" s="42">
        <f t="shared" si="0"/>
        <v>127472</v>
      </c>
      <c r="D10" s="42">
        <v>62469</v>
      </c>
      <c r="E10" s="42">
        <v>65003</v>
      </c>
      <c r="F10" s="43">
        <f t="shared" si="1"/>
        <v>127472</v>
      </c>
      <c r="G10" s="43">
        <v>62469</v>
      </c>
      <c r="H10" s="43">
        <v>65003</v>
      </c>
      <c r="I10" s="44" t="s">
        <v>644</v>
      </c>
      <c r="J10" s="42" t="s">
        <v>644</v>
      </c>
      <c r="K10" s="42" t="s">
        <v>644</v>
      </c>
      <c r="L10" s="98">
        <f>(C10-C8)/C8*100</f>
        <v>8.408385423310797</v>
      </c>
      <c r="M10" s="97">
        <f t="shared" si="2"/>
        <v>4.431496610464106</v>
      </c>
      <c r="N10" s="44" t="s">
        <v>644</v>
      </c>
      <c r="O10" s="46">
        <f t="shared" si="3"/>
        <v>505.2598200483571</v>
      </c>
      <c r="P10" s="47">
        <v>252.29</v>
      </c>
      <c r="Q10" s="198" t="s">
        <v>646</v>
      </c>
    </row>
    <row r="11" spans="1:17" s="17" customFormat="1" ht="12" customHeight="1">
      <c r="A11" s="196" t="s">
        <v>723</v>
      </c>
      <c r="B11" s="48">
        <v>26857</v>
      </c>
      <c r="C11" s="42">
        <f t="shared" si="0"/>
        <v>119032</v>
      </c>
      <c r="D11" s="48">
        <v>56237</v>
      </c>
      <c r="E11" s="48">
        <v>62795</v>
      </c>
      <c r="F11" s="43">
        <f t="shared" si="1"/>
        <v>119032</v>
      </c>
      <c r="G11" s="43">
        <v>56237</v>
      </c>
      <c r="H11" s="43">
        <v>62795</v>
      </c>
      <c r="I11" s="44" t="s">
        <v>644</v>
      </c>
      <c r="J11" s="44" t="s">
        <v>644</v>
      </c>
      <c r="K11" s="44" t="s">
        <v>644</v>
      </c>
      <c r="L11" s="98">
        <f aca="true" t="shared" si="4" ref="L11:L37">(C11-C9)/C9*100</f>
        <v>2.5254091300602926</v>
      </c>
      <c r="M11" s="45">
        <f t="shared" si="2"/>
        <v>4.43206612801132</v>
      </c>
      <c r="N11" s="44" t="s">
        <v>644</v>
      </c>
      <c r="O11" s="46">
        <f t="shared" si="3"/>
        <v>169.05553188467547</v>
      </c>
      <c r="P11" s="49">
        <v>704.1</v>
      </c>
      <c r="Q11" s="198" t="s">
        <v>646</v>
      </c>
    </row>
    <row r="12" spans="1:17" s="17" customFormat="1" ht="12" customHeight="1">
      <c r="A12" s="197" t="s">
        <v>821</v>
      </c>
      <c r="B12" s="42">
        <v>30140</v>
      </c>
      <c r="C12" s="42">
        <f t="shared" si="0"/>
        <v>135189</v>
      </c>
      <c r="D12" s="42">
        <v>66539</v>
      </c>
      <c r="E12" s="42">
        <v>68650</v>
      </c>
      <c r="F12" s="43">
        <f t="shared" si="1"/>
        <v>135189</v>
      </c>
      <c r="G12" s="43">
        <v>66539</v>
      </c>
      <c r="H12" s="43">
        <v>68650</v>
      </c>
      <c r="I12" s="44" t="s">
        <v>644</v>
      </c>
      <c r="J12" s="44" t="s">
        <v>644</v>
      </c>
      <c r="K12" s="44" t="s">
        <v>644</v>
      </c>
      <c r="L12" s="98">
        <f t="shared" si="4"/>
        <v>6.053878498807581</v>
      </c>
      <c r="M12" s="45">
        <f t="shared" si="2"/>
        <v>4.485368281353683</v>
      </c>
      <c r="N12" s="44" t="s">
        <v>644</v>
      </c>
      <c r="O12" s="46">
        <f t="shared" si="3"/>
        <v>535.8263971462544</v>
      </c>
      <c r="P12" s="47">
        <v>252.3</v>
      </c>
      <c r="Q12" s="199" t="s">
        <v>827</v>
      </c>
    </row>
    <row r="13" spans="1:17" s="17" customFormat="1" ht="12" customHeight="1">
      <c r="A13" s="197" t="s">
        <v>822</v>
      </c>
      <c r="B13" s="50">
        <v>27194</v>
      </c>
      <c r="C13" s="42">
        <f t="shared" si="0"/>
        <v>116725</v>
      </c>
      <c r="D13" s="50">
        <v>55100</v>
      </c>
      <c r="E13" s="50">
        <v>61625</v>
      </c>
      <c r="F13" s="43">
        <f t="shared" si="1"/>
        <v>116725</v>
      </c>
      <c r="G13" s="43">
        <v>55100</v>
      </c>
      <c r="H13" s="43">
        <v>61625</v>
      </c>
      <c r="I13" s="44" t="s">
        <v>644</v>
      </c>
      <c r="J13" s="44" t="s">
        <v>644</v>
      </c>
      <c r="K13" s="44" t="s">
        <v>644</v>
      </c>
      <c r="L13" s="210">
        <f t="shared" si="4"/>
        <v>-1.9381342832179582</v>
      </c>
      <c r="M13" s="45">
        <f t="shared" si="2"/>
        <v>4.292307126572038</v>
      </c>
      <c r="N13" s="44" t="s">
        <v>644</v>
      </c>
      <c r="O13" s="46">
        <f t="shared" si="3"/>
        <v>165.77665421596058</v>
      </c>
      <c r="P13" s="51">
        <v>704.11</v>
      </c>
      <c r="Q13" s="199" t="s">
        <v>827</v>
      </c>
    </row>
    <row r="14" spans="1:17" s="17" customFormat="1" ht="12" customHeight="1">
      <c r="A14" s="196" t="s">
        <v>725</v>
      </c>
      <c r="B14" s="42">
        <v>32061</v>
      </c>
      <c r="C14" s="42">
        <f t="shared" si="0"/>
        <v>139246</v>
      </c>
      <c r="D14" s="42">
        <v>68233</v>
      </c>
      <c r="E14" s="42">
        <v>71013</v>
      </c>
      <c r="F14" s="43">
        <f t="shared" si="1"/>
        <v>139246</v>
      </c>
      <c r="G14" s="43">
        <v>68233</v>
      </c>
      <c r="H14" s="43">
        <v>71013</v>
      </c>
      <c r="I14" s="44" t="s">
        <v>644</v>
      </c>
      <c r="J14" s="44" t="s">
        <v>644</v>
      </c>
      <c r="K14" s="44" t="s">
        <v>644</v>
      </c>
      <c r="L14" s="210">
        <f t="shared" si="4"/>
        <v>3.000983807854189</v>
      </c>
      <c r="M14" s="45">
        <f t="shared" si="2"/>
        <v>4.34315835438695</v>
      </c>
      <c r="N14" s="44" t="s">
        <v>644</v>
      </c>
      <c r="O14" s="46">
        <f t="shared" si="3"/>
        <v>551.8845864214657</v>
      </c>
      <c r="P14" s="47">
        <v>252.31</v>
      </c>
      <c r="Q14" s="198" t="s">
        <v>647</v>
      </c>
    </row>
    <row r="15" spans="1:17" s="17" customFormat="1" ht="12" customHeight="1">
      <c r="A15" s="196" t="s">
        <v>648</v>
      </c>
      <c r="B15" s="48">
        <v>27164</v>
      </c>
      <c r="C15" s="42">
        <f t="shared" si="0"/>
        <v>119071</v>
      </c>
      <c r="D15" s="48">
        <v>56958</v>
      </c>
      <c r="E15" s="48">
        <v>62113</v>
      </c>
      <c r="F15" s="43">
        <f t="shared" si="1"/>
        <v>119071</v>
      </c>
      <c r="G15" s="43">
        <v>56958</v>
      </c>
      <c r="H15" s="43">
        <v>62113</v>
      </c>
      <c r="I15" s="44" t="s">
        <v>644</v>
      </c>
      <c r="J15" s="44" t="s">
        <v>644</v>
      </c>
      <c r="K15" s="44" t="s">
        <v>644</v>
      </c>
      <c r="L15" s="210">
        <f t="shared" si="4"/>
        <v>2.0098522167487682</v>
      </c>
      <c r="M15" s="45">
        <f t="shared" si="2"/>
        <v>4.3834118686496835</v>
      </c>
      <c r="N15" s="44" t="s">
        <v>644</v>
      </c>
      <c r="O15" s="46">
        <f t="shared" si="3"/>
        <v>169.1037166432335</v>
      </c>
      <c r="P15" s="49">
        <v>704.13</v>
      </c>
      <c r="Q15" s="198" t="s">
        <v>647</v>
      </c>
    </row>
    <row r="16" spans="1:17" s="17" customFormat="1" ht="12" customHeight="1">
      <c r="A16" s="196" t="s">
        <v>726</v>
      </c>
      <c r="B16" s="42">
        <v>33281</v>
      </c>
      <c r="C16" s="42">
        <f t="shared" si="0"/>
        <v>145451</v>
      </c>
      <c r="D16" s="42">
        <v>71332</v>
      </c>
      <c r="E16" s="42">
        <v>74119</v>
      </c>
      <c r="F16" s="43">
        <f t="shared" si="1"/>
        <v>145451</v>
      </c>
      <c r="G16" s="43">
        <v>71332</v>
      </c>
      <c r="H16" s="43">
        <v>74119</v>
      </c>
      <c r="I16" s="44" t="s">
        <v>644</v>
      </c>
      <c r="J16" s="44" t="s">
        <v>644</v>
      </c>
      <c r="K16" s="44" t="s">
        <v>644</v>
      </c>
      <c r="L16" s="210">
        <f t="shared" si="4"/>
        <v>4.456142366746621</v>
      </c>
      <c r="M16" s="45">
        <f t="shared" si="2"/>
        <v>4.370391514678045</v>
      </c>
      <c r="N16" s="44" t="s">
        <v>644</v>
      </c>
      <c r="O16" s="46">
        <f t="shared" si="3"/>
        <v>576.4773492925369</v>
      </c>
      <c r="P16" s="47">
        <v>252.31</v>
      </c>
      <c r="Q16" s="198" t="s">
        <v>649</v>
      </c>
    </row>
    <row r="17" spans="1:17" s="17" customFormat="1" ht="12" customHeight="1">
      <c r="A17" s="196" t="s">
        <v>650</v>
      </c>
      <c r="B17" s="48">
        <v>27920</v>
      </c>
      <c r="C17" s="42">
        <f t="shared" si="0"/>
        <v>119769</v>
      </c>
      <c r="D17" s="48">
        <v>56637</v>
      </c>
      <c r="E17" s="48">
        <v>63132</v>
      </c>
      <c r="F17" s="43">
        <f t="shared" si="1"/>
        <v>119769</v>
      </c>
      <c r="G17" s="43">
        <v>56637</v>
      </c>
      <c r="H17" s="43">
        <v>63132</v>
      </c>
      <c r="I17" s="44" t="s">
        <v>644</v>
      </c>
      <c r="J17" s="44" t="s">
        <v>644</v>
      </c>
      <c r="K17" s="44" t="s">
        <v>644</v>
      </c>
      <c r="L17" s="210">
        <f t="shared" si="4"/>
        <v>0.586204869363657</v>
      </c>
      <c r="M17" s="45">
        <f t="shared" si="2"/>
        <v>4.289720630372493</v>
      </c>
      <c r="N17" s="44" t="s">
        <v>644</v>
      </c>
      <c r="O17" s="46">
        <f t="shared" si="3"/>
        <v>170.09501086447105</v>
      </c>
      <c r="P17" s="49">
        <v>704.13</v>
      </c>
      <c r="Q17" s="198" t="s">
        <v>649</v>
      </c>
    </row>
    <row r="18" spans="1:17" s="17" customFormat="1" ht="12" customHeight="1">
      <c r="A18" s="196" t="s">
        <v>727</v>
      </c>
      <c r="B18" s="42">
        <v>35485</v>
      </c>
      <c r="C18" s="42">
        <f t="shared" si="0"/>
        <v>152486</v>
      </c>
      <c r="D18" s="42">
        <v>74975</v>
      </c>
      <c r="E18" s="42">
        <v>77511</v>
      </c>
      <c r="F18" s="43">
        <f t="shared" si="1"/>
        <v>152486</v>
      </c>
      <c r="G18" s="43">
        <v>74975</v>
      </c>
      <c r="H18" s="43">
        <v>77511</v>
      </c>
      <c r="I18" s="44" t="s">
        <v>644</v>
      </c>
      <c r="J18" s="44" t="s">
        <v>644</v>
      </c>
      <c r="K18" s="44" t="s">
        <v>644</v>
      </c>
      <c r="L18" s="210">
        <f t="shared" si="4"/>
        <v>4.836680394084606</v>
      </c>
      <c r="M18" s="45">
        <f t="shared" si="2"/>
        <v>4.297195998309145</v>
      </c>
      <c r="N18" s="44" t="s">
        <v>644</v>
      </c>
      <c r="O18" s="46">
        <f t="shared" si="3"/>
        <v>600.7643211724844</v>
      </c>
      <c r="P18" s="47">
        <v>253.82</v>
      </c>
      <c r="Q18" s="198" t="s">
        <v>651</v>
      </c>
    </row>
    <row r="19" spans="1:17" s="17" customFormat="1" ht="12" customHeight="1">
      <c r="A19" s="196" t="s">
        <v>652</v>
      </c>
      <c r="B19" s="48">
        <v>28229</v>
      </c>
      <c r="C19" s="42">
        <f t="shared" si="0"/>
        <v>121276</v>
      </c>
      <c r="D19" s="48">
        <v>57540</v>
      </c>
      <c r="E19" s="48">
        <v>63736</v>
      </c>
      <c r="F19" s="43">
        <f t="shared" si="1"/>
        <v>121276</v>
      </c>
      <c r="G19" s="43">
        <v>57540</v>
      </c>
      <c r="H19" s="43">
        <v>63736</v>
      </c>
      <c r="I19" s="44" t="s">
        <v>644</v>
      </c>
      <c r="J19" s="44" t="s">
        <v>644</v>
      </c>
      <c r="K19" s="44" t="s">
        <v>644</v>
      </c>
      <c r="L19" s="210">
        <f t="shared" si="4"/>
        <v>1.2582554751229449</v>
      </c>
      <c r="M19" s="45">
        <f t="shared" si="2"/>
        <v>4.296149349959261</v>
      </c>
      <c r="N19" s="44" t="s">
        <v>644</v>
      </c>
      <c r="O19" s="46">
        <f t="shared" si="3"/>
        <v>172.11546649257755</v>
      </c>
      <c r="P19" s="49">
        <v>704.62</v>
      </c>
      <c r="Q19" s="198" t="s">
        <v>651</v>
      </c>
    </row>
    <row r="20" spans="1:17" s="17" customFormat="1" ht="12" customHeight="1">
      <c r="A20" s="196" t="s">
        <v>728</v>
      </c>
      <c r="B20" s="42">
        <v>37654</v>
      </c>
      <c r="C20" s="42">
        <f t="shared" si="0"/>
        <v>160981</v>
      </c>
      <c r="D20" s="42">
        <v>79342</v>
      </c>
      <c r="E20" s="42">
        <v>81639</v>
      </c>
      <c r="F20" s="43">
        <f t="shared" si="1"/>
        <v>160981</v>
      </c>
      <c r="G20" s="43">
        <v>79342</v>
      </c>
      <c r="H20" s="43">
        <v>81639</v>
      </c>
      <c r="I20" s="44" t="s">
        <v>644</v>
      </c>
      <c r="J20" s="44" t="s">
        <v>644</v>
      </c>
      <c r="K20" s="44" t="s">
        <v>644</v>
      </c>
      <c r="L20" s="210">
        <f t="shared" si="4"/>
        <v>5.571003239641672</v>
      </c>
      <c r="M20" s="45">
        <f t="shared" si="2"/>
        <v>4.275269559674935</v>
      </c>
      <c r="N20" s="44" t="s">
        <v>644</v>
      </c>
      <c r="O20" s="46">
        <f t="shared" si="3"/>
        <v>634.1329866855747</v>
      </c>
      <c r="P20" s="47">
        <v>253.86</v>
      </c>
      <c r="Q20" s="198" t="s">
        <v>653</v>
      </c>
    </row>
    <row r="21" spans="1:17" s="17" customFormat="1" ht="12" customHeight="1">
      <c r="A21" s="196" t="s">
        <v>654</v>
      </c>
      <c r="B21" s="48">
        <v>28568</v>
      </c>
      <c r="C21" s="42">
        <f t="shared" si="0"/>
        <v>123330</v>
      </c>
      <c r="D21" s="48">
        <v>58635</v>
      </c>
      <c r="E21" s="48">
        <v>64695</v>
      </c>
      <c r="F21" s="43">
        <f t="shared" si="1"/>
        <v>123330</v>
      </c>
      <c r="G21" s="43">
        <v>58635</v>
      </c>
      <c r="H21" s="43">
        <v>64695</v>
      </c>
      <c r="I21" s="44" t="s">
        <v>644</v>
      </c>
      <c r="J21" s="44" t="s">
        <v>644</v>
      </c>
      <c r="K21" s="44" t="s">
        <v>644</v>
      </c>
      <c r="L21" s="210">
        <f t="shared" si="4"/>
        <v>1.6936574425277877</v>
      </c>
      <c r="M21" s="45">
        <f t="shared" si="2"/>
        <v>4.31706804816578</v>
      </c>
      <c r="N21" s="44" t="s">
        <v>644</v>
      </c>
      <c r="O21" s="46">
        <f t="shared" si="3"/>
        <v>175.02554495912807</v>
      </c>
      <c r="P21" s="49">
        <v>704.64</v>
      </c>
      <c r="Q21" s="198" t="s">
        <v>653</v>
      </c>
    </row>
    <row r="22" spans="1:17" s="17" customFormat="1" ht="12" customHeight="1">
      <c r="A22" s="197" t="s">
        <v>823</v>
      </c>
      <c r="B22" s="42">
        <v>39160</v>
      </c>
      <c r="C22" s="42">
        <f t="shared" si="0"/>
        <v>167719</v>
      </c>
      <c r="D22" s="42">
        <v>83499</v>
      </c>
      <c r="E22" s="42">
        <v>84220</v>
      </c>
      <c r="F22" s="43">
        <f t="shared" si="1"/>
        <v>167719</v>
      </c>
      <c r="G22" s="43">
        <v>83499</v>
      </c>
      <c r="H22" s="43">
        <v>84220</v>
      </c>
      <c r="I22" s="44" t="s">
        <v>644</v>
      </c>
      <c r="J22" s="44" t="s">
        <v>644</v>
      </c>
      <c r="K22" s="44" t="s">
        <v>644</v>
      </c>
      <c r="L22" s="210">
        <f t="shared" si="4"/>
        <v>4.185587118976774</v>
      </c>
      <c r="M22" s="45">
        <f t="shared" si="2"/>
        <v>4.282916241062308</v>
      </c>
      <c r="N22" s="42">
        <v>5884</v>
      </c>
      <c r="O22" s="46">
        <f t="shared" si="3"/>
        <v>660.6491511403474</v>
      </c>
      <c r="P22" s="47">
        <v>253.87</v>
      </c>
      <c r="Q22" s="199" t="s">
        <v>828</v>
      </c>
    </row>
    <row r="23" spans="1:17" s="17" customFormat="1" ht="12" customHeight="1">
      <c r="A23" s="197" t="s">
        <v>824</v>
      </c>
      <c r="B23" s="50">
        <v>28335</v>
      </c>
      <c r="C23" s="50">
        <v>122397</v>
      </c>
      <c r="D23" s="50" t="s">
        <v>655</v>
      </c>
      <c r="E23" s="50" t="s">
        <v>656</v>
      </c>
      <c r="F23" s="43">
        <f t="shared" si="1"/>
        <v>0</v>
      </c>
      <c r="G23" s="43" t="s">
        <v>549</v>
      </c>
      <c r="H23" s="43" t="s">
        <v>550</v>
      </c>
      <c r="I23" s="44" t="s">
        <v>644</v>
      </c>
      <c r="J23" s="44" t="s">
        <v>644</v>
      </c>
      <c r="K23" s="44" t="s">
        <v>644</v>
      </c>
      <c r="L23" s="210">
        <f t="shared" si="4"/>
        <v>-0.7565069326198005</v>
      </c>
      <c r="M23" s="45">
        <f t="shared" si="2"/>
        <v>4.319640021175225</v>
      </c>
      <c r="N23" s="44" t="s">
        <v>644</v>
      </c>
      <c r="O23" s="46">
        <f t="shared" si="3"/>
        <v>173.69653449890728</v>
      </c>
      <c r="P23" s="51">
        <v>704.66</v>
      </c>
      <c r="Q23" s="199" t="s">
        <v>828</v>
      </c>
    </row>
    <row r="24" spans="1:17" s="17" customFormat="1" ht="12" customHeight="1">
      <c r="A24" s="196" t="s">
        <v>729</v>
      </c>
      <c r="B24" s="42">
        <v>41487</v>
      </c>
      <c r="C24" s="42">
        <f>SUM(D24:E24)</f>
        <v>174895</v>
      </c>
      <c r="D24" s="42">
        <v>86287</v>
      </c>
      <c r="E24" s="42">
        <v>88608</v>
      </c>
      <c r="F24" s="43">
        <f t="shared" si="1"/>
        <v>174895</v>
      </c>
      <c r="G24" s="43">
        <v>86287</v>
      </c>
      <c r="H24" s="43">
        <v>88608</v>
      </c>
      <c r="I24" s="44" t="s">
        <v>644</v>
      </c>
      <c r="J24" s="44" t="s">
        <v>644</v>
      </c>
      <c r="K24" s="44" t="s">
        <v>644</v>
      </c>
      <c r="L24" s="210">
        <f t="shared" si="4"/>
        <v>4.278585014220213</v>
      </c>
      <c r="M24" s="45">
        <f t="shared" si="2"/>
        <v>4.215657916937836</v>
      </c>
      <c r="N24" s="44" t="s">
        <v>644</v>
      </c>
      <c r="O24" s="46">
        <f t="shared" si="3"/>
        <v>688.8884512368048</v>
      </c>
      <c r="P24" s="47">
        <v>253.88</v>
      </c>
      <c r="Q24" s="198" t="s">
        <v>657</v>
      </c>
    </row>
    <row r="25" spans="1:17" s="17" customFormat="1" ht="12" customHeight="1">
      <c r="A25" s="196" t="s">
        <v>658</v>
      </c>
      <c r="B25" s="48">
        <v>28078</v>
      </c>
      <c r="C25" s="42">
        <f aca="true" t="shared" si="5" ref="C25:C32">SUM(D25:E25)</f>
        <v>120162</v>
      </c>
      <c r="D25" s="48">
        <v>56897</v>
      </c>
      <c r="E25" s="48">
        <v>63265</v>
      </c>
      <c r="F25" s="43">
        <f t="shared" si="1"/>
        <v>120162</v>
      </c>
      <c r="G25" s="43">
        <v>56897</v>
      </c>
      <c r="H25" s="43">
        <v>63265</v>
      </c>
      <c r="I25" s="44" t="s">
        <v>644</v>
      </c>
      <c r="J25" s="44" t="s">
        <v>644</v>
      </c>
      <c r="K25" s="44" t="s">
        <v>644</v>
      </c>
      <c r="L25" s="210">
        <f t="shared" si="4"/>
        <v>-1.8260251476751883</v>
      </c>
      <c r="M25" s="45">
        <f t="shared" si="2"/>
        <v>4.279578317543985</v>
      </c>
      <c r="N25" s="44" t="s">
        <v>644</v>
      </c>
      <c r="O25" s="46">
        <f t="shared" si="3"/>
        <v>170.37971811814083</v>
      </c>
      <c r="P25" s="49">
        <v>705.26</v>
      </c>
      <c r="Q25" s="198" t="s">
        <v>657</v>
      </c>
    </row>
    <row r="26" spans="1:17" s="17" customFormat="1" ht="12" customHeight="1">
      <c r="A26" s="196" t="s">
        <v>730</v>
      </c>
      <c r="B26" s="42">
        <v>43405</v>
      </c>
      <c r="C26" s="42">
        <f t="shared" si="5"/>
        <v>182005</v>
      </c>
      <c r="D26" s="42">
        <v>89542</v>
      </c>
      <c r="E26" s="42">
        <v>92463</v>
      </c>
      <c r="F26" s="43">
        <f t="shared" si="1"/>
        <v>182005</v>
      </c>
      <c r="G26" s="43">
        <v>89542</v>
      </c>
      <c r="H26" s="43">
        <v>92463</v>
      </c>
      <c r="I26" s="44" t="s">
        <v>644</v>
      </c>
      <c r="J26" s="44" t="s">
        <v>644</v>
      </c>
      <c r="K26" s="44" t="s">
        <v>644</v>
      </c>
      <c r="L26" s="210">
        <f t="shared" si="4"/>
        <v>4.065296320649533</v>
      </c>
      <c r="M26" s="45">
        <f t="shared" si="2"/>
        <v>4.193180509157931</v>
      </c>
      <c r="N26" s="44" t="s">
        <v>644</v>
      </c>
      <c r="O26" s="46">
        <f t="shared" si="3"/>
        <v>716.8655717042814</v>
      </c>
      <c r="P26" s="47">
        <v>253.89</v>
      </c>
      <c r="Q26" s="198" t="s">
        <v>659</v>
      </c>
    </row>
    <row r="27" spans="1:17" s="17" customFormat="1" ht="12" customHeight="1">
      <c r="A27" s="196" t="s">
        <v>660</v>
      </c>
      <c r="B27" s="48">
        <v>27788</v>
      </c>
      <c r="C27" s="42">
        <f t="shared" si="5"/>
        <v>118833</v>
      </c>
      <c r="D27" s="48">
        <v>56654</v>
      </c>
      <c r="E27" s="48">
        <v>62179</v>
      </c>
      <c r="F27" s="43">
        <f t="shared" si="1"/>
        <v>118833</v>
      </c>
      <c r="G27" s="43">
        <v>56654</v>
      </c>
      <c r="H27" s="43">
        <v>62179</v>
      </c>
      <c r="I27" s="44" t="s">
        <v>644</v>
      </c>
      <c r="J27" s="44" t="s">
        <v>644</v>
      </c>
      <c r="K27" s="44" t="s">
        <v>644</v>
      </c>
      <c r="L27" s="210">
        <f t="shared" si="4"/>
        <v>-1.1060068906975582</v>
      </c>
      <c r="M27" s="45">
        <f t="shared" si="2"/>
        <v>4.276414279545127</v>
      </c>
      <c r="N27" s="44" t="s">
        <v>644</v>
      </c>
      <c r="O27" s="46">
        <f t="shared" si="3"/>
        <v>168.60527809307607</v>
      </c>
      <c r="P27" s="49">
        <v>704.8</v>
      </c>
      <c r="Q27" s="198" t="s">
        <v>659</v>
      </c>
    </row>
    <row r="28" spans="1:17" s="17" customFormat="1" ht="12" customHeight="1">
      <c r="A28" s="196" t="s">
        <v>731</v>
      </c>
      <c r="B28" s="42">
        <v>45930</v>
      </c>
      <c r="C28" s="42">
        <f t="shared" si="5"/>
        <v>188518</v>
      </c>
      <c r="D28" s="42">
        <v>92888</v>
      </c>
      <c r="E28" s="42">
        <v>95630</v>
      </c>
      <c r="F28" s="43">
        <f t="shared" si="1"/>
        <v>188518</v>
      </c>
      <c r="G28" s="43">
        <v>92888</v>
      </c>
      <c r="H28" s="43">
        <v>95630</v>
      </c>
      <c r="I28" s="44" t="s">
        <v>644</v>
      </c>
      <c r="J28" s="44" t="s">
        <v>644</v>
      </c>
      <c r="K28" s="44" t="s">
        <v>644</v>
      </c>
      <c r="L28" s="210">
        <f t="shared" si="4"/>
        <v>3.578473118870361</v>
      </c>
      <c r="M28" s="45">
        <f t="shared" si="2"/>
        <v>4.1044633137382975</v>
      </c>
      <c r="N28" s="44" t="s">
        <v>644</v>
      </c>
      <c r="O28" s="46">
        <f t="shared" si="3"/>
        <v>742.2845217939126</v>
      </c>
      <c r="P28" s="47">
        <v>253.97</v>
      </c>
      <c r="Q28" s="198" t="s">
        <v>661</v>
      </c>
    </row>
    <row r="29" spans="1:17" s="17" customFormat="1" ht="12" customHeight="1">
      <c r="A29" s="196" t="s">
        <v>662</v>
      </c>
      <c r="B29" s="48">
        <v>27499</v>
      </c>
      <c r="C29" s="42">
        <f t="shared" si="5"/>
        <v>116654</v>
      </c>
      <c r="D29" s="48">
        <v>56122</v>
      </c>
      <c r="E29" s="48">
        <v>60532</v>
      </c>
      <c r="F29" s="43">
        <f t="shared" si="1"/>
        <v>116654</v>
      </c>
      <c r="G29" s="43">
        <v>56122</v>
      </c>
      <c r="H29" s="43">
        <v>60532</v>
      </c>
      <c r="I29" s="44" t="s">
        <v>644</v>
      </c>
      <c r="J29" s="44" t="s">
        <v>644</v>
      </c>
      <c r="K29" s="44" t="s">
        <v>644</v>
      </c>
      <c r="L29" s="210">
        <f t="shared" si="4"/>
        <v>-1.8336657325827</v>
      </c>
      <c r="M29" s="45">
        <f t="shared" si="2"/>
        <v>4.242117895196189</v>
      </c>
      <c r="N29" s="44" t="s">
        <v>644</v>
      </c>
      <c r="O29" s="46">
        <f t="shared" si="3"/>
        <v>165.51596929581862</v>
      </c>
      <c r="P29" s="49">
        <v>704.79</v>
      </c>
      <c r="Q29" s="198" t="s">
        <v>661</v>
      </c>
    </row>
    <row r="30" spans="1:17" s="17" customFormat="1" ht="12" customHeight="1">
      <c r="A30" s="196" t="s">
        <v>732</v>
      </c>
      <c r="B30" s="42">
        <v>48035</v>
      </c>
      <c r="C30" s="42">
        <f t="shared" si="5"/>
        <v>195071</v>
      </c>
      <c r="D30" s="42">
        <v>96016</v>
      </c>
      <c r="E30" s="42">
        <v>99055</v>
      </c>
      <c r="F30" s="43">
        <f t="shared" si="1"/>
        <v>195071</v>
      </c>
      <c r="G30" s="43">
        <v>96016</v>
      </c>
      <c r="H30" s="43">
        <v>99055</v>
      </c>
      <c r="I30" s="44" t="s">
        <v>644</v>
      </c>
      <c r="J30" s="44" t="s">
        <v>644</v>
      </c>
      <c r="K30" s="44" t="s">
        <v>644</v>
      </c>
      <c r="L30" s="210">
        <f t="shared" si="4"/>
        <v>3.4760606414241613</v>
      </c>
      <c r="M30" s="45">
        <f>C30/B30</f>
        <v>4.0610180077027165</v>
      </c>
      <c r="N30" s="44" t="s">
        <v>644</v>
      </c>
      <c r="O30" s="46">
        <f t="shared" si="3"/>
        <v>768.147273085253</v>
      </c>
      <c r="P30" s="47">
        <v>253.95</v>
      </c>
      <c r="Q30" s="198" t="s">
        <v>663</v>
      </c>
    </row>
    <row r="31" spans="1:17" s="17" customFormat="1" ht="12" customHeight="1">
      <c r="A31" s="196" t="s">
        <v>664</v>
      </c>
      <c r="B31" s="48">
        <v>27349</v>
      </c>
      <c r="C31" s="42">
        <f t="shared" si="5"/>
        <v>115276</v>
      </c>
      <c r="D31" s="48">
        <v>55460</v>
      </c>
      <c r="E31" s="48">
        <v>59816</v>
      </c>
      <c r="F31" s="43">
        <f t="shared" si="1"/>
        <v>115276</v>
      </c>
      <c r="G31" s="43">
        <v>55460</v>
      </c>
      <c r="H31" s="43">
        <v>59816</v>
      </c>
      <c r="I31" s="44" t="s">
        <v>644</v>
      </c>
      <c r="J31" s="44" t="s">
        <v>644</v>
      </c>
      <c r="K31" s="44" t="s">
        <v>644</v>
      </c>
      <c r="L31" s="210">
        <f t="shared" si="4"/>
        <v>-1.1812711094347386</v>
      </c>
      <c r="M31" s="45">
        <f t="shared" si="2"/>
        <v>4.214998720245712</v>
      </c>
      <c r="N31" s="44" t="s">
        <v>644</v>
      </c>
      <c r="O31" s="46">
        <f t="shared" si="3"/>
        <v>163.5584562996595</v>
      </c>
      <c r="P31" s="49">
        <v>704.8</v>
      </c>
      <c r="Q31" s="198" t="s">
        <v>663</v>
      </c>
    </row>
    <row r="32" spans="1:17" s="17" customFormat="1" ht="12" customHeight="1">
      <c r="A32" s="197" t="s">
        <v>825</v>
      </c>
      <c r="B32" s="42">
        <v>50627</v>
      </c>
      <c r="C32" s="42">
        <f t="shared" si="5"/>
        <v>203298</v>
      </c>
      <c r="D32" s="42">
        <v>100153</v>
      </c>
      <c r="E32" s="42">
        <v>103145</v>
      </c>
      <c r="F32" s="43">
        <f t="shared" si="1"/>
        <v>203298</v>
      </c>
      <c r="G32" s="43">
        <v>100153</v>
      </c>
      <c r="H32" s="43">
        <v>103145</v>
      </c>
      <c r="I32" s="44" t="s">
        <v>644</v>
      </c>
      <c r="J32" s="44" t="s">
        <v>644</v>
      </c>
      <c r="K32" s="44" t="s">
        <v>644</v>
      </c>
      <c r="L32" s="210">
        <f t="shared" si="4"/>
        <v>4.217438778701088</v>
      </c>
      <c r="M32" s="45">
        <f t="shared" si="2"/>
        <v>4.01560432180457</v>
      </c>
      <c r="N32" s="42">
        <v>7186</v>
      </c>
      <c r="O32" s="46">
        <f t="shared" si="3"/>
        <v>800.5434140578855</v>
      </c>
      <c r="P32" s="47">
        <v>253.95</v>
      </c>
      <c r="Q32" s="199" t="s">
        <v>829</v>
      </c>
    </row>
    <row r="33" spans="1:17" s="17" customFormat="1" ht="12" customHeight="1">
      <c r="A33" s="197" t="s">
        <v>826</v>
      </c>
      <c r="B33" s="50">
        <v>27406</v>
      </c>
      <c r="C33" s="50">
        <v>114139</v>
      </c>
      <c r="D33" s="50" t="s">
        <v>665</v>
      </c>
      <c r="E33" s="50" t="s">
        <v>666</v>
      </c>
      <c r="F33" s="43">
        <f t="shared" si="1"/>
        <v>0</v>
      </c>
      <c r="G33" s="43" t="s">
        <v>551</v>
      </c>
      <c r="H33" s="43" t="s">
        <v>552</v>
      </c>
      <c r="I33" s="44" t="s">
        <v>644</v>
      </c>
      <c r="J33" s="44" t="s">
        <v>644</v>
      </c>
      <c r="K33" s="44" t="s">
        <v>644</v>
      </c>
      <c r="L33" s="210">
        <f t="shared" si="4"/>
        <v>-0.9863284638606475</v>
      </c>
      <c r="M33" s="45">
        <f t="shared" si="2"/>
        <v>4.16474494636211</v>
      </c>
      <c r="N33" s="44" t="s">
        <v>644</v>
      </c>
      <c r="O33" s="46">
        <f t="shared" si="3"/>
        <v>161.94293497538345</v>
      </c>
      <c r="P33" s="51">
        <v>704.81</v>
      </c>
      <c r="Q33" s="199" t="s">
        <v>830</v>
      </c>
    </row>
    <row r="34" spans="1:17" s="17" customFormat="1" ht="12" customHeight="1">
      <c r="A34" s="196" t="s">
        <v>733</v>
      </c>
      <c r="B34" s="42">
        <v>53186</v>
      </c>
      <c r="C34" s="42">
        <f>SUM(D34:E34)</f>
        <v>210490</v>
      </c>
      <c r="D34" s="42">
        <v>103390</v>
      </c>
      <c r="E34" s="42">
        <v>107100</v>
      </c>
      <c r="F34" s="43">
        <f t="shared" si="1"/>
        <v>210490</v>
      </c>
      <c r="G34" s="43">
        <v>103390</v>
      </c>
      <c r="H34" s="43">
        <v>107100</v>
      </c>
      <c r="I34" s="44" t="s">
        <v>644</v>
      </c>
      <c r="J34" s="44" t="s">
        <v>644</v>
      </c>
      <c r="K34" s="44" t="s">
        <v>644</v>
      </c>
      <c r="L34" s="210">
        <f t="shared" si="4"/>
        <v>3.537663921927417</v>
      </c>
      <c r="M34" s="45">
        <f t="shared" si="2"/>
        <v>3.9576204264280075</v>
      </c>
      <c r="N34" s="44" t="s">
        <v>644</v>
      </c>
      <c r="O34" s="46">
        <f t="shared" si="3"/>
        <v>828.7986770090955</v>
      </c>
      <c r="P34" s="47">
        <v>253.97</v>
      </c>
      <c r="Q34" s="198" t="s">
        <v>667</v>
      </c>
    </row>
    <row r="35" spans="1:17" s="17" customFormat="1" ht="12" customHeight="1">
      <c r="A35" s="196" t="s">
        <v>668</v>
      </c>
      <c r="B35" s="48">
        <v>27232</v>
      </c>
      <c r="C35" s="42">
        <f aca="true" t="shared" si="6" ref="C35:C41">SUM(D35:E35)</f>
        <v>113360</v>
      </c>
      <c r="D35" s="48">
        <v>54366</v>
      </c>
      <c r="E35" s="48">
        <v>58994</v>
      </c>
      <c r="F35" s="43">
        <f t="shared" si="1"/>
        <v>113360</v>
      </c>
      <c r="G35" s="43">
        <v>54366</v>
      </c>
      <c r="H35" s="43">
        <v>58994</v>
      </c>
      <c r="I35" s="44" t="s">
        <v>644</v>
      </c>
      <c r="J35" s="44" t="s">
        <v>644</v>
      </c>
      <c r="K35" s="44" t="s">
        <v>644</v>
      </c>
      <c r="L35" s="210">
        <f t="shared" si="4"/>
        <v>-0.6825011608652608</v>
      </c>
      <c r="M35" s="45">
        <f t="shared" si="2"/>
        <v>4.1627497062279675</v>
      </c>
      <c r="N35" s="44" t="s">
        <v>644</v>
      </c>
      <c r="O35" s="46">
        <f t="shared" si="3"/>
        <v>160.81485579719399</v>
      </c>
      <c r="P35" s="49">
        <v>704.91</v>
      </c>
      <c r="Q35" s="198" t="s">
        <v>667</v>
      </c>
    </row>
    <row r="36" spans="1:17" s="17" customFormat="1" ht="12" customHeight="1">
      <c r="A36" s="196" t="s">
        <v>734</v>
      </c>
      <c r="B36" s="42">
        <v>55319</v>
      </c>
      <c r="C36" s="42">
        <f t="shared" si="6"/>
        <v>216833</v>
      </c>
      <c r="D36" s="42">
        <v>106020</v>
      </c>
      <c r="E36" s="42">
        <v>110813</v>
      </c>
      <c r="F36" s="43">
        <f t="shared" si="1"/>
        <v>216833</v>
      </c>
      <c r="G36" s="52">
        <v>106020</v>
      </c>
      <c r="H36" s="52">
        <v>110813</v>
      </c>
      <c r="I36" s="44" t="s">
        <v>644</v>
      </c>
      <c r="J36" s="44" t="s">
        <v>644</v>
      </c>
      <c r="K36" s="44" t="s">
        <v>644</v>
      </c>
      <c r="L36" s="210">
        <f t="shared" si="4"/>
        <v>3.0134448192313172</v>
      </c>
      <c r="M36" s="45">
        <f t="shared" si="2"/>
        <v>3.9196840145338854</v>
      </c>
      <c r="N36" s="44" t="s">
        <v>644</v>
      </c>
      <c r="O36" s="46">
        <f t="shared" si="3"/>
        <v>853.7740678032839</v>
      </c>
      <c r="P36" s="47">
        <v>253.97</v>
      </c>
      <c r="Q36" s="198" t="s">
        <v>669</v>
      </c>
    </row>
    <row r="37" spans="1:17" s="17" customFormat="1" ht="12" customHeight="1">
      <c r="A37" s="196" t="s">
        <v>670</v>
      </c>
      <c r="B37" s="53">
        <v>27128</v>
      </c>
      <c r="C37" s="42">
        <f t="shared" si="6"/>
        <v>112928</v>
      </c>
      <c r="D37" s="53">
        <v>54273</v>
      </c>
      <c r="E37" s="53">
        <v>58655</v>
      </c>
      <c r="F37" s="43">
        <f t="shared" si="1"/>
        <v>112928</v>
      </c>
      <c r="G37" s="52">
        <v>54273</v>
      </c>
      <c r="H37" s="52">
        <v>58655</v>
      </c>
      <c r="I37" s="44" t="s">
        <v>644</v>
      </c>
      <c r="J37" s="44" t="s">
        <v>644</v>
      </c>
      <c r="K37" s="44" t="s">
        <v>644</v>
      </c>
      <c r="L37" s="210">
        <f t="shared" si="4"/>
        <v>-0.38108680310515175</v>
      </c>
      <c r="M37" s="45">
        <f t="shared" si="2"/>
        <v>4.162783839575346</v>
      </c>
      <c r="N37" s="44" t="s">
        <v>644</v>
      </c>
      <c r="O37" s="46">
        <f t="shared" si="3"/>
        <v>160.18610457034242</v>
      </c>
      <c r="P37" s="54">
        <v>704.98</v>
      </c>
      <c r="Q37" s="198" t="s">
        <v>669</v>
      </c>
    </row>
    <row r="38" spans="1:17" s="17" customFormat="1" ht="12" customHeight="1">
      <c r="A38" s="196" t="s">
        <v>736</v>
      </c>
      <c r="B38" s="55">
        <v>57773</v>
      </c>
      <c r="C38" s="42">
        <f t="shared" si="6"/>
        <v>223285</v>
      </c>
      <c r="D38" s="42">
        <v>109779</v>
      </c>
      <c r="E38" s="42">
        <v>113506</v>
      </c>
      <c r="F38" s="43">
        <f t="shared" si="1"/>
        <v>223285</v>
      </c>
      <c r="G38" s="52">
        <v>109779</v>
      </c>
      <c r="H38" s="52">
        <v>113506</v>
      </c>
      <c r="I38" s="44" t="s">
        <v>644</v>
      </c>
      <c r="J38" s="44" t="s">
        <v>644</v>
      </c>
      <c r="K38" s="44" t="s">
        <v>644</v>
      </c>
      <c r="L38" s="210">
        <f>(C38-C36)/C36*100</f>
        <v>2.975561837912126</v>
      </c>
      <c r="M38" s="45">
        <f t="shared" si="2"/>
        <v>3.864867671749779</v>
      </c>
      <c r="N38" s="44" t="s">
        <v>644</v>
      </c>
      <c r="O38" s="46">
        <f t="shared" si="3"/>
        <v>879.0748031496063</v>
      </c>
      <c r="P38" s="47">
        <v>254</v>
      </c>
      <c r="Q38" s="198" t="s">
        <v>671</v>
      </c>
    </row>
    <row r="39" spans="1:17" s="17" customFormat="1" ht="12" customHeight="1">
      <c r="A39" s="196" t="s">
        <v>834</v>
      </c>
      <c r="B39" s="55">
        <v>27183</v>
      </c>
      <c r="C39" s="42">
        <v>112725</v>
      </c>
      <c r="D39" s="42">
        <v>54253</v>
      </c>
      <c r="E39" s="42">
        <v>58472</v>
      </c>
      <c r="F39" s="43">
        <v>112725</v>
      </c>
      <c r="G39" s="52">
        <v>54253</v>
      </c>
      <c r="H39" s="52">
        <v>58472</v>
      </c>
      <c r="I39" s="44" t="s">
        <v>644</v>
      </c>
      <c r="J39" s="44" t="s">
        <v>644</v>
      </c>
      <c r="K39" s="44" t="s">
        <v>644</v>
      </c>
      <c r="L39" s="210">
        <f>(C39-C37)/C37*100</f>
        <v>-0.17976055539812977</v>
      </c>
      <c r="M39" s="45">
        <f t="shared" si="2"/>
        <v>4.14689327888754</v>
      </c>
      <c r="N39" s="44" t="s">
        <v>644</v>
      </c>
      <c r="O39" s="46">
        <v>159.82</v>
      </c>
      <c r="P39" s="47">
        <v>705.32</v>
      </c>
      <c r="Q39" s="198"/>
    </row>
    <row r="40" spans="1:17" s="17" customFormat="1" ht="12" customHeight="1">
      <c r="A40" s="196" t="s">
        <v>735</v>
      </c>
      <c r="B40" s="55">
        <v>60600</v>
      </c>
      <c r="C40" s="42">
        <f t="shared" si="6"/>
        <v>229815</v>
      </c>
      <c r="D40" s="42">
        <v>113072</v>
      </c>
      <c r="E40" s="42">
        <v>116743</v>
      </c>
      <c r="F40" s="52">
        <f t="shared" si="1"/>
        <v>229815</v>
      </c>
      <c r="G40" s="52">
        <v>113072</v>
      </c>
      <c r="H40" s="43">
        <v>116743</v>
      </c>
      <c r="I40" s="44" t="s">
        <v>644</v>
      </c>
      <c r="J40" s="44" t="s">
        <v>644</v>
      </c>
      <c r="K40" s="44" t="s">
        <v>644</v>
      </c>
      <c r="L40" s="210">
        <f>(C40-C38)/C38*100</f>
        <v>2.9245135141187273</v>
      </c>
      <c r="M40" s="45">
        <f t="shared" si="2"/>
        <v>3.7923267326732675</v>
      </c>
      <c r="N40" s="44" t="s">
        <v>644</v>
      </c>
      <c r="O40" s="46">
        <f t="shared" si="3"/>
        <v>904.2850397418746</v>
      </c>
      <c r="P40" s="47">
        <v>254.14</v>
      </c>
      <c r="Q40" s="198" t="s">
        <v>672</v>
      </c>
    </row>
    <row r="41" spans="1:20" s="17" customFormat="1" ht="12" customHeight="1" thickBot="1">
      <c r="A41" s="242" t="s">
        <v>673</v>
      </c>
      <c r="B41" s="243">
        <v>27220</v>
      </c>
      <c r="C41" s="244">
        <f t="shared" si="6"/>
        <v>112842</v>
      </c>
      <c r="D41" s="245">
        <v>54272</v>
      </c>
      <c r="E41" s="245">
        <v>58570</v>
      </c>
      <c r="F41" s="246">
        <f t="shared" si="1"/>
        <v>112842</v>
      </c>
      <c r="G41" s="246">
        <v>54272</v>
      </c>
      <c r="H41" s="246">
        <v>58570</v>
      </c>
      <c r="I41" s="247" t="s">
        <v>644</v>
      </c>
      <c r="J41" s="247" t="s">
        <v>644</v>
      </c>
      <c r="K41" s="247" t="s">
        <v>644</v>
      </c>
      <c r="L41" s="248">
        <f>(C41-C39)/C39*100</f>
        <v>0.10379241516966069</v>
      </c>
      <c r="M41" s="249">
        <f t="shared" si="2"/>
        <v>4.145554739162381</v>
      </c>
      <c r="N41" s="247" t="s">
        <v>644</v>
      </c>
      <c r="O41" s="250">
        <f t="shared" si="3"/>
        <v>160.1845411313791</v>
      </c>
      <c r="P41" s="251">
        <v>704.45</v>
      </c>
      <c r="Q41" s="252" t="s">
        <v>672</v>
      </c>
      <c r="T41" s="56"/>
    </row>
    <row r="42" spans="1:8" s="337" customFormat="1" ht="14.25" customHeight="1">
      <c r="A42" s="334" t="s">
        <v>97</v>
      </c>
      <c r="B42" s="335"/>
      <c r="C42" s="335"/>
      <c r="D42" s="335"/>
      <c r="E42" s="336"/>
      <c r="H42" s="320" t="s">
        <v>877</v>
      </c>
    </row>
    <row r="43" spans="1:19" s="319" customFormat="1" ht="14.25" customHeight="1">
      <c r="A43" s="338" t="s">
        <v>878</v>
      </c>
      <c r="H43" s="340" t="s">
        <v>862</v>
      </c>
      <c r="N43" s="339"/>
      <c r="O43" s="339"/>
      <c r="P43" s="339"/>
      <c r="R43" s="339"/>
      <c r="S43" s="339"/>
    </row>
    <row r="44" spans="1:11" s="319" customFormat="1" ht="14.25" customHeight="1">
      <c r="A44" s="365" t="s">
        <v>993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</row>
    <row r="45" ht="13.5">
      <c r="A45" t="s">
        <v>994</v>
      </c>
    </row>
  </sheetData>
  <sheetProtection/>
  <mergeCells count="4">
    <mergeCell ref="A1:Q1"/>
    <mergeCell ref="N3:N4"/>
    <mergeCell ref="O3:P3"/>
    <mergeCell ref="Q3:Q7"/>
  </mergeCells>
  <printOptions/>
  <pageMargins left="0.61" right="0.56" top="0.63" bottom="0.3937007874015748" header="0.3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D11" sqref="D11"/>
    </sheetView>
  </sheetViews>
  <sheetFormatPr defaultColWidth="18.77734375" defaultRowHeight="13.5"/>
  <cols>
    <col min="1" max="1" width="10.88671875" style="758" customWidth="1"/>
    <col min="2" max="3" width="10.77734375" style="758" customWidth="1"/>
    <col min="4" max="7" width="13.3359375" style="758" customWidth="1"/>
    <col min="8" max="9" width="10.77734375" style="758" customWidth="1"/>
    <col min="10" max="55" width="18.77734375" style="758" hidden="1" customWidth="1"/>
    <col min="56" max="16384" width="18.77734375" style="758" customWidth="1"/>
  </cols>
  <sheetData>
    <row r="1" spans="1:12" s="721" customFormat="1" ht="39" customHeight="1">
      <c r="A1" s="1083" t="s">
        <v>379</v>
      </c>
      <c r="B1" s="1076"/>
      <c r="C1" s="1076"/>
      <c r="D1" s="1076"/>
      <c r="E1" s="1076"/>
      <c r="F1" s="1076"/>
      <c r="G1" s="1076"/>
      <c r="H1" s="1076"/>
      <c r="I1" s="1076"/>
      <c r="J1" s="759"/>
      <c r="K1" s="759"/>
      <c r="L1" s="759"/>
    </row>
    <row r="2" spans="1:9" s="649" customFormat="1" ht="18" customHeight="1">
      <c r="A2" s="649" t="s">
        <v>349</v>
      </c>
      <c r="H2" s="1089" t="s">
        <v>350</v>
      </c>
      <c r="I2" s="1089"/>
    </row>
    <row r="3" spans="1:9" s="649" customFormat="1" ht="24.75" customHeight="1">
      <c r="A3" s="760"/>
      <c r="B3" s="1090" t="s">
        <v>380</v>
      </c>
      <c r="C3" s="1091"/>
      <c r="D3" s="1091"/>
      <c r="E3" s="1091"/>
      <c r="F3" s="1091"/>
      <c r="G3" s="1091"/>
      <c r="H3" s="1092"/>
      <c r="I3" s="761"/>
    </row>
    <row r="4" spans="1:10" s="649" customFormat="1" ht="24.75" customHeight="1">
      <c r="A4" s="651" t="s">
        <v>359</v>
      </c>
      <c r="B4" s="762" t="s">
        <v>381</v>
      </c>
      <c r="C4" s="655">
        <v>1</v>
      </c>
      <c r="D4" s="655">
        <v>2</v>
      </c>
      <c r="E4" s="655">
        <v>3</v>
      </c>
      <c r="F4" s="655">
        <v>4</v>
      </c>
      <c r="G4" s="655">
        <v>5</v>
      </c>
      <c r="H4" s="655" t="s">
        <v>382</v>
      </c>
      <c r="I4" s="654" t="s">
        <v>363</v>
      </c>
      <c r="J4" s="726"/>
    </row>
    <row r="5" spans="1:10" s="649" customFormat="1" ht="24.75" customHeight="1">
      <c r="A5" s="763" t="s">
        <v>383</v>
      </c>
      <c r="B5" s="764" t="s">
        <v>365</v>
      </c>
      <c r="C5" s="764"/>
      <c r="D5" s="764"/>
      <c r="E5" s="764"/>
      <c r="F5" s="764"/>
      <c r="G5" s="764"/>
      <c r="H5" s="765" t="s">
        <v>384</v>
      </c>
      <c r="I5" s="766" t="s">
        <v>373</v>
      </c>
      <c r="J5" s="726"/>
    </row>
    <row r="6" spans="1:9" s="661" customFormat="1" ht="36" customHeight="1">
      <c r="A6" s="662" t="s">
        <v>295</v>
      </c>
      <c r="B6" s="663">
        <v>118144</v>
      </c>
      <c r="C6" s="663">
        <v>23378</v>
      </c>
      <c r="D6" s="663">
        <v>27483</v>
      </c>
      <c r="E6" s="663">
        <v>29316</v>
      </c>
      <c r="F6" s="663">
        <v>21925</v>
      </c>
      <c r="G6" s="663">
        <v>11164</v>
      </c>
      <c r="H6" s="663">
        <v>4878</v>
      </c>
      <c r="I6" s="767" t="s">
        <v>295</v>
      </c>
    </row>
    <row r="7" spans="1:9" s="661" customFormat="1" ht="36" customHeight="1">
      <c r="A7" s="662" t="s">
        <v>297</v>
      </c>
      <c r="B7" s="663">
        <v>131367</v>
      </c>
      <c r="C7" s="663">
        <v>19930</v>
      </c>
      <c r="D7" s="663">
        <v>32187</v>
      </c>
      <c r="E7" s="663">
        <v>35181</v>
      </c>
      <c r="F7" s="663">
        <v>25088</v>
      </c>
      <c r="G7" s="663">
        <v>13725</v>
      </c>
      <c r="H7" s="663">
        <v>5256</v>
      </c>
      <c r="I7" s="768" t="s">
        <v>297</v>
      </c>
    </row>
    <row r="8" spans="1:9" s="661" customFormat="1" ht="36" customHeight="1">
      <c r="A8" s="662" t="s">
        <v>519</v>
      </c>
      <c r="B8" s="663">
        <v>146426</v>
      </c>
      <c r="C8" s="663">
        <v>7630</v>
      </c>
      <c r="D8" s="663">
        <v>20345</v>
      </c>
      <c r="E8" s="663">
        <v>34242</v>
      </c>
      <c r="F8" s="663">
        <v>48951</v>
      </c>
      <c r="G8" s="663">
        <v>25286</v>
      </c>
      <c r="H8" s="663">
        <v>9972</v>
      </c>
      <c r="I8" s="768" t="s">
        <v>519</v>
      </c>
    </row>
    <row r="9" spans="1:9" s="661" customFormat="1" ht="36" customHeight="1">
      <c r="A9" s="662" t="s">
        <v>283</v>
      </c>
      <c r="B9" s="663">
        <v>157563</v>
      </c>
      <c r="C9" s="663">
        <v>8349</v>
      </c>
      <c r="D9" s="663">
        <v>15384</v>
      </c>
      <c r="E9" s="663">
        <v>37340</v>
      </c>
      <c r="F9" s="663">
        <v>57831</v>
      </c>
      <c r="G9" s="663">
        <v>29378</v>
      </c>
      <c r="H9" s="663">
        <v>9281</v>
      </c>
      <c r="I9" s="768" t="s">
        <v>283</v>
      </c>
    </row>
    <row r="10" spans="1:9" s="661" customFormat="1" ht="36" customHeight="1">
      <c r="A10" s="739" t="s">
        <v>284</v>
      </c>
      <c r="B10" s="663">
        <v>179199</v>
      </c>
      <c r="C10" s="663">
        <v>8847</v>
      </c>
      <c r="D10" s="663">
        <v>12427</v>
      </c>
      <c r="E10" s="663">
        <v>35164</v>
      </c>
      <c r="F10" s="663">
        <v>69473</v>
      </c>
      <c r="G10" s="663">
        <v>40547</v>
      </c>
      <c r="H10" s="663">
        <v>12741</v>
      </c>
      <c r="I10" s="769" t="s">
        <v>284</v>
      </c>
    </row>
    <row r="11" spans="1:9" s="670" customFormat="1" ht="36" customHeight="1">
      <c r="A11" s="666" t="s">
        <v>374</v>
      </c>
      <c r="B11" s="667">
        <f>SUM(C11:H11)</f>
        <v>187323</v>
      </c>
      <c r="C11" s="667">
        <f aca="true" t="shared" si="0" ref="C11:H11">SUM(C12:C13)</f>
        <v>11183</v>
      </c>
      <c r="D11" s="667">
        <f t="shared" si="0"/>
        <v>12321</v>
      </c>
      <c r="E11" s="667">
        <f t="shared" si="0"/>
        <v>36468</v>
      </c>
      <c r="F11" s="667">
        <f t="shared" si="0"/>
        <v>73208</v>
      </c>
      <c r="G11" s="667">
        <f t="shared" si="0"/>
        <v>40236</v>
      </c>
      <c r="H11" s="667">
        <f t="shared" si="0"/>
        <v>13907</v>
      </c>
      <c r="I11" s="770" t="s">
        <v>385</v>
      </c>
    </row>
    <row r="12" spans="1:9" s="661" customFormat="1" ht="36" customHeight="1">
      <c r="A12" s="749" t="s">
        <v>386</v>
      </c>
      <c r="B12" s="663">
        <f>SUM(C12:H12)</f>
        <v>139485</v>
      </c>
      <c r="C12" s="771">
        <v>10027</v>
      </c>
      <c r="D12" s="771">
        <v>9252</v>
      </c>
      <c r="E12" s="771">
        <v>25916</v>
      </c>
      <c r="F12" s="771">
        <v>56807</v>
      </c>
      <c r="G12" s="771">
        <v>27818</v>
      </c>
      <c r="H12" s="772">
        <v>9665</v>
      </c>
      <c r="I12" s="773" t="s">
        <v>387</v>
      </c>
    </row>
    <row r="13" spans="1:9" s="661" customFormat="1" ht="36" customHeight="1">
      <c r="A13" s="749" t="s">
        <v>388</v>
      </c>
      <c r="B13" s="774">
        <f>SUM(C13:H13)</f>
        <v>47838</v>
      </c>
      <c r="C13" s="775">
        <v>1156</v>
      </c>
      <c r="D13" s="775">
        <v>3069</v>
      </c>
      <c r="E13" s="775">
        <v>10552</v>
      </c>
      <c r="F13" s="775">
        <v>16401</v>
      </c>
      <c r="G13" s="775">
        <v>12418</v>
      </c>
      <c r="H13" s="776">
        <v>4242</v>
      </c>
      <c r="I13" s="777" t="s">
        <v>389</v>
      </c>
    </row>
    <row r="14" spans="1:9" s="757" customFormat="1" ht="15.75" customHeight="1">
      <c r="A14" s="778" t="s">
        <v>390</v>
      </c>
      <c r="B14" s="779"/>
      <c r="C14" s="779"/>
      <c r="E14" s="779"/>
      <c r="F14" s="779"/>
      <c r="G14" s="779"/>
      <c r="H14" s="779"/>
      <c r="I14" s="780" t="s">
        <v>893</v>
      </c>
    </row>
    <row r="15" spans="1:9" s="755" customFormat="1" ht="15.75" customHeight="1">
      <c r="A15" s="1081" t="s">
        <v>903</v>
      </c>
      <c r="B15" s="1082"/>
      <c r="C15" s="1082"/>
      <c r="D15" s="756"/>
      <c r="F15" s="682" t="s">
        <v>904</v>
      </c>
      <c r="G15" s="385"/>
      <c r="H15" s="385"/>
      <c r="I15" s="385"/>
    </row>
    <row r="16" spans="1:13" ht="14.25">
      <c r="A16" s="757"/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</row>
    <row r="17" spans="1:13" ht="14.25">
      <c r="A17" s="757"/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</row>
    <row r="18" spans="1:13" ht="14.25">
      <c r="A18" s="757"/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</row>
    <row r="19" spans="1:13" ht="14.25">
      <c r="A19" s="757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</row>
    <row r="20" spans="1:13" ht="14.25">
      <c r="A20" s="757"/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</row>
    <row r="21" spans="1:13" ht="14.25" hidden="1">
      <c r="A21" s="757"/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</row>
    <row r="22" spans="1:13" ht="14.25" hidden="1">
      <c r="A22" s="757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</row>
    <row r="23" spans="1:13" ht="14.25" hidden="1">
      <c r="A23" s="757"/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sheetProtection/>
  <mergeCells count="4">
    <mergeCell ref="A1:I1"/>
    <mergeCell ref="H2:I2"/>
    <mergeCell ref="B3:H3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zoomScalePageLayoutView="0" workbookViewId="0" topLeftCell="A1">
      <pane xSplit="1" ySplit="5" topLeftCell="B6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E10" sqref="E10"/>
    </sheetView>
  </sheetViews>
  <sheetFormatPr defaultColWidth="18.88671875" defaultRowHeight="13.5"/>
  <cols>
    <col min="1" max="1" width="10.77734375" style="757" customWidth="1"/>
    <col min="2" max="9" width="11.77734375" style="757" customWidth="1"/>
    <col min="10" max="10" width="12.77734375" style="757" customWidth="1"/>
    <col min="11" max="11" width="0.23046875" style="757" hidden="1" customWidth="1"/>
    <col min="12" max="16384" width="18.88671875" style="757" customWidth="1"/>
  </cols>
  <sheetData>
    <row r="1" spans="1:10" s="781" customFormat="1" ht="30" customHeight="1">
      <c r="A1" s="1076" t="s">
        <v>397</v>
      </c>
      <c r="B1" s="1076"/>
      <c r="C1" s="1076"/>
      <c r="D1" s="1076"/>
      <c r="E1" s="1076"/>
      <c r="F1" s="1076"/>
      <c r="G1" s="1076"/>
      <c r="H1" s="1076"/>
      <c r="I1" s="1076"/>
      <c r="J1" s="1076"/>
    </row>
    <row r="2" spans="1:10" s="781" customFormat="1" ht="13.5" customHeight="1">
      <c r="A2" s="619"/>
      <c r="B2" s="619"/>
      <c r="C2" s="619"/>
      <c r="D2" s="619"/>
      <c r="E2" s="619"/>
      <c r="F2" s="619"/>
      <c r="G2" s="619"/>
      <c r="H2" s="619"/>
      <c r="I2" s="619"/>
      <c r="J2" s="619"/>
    </row>
    <row r="3" spans="1:10" s="649" customFormat="1" ht="18" customHeight="1">
      <c r="A3" s="649" t="s">
        <v>399</v>
      </c>
      <c r="J3" s="722" t="s">
        <v>400</v>
      </c>
    </row>
    <row r="4" spans="1:10" s="781" customFormat="1" ht="24.75" customHeight="1">
      <c r="A4" s="782" t="s">
        <v>401</v>
      </c>
      <c r="B4" s="1077" t="s">
        <v>403</v>
      </c>
      <c r="C4" s="1078"/>
      <c r="D4" s="1079"/>
      <c r="E4" s="1077" t="s">
        <v>405</v>
      </c>
      <c r="F4" s="1078"/>
      <c r="G4" s="1079"/>
      <c r="H4" s="620" t="s">
        <v>407</v>
      </c>
      <c r="I4" s="653" t="s">
        <v>409</v>
      </c>
      <c r="J4" s="566" t="s">
        <v>410</v>
      </c>
    </row>
    <row r="5" spans="1:10" s="781" customFormat="1" ht="31.5" customHeight="1">
      <c r="A5" s="763" t="s">
        <v>411</v>
      </c>
      <c r="B5" s="783"/>
      <c r="C5" s="784" t="s">
        <v>413</v>
      </c>
      <c r="D5" s="784" t="s">
        <v>415</v>
      </c>
      <c r="E5" s="783"/>
      <c r="F5" s="784" t="s">
        <v>413</v>
      </c>
      <c r="G5" s="784" t="s">
        <v>415</v>
      </c>
      <c r="H5" s="785" t="s">
        <v>416</v>
      </c>
      <c r="I5" s="765" t="s">
        <v>417</v>
      </c>
      <c r="J5" s="786" t="s">
        <v>418</v>
      </c>
    </row>
    <row r="6" spans="1:10" s="788" customFormat="1" ht="19.5" customHeight="1">
      <c r="A6" s="739">
        <v>2008</v>
      </c>
      <c r="B6" s="665">
        <v>5593</v>
      </c>
      <c r="C6" s="665">
        <v>2884</v>
      </c>
      <c r="D6" s="665">
        <v>2709</v>
      </c>
      <c r="E6" s="665">
        <v>2813</v>
      </c>
      <c r="F6" s="665">
        <v>1476</v>
      </c>
      <c r="G6" s="665">
        <v>1337</v>
      </c>
      <c r="H6" s="665">
        <v>3445</v>
      </c>
      <c r="I6" s="787">
        <v>1238</v>
      </c>
      <c r="J6" s="743">
        <v>2008</v>
      </c>
    </row>
    <row r="7" spans="1:11" s="794" customFormat="1" ht="19.5" customHeight="1">
      <c r="A7" s="789">
        <v>2009</v>
      </c>
      <c r="B7" s="790">
        <v>5433</v>
      </c>
      <c r="C7" s="791">
        <v>2825</v>
      </c>
      <c r="D7" s="791">
        <v>2608</v>
      </c>
      <c r="E7" s="792">
        <v>2826</v>
      </c>
      <c r="F7" s="791">
        <v>1515</v>
      </c>
      <c r="G7" s="791">
        <v>1311</v>
      </c>
      <c r="H7" s="791">
        <v>3279</v>
      </c>
      <c r="I7" s="791">
        <v>1469</v>
      </c>
      <c r="J7" s="793">
        <v>2009</v>
      </c>
      <c r="K7" s="791">
        <v>0</v>
      </c>
    </row>
    <row r="8" spans="1:11" s="794" customFormat="1" ht="19.5" customHeight="1">
      <c r="A8" s="789">
        <v>2010</v>
      </c>
      <c r="B8" s="790">
        <f>SUM(C8:D8)</f>
        <v>5657</v>
      </c>
      <c r="C8" s="791">
        <v>2929</v>
      </c>
      <c r="D8" s="791">
        <v>2728</v>
      </c>
      <c r="E8" s="792">
        <f>SUM(F8:G8)</f>
        <v>3017</v>
      </c>
      <c r="F8" s="791">
        <v>1563</v>
      </c>
      <c r="G8" s="791">
        <v>1454</v>
      </c>
      <c r="H8" s="791">
        <v>3515</v>
      </c>
      <c r="I8" s="791">
        <v>1466</v>
      </c>
      <c r="J8" s="793">
        <v>2010</v>
      </c>
      <c r="K8" s="791"/>
    </row>
    <row r="9" spans="1:11" s="796" customFormat="1" ht="19.5" customHeight="1">
      <c r="A9" s="789">
        <v>2011</v>
      </c>
      <c r="B9" s="790">
        <f aca="true" t="shared" si="0" ref="B9:B22">C9+D9</f>
        <v>5992</v>
      </c>
      <c r="C9" s="791">
        <f>SUM(C11:C22)</f>
        <v>3046</v>
      </c>
      <c r="D9" s="791">
        <f>SUM(D11:D22)</f>
        <v>2946</v>
      </c>
      <c r="E9" s="792">
        <f>F9+G9</f>
        <v>3238</v>
      </c>
      <c r="F9" s="791">
        <f>SUM(F11:F22)</f>
        <v>1746</v>
      </c>
      <c r="G9" s="791">
        <f>SUM(G11:G22)</f>
        <v>1492</v>
      </c>
      <c r="H9" s="791">
        <f>SUM(H11:H22)</f>
        <v>3482</v>
      </c>
      <c r="I9" s="791">
        <f>SUM(I11:I22)</f>
        <v>1426</v>
      </c>
      <c r="J9" s="793">
        <v>2011</v>
      </c>
      <c r="K9" s="795">
        <v>0</v>
      </c>
    </row>
    <row r="10" spans="1:11" s="796" customFormat="1" ht="19.5" customHeight="1">
      <c r="A10" s="797">
        <v>2012</v>
      </c>
      <c r="B10" s="798">
        <f>SUM(B11:B22)</f>
        <v>5992</v>
      </c>
      <c r="C10" s="799">
        <f>SUM(C11:C22)</f>
        <v>3046</v>
      </c>
      <c r="D10" s="795">
        <f>SUM(D11:D22)</f>
        <v>2946</v>
      </c>
      <c r="E10" s="799">
        <f>SUM(F10:G10)</f>
        <v>3238</v>
      </c>
      <c r="F10" s="795">
        <f>SUM(F11:F22)</f>
        <v>1746</v>
      </c>
      <c r="G10" s="795">
        <f>SUM(G11:G22)</f>
        <v>1492</v>
      </c>
      <c r="H10" s="795">
        <f>SUM(H11:H22)</f>
        <v>3482</v>
      </c>
      <c r="I10" s="795">
        <f>SUM(I11:I22)</f>
        <v>1426</v>
      </c>
      <c r="J10" s="800">
        <v>2012</v>
      </c>
      <c r="K10" s="795"/>
    </row>
    <row r="11" spans="1:11" s="806" customFormat="1" ht="19.5" customHeight="1">
      <c r="A11" s="789" t="s">
        <v>419</v>
      </c>
      <c r="B11" s="790">
        <f t="shared" si="0"/>
        <v>526</v>
      </c>
      <c r="C11" s="801">
        <v>269</v>
      </c>
      <c r="D11" s="802">
        <v>257</v>
      </c>
      <c r="E11" s="792">
        <f>SUM(F11:G11)</f>
        <v>298</v>
      </c>
      <c r="F11" s="802">
        <v>155</v>
      </c>
      <c r="G11" s="801">
        <v>143</v>
      </c>
      <c r="H11" s="803">
        <v>327</v>
      </c>
      <c r="I11" s="804">
        <v>126</v>
      </c>
      <c r="J11" s="793" t="s">
        <v>420</v>
      </c>
      <c r="K11" s="805"/>
    </row>
    <row r="12" spans="1:11" s="806" customFormat="1" ht="19.5" customHeight="1">
      <c r="A12" s="789" t="s">
        <v>421</v>
      </c>
      <c r="B12" s="790">
        <f t="shared" si="0"/>
        <v>525</v>
      </c>
      <c r="C12" s="801">
        <v>265</v>
      </c>
      <c r="D12" s="802">
        <v>260</v>
      </c>
      <c r="E12" s="792">
        <f aca="true" t="shared" si="1" ref="E12:E22">SUM(F12:G12)</f>
        <v>306</v>
      </c>
      <c r="F12" s="802">
        <v>146</v>
      </c>
      <c r="G12" s="801">
        <v>160</v>
      </c>
      <c r="H12" s="803">
        <v>321</v>
      </c>
      <c r="I12" s="804">
        <v>111</v>
      </c>
      <c r="J12" s="793" t="s">
        <v>422</v>
      </c>
      <c r="K12" s="805"/>
    </row>
    <row r="13" spans="1:11" s="806" customFormat="1" ht="19.5" customHeight="1">
      <c r="A13" s="789" t="s">
        <v>423</v>
      </c>
      <c r="B13" s="790">
        <f t="shared" si="0"/>
        <v>549</v>
      </c>
      <c r="C13" s="801">
        <v>281</v>
      </c>
      <c r="D13" s="802">
        <v>268</v>
      </c>
      <c r="E13" s="792">
        <f t="shared" si="1"/>
        <v>329</v>
      </c>
      <c r="F13" s="802">
        <v>179</v>
      </c>
      <c r="G13" s="801">
        <v>150</v>
      </c>
      <c r="H13" s="803">
        <v>392</v>
      </c>
      <c r="I13" s="804">
        <v>115</v>
      </c>
      <c r="J13" s="793" t="s">
        <v>424</v>
      </c>
      <c r="K13" s="805"/>
    </row>
    <row r="14" spans="1:11" s="806" customFormat="1" ht="19.5" customHeight="1">
      <c r="A14" s="789" t="s">
        <v>425</v>
      </c>
      <c r="B14" s="790">
        <f t="shared" si="0"/>
        <v>509</v>
      </c>
      <c r="C14" s="801">
        <v>271</v>
      </c>
      <c r="D14" s="802">
        <v>238</v>
      </c>
      <c r="E14" s="792">
        <f t="shared" si="1"/>
        <v>260</v>
      </c>
      <c r="F14" s="802">
        <v>150</v>
      </c>
      <c r="G14" s="801">
        <v>110</v>
      </c>
      <c r="H14" s="803">
        <v>327</v>
      </c>
      <c r="I14" s="804">
        <v>96</v>
      </c>
      <c r="J14" s="793" t="s">
        <v>426</v>
      </c>
      <c r="K14" s="805"/>
    </row>
    <row r="15" spans="1:11" s="806" customFormat="1" ht="19.5" customHeight="1">
      <c r="A15" s="789" t="s">
        <v>427</v>
      </c>
      <c r="B15" s="790">
        <f t="shared" si="0"/>
        <v>533</v>
      </c>
      <c r="C15" s="801">
        <v>274</v>
      </c>
      <c r="D15" s="802">
        <v>259</v>
      </c>
      <c r="E15" s="792">
        <f t="shared" si="1"/>
        <v>254</v>
      </c>
      <c r="F15" s="802">
        <v>126</v>
      </c>
      <c r="G15" s="801">
        <v>128</v>
      </c>
      <c r="H15" s="803">
        <v>298</v>
      </c>
      <c r="I15" s="804">
        <v>108</v>
      </c>
      <c r="J15" s="793" t="s">
        <v>428</v>
      </c>
      <c r="K15" s="805"/>
    </row>
    <row r="16" spans="1:11" s="806" customFormat="1" ht="19.5" customHeight="1">
      <c r="A16" s="789" t="s">
        <v>429</v>
      </c>
      <c r="B16" s="790">
        <f t="shared" si="0"/>
        <v>434</v>
      </c>
      <c r="C16" s="801">
        <v>214</v>
      </c>
      <c r="D16" s="802">
        <v>220</v>
      </c>
      <c r="E16" s="792">
        <f t="shared" si="1"/>
        <v>235</v>
      </c>
      <c r="F16" s="802">
        <v>127</v>
      </c>
      <c r="G16" s="801">
        <v>108</v>
      </c>
      <c r="H16" s="803">
        <v>262</v>
      </c>
      <c r="I16" s="804">
        <v>147</v>
      </c>
      <c r="J16" s="793" t="s">
        <v>430</v>
      </c>
      <c r="K16" s="805"/>
    </row>
    <row r="17" spans="1:11" s="806" customFormat="1" ht="19.5" customHeight="1">
      <c r="A17" s="789" t="s">
        <v>431</v>
      </c>
      <c r="B17" s="790">
        <f t="shared" si="0"/>
        <v>476</v>
      </c>
      <c r="C17" s="801">
        <v>244</v>
      </c>
      <c r="D17" s="802">
        <v>232</v>
      </c>
      <c r="E17" s="792">
        <f t="shared" si="1"/>
        <v>240</v>
      </c>
      <c r="F17" s="802">
        <v>124</v>
      </c>
      <c r="G17" s="801">
        <v>116</v>
      </c>
      <c r="H17" s="803">
        <v>248</v>
      </c>
      <c r="I17" s="804">
        <v>121</v>
      </c>
      <c r="J17" s="793" t="s">
        <v>432</v>
      </c>
      <c r="K17" s="805"/>
    </row>
    <row r="18" spans="1:11" s="806" customFormat="1" ht="19.5" customHeight="1">
      <c r="A18" s="789" t="s">
        <v>433</v>
      </c>
      <c r="B18" s="790">
        <f t="shared" si="0"/>
        <v>483</v>
      </c>
      <c r="C18" s="801">
        <v>234</v>
      </c>
      <c r="D18" s="802">
        <v>249</v>
      </c>
      <c r="E18" s="792">
        <f t="shared" si="1"/>
        <v>256</v>
      </c>
      <c r="F18" s="802">
        <v>143</v>
      </c>
      <c r="G18" s="801">
        <v>113</v>
      </c>
      <c r="H18" s="803">
        <v>228</v>
      </c>
      <c r="I18" s="804">
        <v>143</v>
      </c>
      <c r="J18" s="793" t="s">
        <v>434</v>
      </c>
      <c r="K18" s="805"/>
    </row>
    <row r="19" spans="1:11" s="806" customFormat="1" ht="19.5" customHeight="1">
      <c r="A19" s="789" t="s">
        <v>435</v>
      </c>
      <c r="B19" s="790">
        <f t="shared" si="0"/>
        <v>497</v>
      </c>
      <c r="C19" s="801">
        <v>239</v>
      </c>
      <c r="D19" s="802">
        <v>258</v>
      </c>
      <c r="E19" s="792">
        <f t="shared" si="1"/>
        <v>284</v>
      </c>
      <c r="F19" s="802">
        <v>159</v>
      </c>
      <c r="G19" s="801">
        <v>125</v>
      </c>
      <c r="H19" s="803">
        <v>189</v>
      </c>
      <c r="I19" s="804">
        <v>114</v>
      </c>
      <c r="J19" s="793" t="s">
        <v>436</v>
      </c>
      <c r="K19" s="805"/>
    </row>
    <row r="20" spans="1:11" s="806" customFormat="1" ht="19.5" customHeight="1">
      <c r="A20" s="789" t="s">
        <v>437</v>
      </c>
      <c r="B20" s="790">
        <f t="shared" si="0"/>
        <v>497</v>
      </c>
      <c r="C20" s="801">
        <v>245</v>
      </c>
      <c r="D20" s="802">
        <v>252</v>
      </c>
      <c r="E20" s="792">
        <f t="shared" si="1"/>
        <v>258</v>
      </c>
      <c r="F20" s="802">
        <v>140</v>
      </c>
      <c r="G20" s="801">
        <v>118</v>
      </c>
      <c r="H20" s="803">
        <v>244</v>
      </c>
      <c r="I20" s="804">
        <v>125</v>
      </c>
      <c r="J20" s="793" t="s">
        <v>438</v>
      </c>
      <c r="K20" s="805"/>
    </row>
    <row r="21" spans="1:11" s="806" customFormat="1" ht="19.5" customHeight="1">
      <c r="A21" s="789" t="s">
        <v>439</v>
      </c>
      <c r="B21" s="790">
        <f t="shared" si="0"/>
        <v>486</v>
      </c>
      <c r="C21" s="801">
        <v>265</v>
      </c>
      <c r="D21" s="802">
        <v>221</v>
      </c>
      <c r="E21" s="792">
        <f t="shared" si="1"/>
        <v>238</v>
      </c>
      <c r="F21" s="802">
        <v>144</v>
      </c>
      <c r="G21" s="801">
        <v>94</v>
      </c>
      <c r="H21" s="803">
        <v>325</v>
      </c>
      <c r="I21" s="804">
        <v>124</v>
      </c>
      <c r="J21" s="768" t="s">
        <v>440</v>
      </c>
      <c r="K21" s="805"/>
    </row>
    <row r="22" spans="1:11" s="806" customFormat="1" ht="19.5" customHeight="1">
      <c r="A22" s="807" t="s">
        <v>441</v>
      </c>
      <c r="B22" s="808">
        <f t="shared" si="0"/>
        <v>477</v>
      </c>
      <c r="C22" s="809">
        <v>245</v>
      </c>
      <c r="D22" s="810">
        <v>232</v>
      </c>
      <c r="E22" s="811">
        <f t="shared" si="1"/>
        <v>280</v>
      </c>
      <c r="F22" s="810">
        <v>153</v>
      </c>
      <c r="G22" s="809">
        <v>127</v>
      </c>
      <c r="H22" s="812">
        <v>321</v>
      </c>
      <c r="I22" s="813">
        <v>96</v>
      </c>
      <c r="J22" s="660" t="s">
        <v>442</v>
      </c>
      <c r="K22" s="814"/>
    </row>
    <row r="23" spans="1:10" s="385" customFormat="1" ht="16.5" customHeight="1">
      <c r="A23" s="815" t="s">
        <v>443</v>
      </c>
      <c r="B23" s="816"/>
      <c r="C23" s="816"/>
      <c r="D23" s="816"/>
      <c r="G23" s="1094" t="s">
        <v>894</v>
      </c>
      <c r="H23" s="1094"/>
      <c r="I23" s="1094"/>
      <c r="J23" s="1094"/>
    </row>
    <row r="24" spans="1:19" s="354" customFormat="1" ht="16.5" customHeight="1">
      <c r="A24" s="385" t="s">
        <v>895</v>
      </c>
      <c r="B24" s="385"/>
      <c r="C24" s="385"/>
      <c r="D24" s="385"/>
      <c r="E24" s="385"/>
      <c r="F24" s="385"/>
      <c r="G24" s="1093" t="s">
        <v>897</v>
      </c>
      <c r="H24" s="1093"/>
      <c r="I24" s="1093"/>
      <c r="J24" s="1093"/>
      <c r="K24" s="385"/>
      <c r="M24" s="385"/>
      <c r="N24" s="385"/>
      <c r="O24" s="385"/>
      <c r="P24" s="385"/>
      <c r="Q24" s="385"/>
      <c r="R24" s="385"/>
      <c r="S24" s="385"/>
    </row>
    <row r="25" s="661" customFormat="1" ht="16.5" customHeight="1">
      <c r="A25" s="385" t="s">
        <v>896</v>
      </c>
    </row>
  </sheetData>
  <sheetProtection/>
  <mergeCells count="5">
    <mergeCell ref="G24:J24"/>
    <mergeCell ref="A1:J1"/>
    <mergeCell ref="B4:D4"/>
    <mergeCell ref="E4:G4"/>
    <mergeCell ref="G23:J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"/>
  <sheetViews>
    <sheetView zoomScale="90" zoomScaleNormal="90" zoomScaleSheetLayoutView="100" zoomScalePageLayoutView="0" workbookViewId="0" topLeftCell="A1">
      <selection activeCell="F19" sqref="F19"/>
    </sheetView>
  </sheetViews>
  <sheetFormatPr defaultColWidth="18.88671875" defaultRowHeight="13.5"/>
  <cols>
    <col min="1" max="1" width="10.77734375" style="757" customWidth="1"/>
    <col min="2" max="9" width="11.77734375" style="757" customWidth="1"/>
    <col min="10" max="10" width="12.77734375" style="757" customWidth="1"/>
    <col min="11" max="11" width="0.23046875" style="757" hidden="1" customWidth="1"/>
    <col min="12" max="16384" width="18.88671875" style="757" customWidth="1"/>
  </cols>
  <sheetData>
    <row r="1" spans="1:10" s="781" customFormat="1" ht="30" customHeight="1">
      <c r="A1" s="1076" t="s">
        <v>461</v>
      </c>
      <c r="B1" s="1076"/>
      <c r="C1" s="1076"/>
      <c r="D1" s="1076"/>
      <c r="E1" s="1076"/>
      <c r="F1" s="1076"/>
      <c r="G1" s="1076"/>
      <c r="H1" s="1076"/>
      <c r="I1" s="1076"/>
      <c r="J1" s="1076"/>
    </row>
    <row r="2" spans="1:10" s="781" customFormat="1" ht="13.5" customHeight="1">
      <c r="A2" s="619"/>
      <c r="B2" s="619"/>
      <c r="C2" s="619"/>
      <c r="D2" s="619"/>
      <c r="E2" s="619"/>
      <c r="F2" s="619"/>
      <c r="G2" s="619"/>
      <c r="H2" s="619"/>
      <c r="I2" s="619"/>
      <c r="J2" s="619"/>
    </row>
    <row r="3" spans="1:10" s="649" customFormat="1" ht="18" customHeight="1">
      <c r="A3" s="649" t="s">
        <v>398</v>
      </c>
      <c r="J3" s="722" t="s">
        <v>391</v>
      </c>
    </row>
    <row r="4" spans="1:10" s="781" customFormat="1" ht="31.5" customHeight="1">
      <c r="A4" s="1097" t="s">
        <v>392</v>
      </c>
      <c r="B4" s="1077" t="s">
        <v>402</v>
      </c>
      <c r="C4" s="1078"/>
      <c r="D4" s="1079"/>
      <c r="E4" s="1077" t="s">
        <v>404</v>
      </c>
      <c r="F4" s="1078"/>
      <c r="G4" s="1079"/>
      <c r="H4" s="620" t="s">
        <v>406</v>
      </c>
      <c r="I4" s="653" t="s">
        <v>408</v>
      </c>
      <c r="J4" s="1095" t="s">
        <v>849</v>
      </c>
    </row>
    <row r="5" spans="1:10" s="781" customFormat="1" ht="31.5" customHeight="1">
      <c r="A5" s="1098"/>
      <c r="B5" s="783"/>
      <c r="C5" s="784" t="s">
        <v>412</v>
      </c>
      <c r="D5" s="784" t="s">
        <v>414</v>
      </c>
      <c r="E5" s="783"/>
      <c r="F5" s="784" t="s">
        <v>412</v>
      </c>
      <c r="G5" s="784" t="s">
        <v>414</v>
      </c>
      <c r="H5" s="785" t="s">
        <v>394</v>
      </c>
      <c r="I5" s="765" t="s">
        <v>395</v>
      </c>
      <c r="J5" s="1096"/>
    </row>
    <row r="6" spans="1:10" s="788" customFormat="1" ht="39.75" customHeight="1">
      <c r="A6" s="739" t="s">
        <v>467</v>
      </c>
      <c r="B6" s="665">
        <f>SUM(C6:D6)</f>
        <v>4090</v>
      </c>
      <c r="C6" s="665">
        <v>2136</v>
      </c>
      <c r="D6" s="665">
        <v>1954</v>
      </c>
      <c r="E6" s="665">
        <f>SUM(F6:G6)</f>
        <v>1934</v>
      </c>
      <c r="F6" s="665">
        <v>1005</v>
      </c>
      <c r="G6" s="665">
        <v>929</v>
      </c>
      <c r="H6" s="665">
        <v>2521</v>
      </c>
      <c r="I6" s="665">
        <v>893</v>
      </c>
      <c r="J6" s="769" t="s">
        <v>467</v>
      </c>
    </row>
    <row r="7" spans="1:10" s="788" customFormat="1" ht="39.75" customHeight="1">
      <c r="A7" s="739" t="s">
        <v>468</v>
      </c>
      <c r="B7" s="665">
        <f>SUM(C7:D7)</f>
        <v>4002</v>
      </c>
      <c r="C7" s="665">
        <v>2099</v>
      </c>
      <c r="D7" s="665">
        <v>1903</v>
      </c>
      <c r="E7" s="665">
        <f>SUM(F7:G7)</f>
        <v>1953</v>
      </c>
      <c r="F7" s="665">
        <v>1047</v>
      </c>
      <c r="G7" s="817">
        <v>906</v>
      </c>
      <c r="H7" s="817">
        <v>2374</v>
      </c>
      <c r="I7" s="787">
        <v>1073</v>
      </c>
      <c r="J7" s="769" t="s">
        <v>468</v>
      </c>
    </row>
    <row r="8" spans="1:10" s="788" customFormat="1" ht="39.75" customHeight="1">
      <c r="A8" s="739" t="s">
        <v>888</v>
      </c>
      <c r="B8" s="665">
        <f>SUM(C8:D8)</f>
        <v>4249</v>
      </c>
      <c r="C8" s="665">
        <v>2191</v>
      </c>
      <c r="D8" s="665">
        <v>2058</v>
      </c>
      <c r="E8" s="665">
        <f>SUM(F8:G8)</f>
        <v>2070</v>
      </c>
      <c r="F8" s="665">
        <v>1073</v>
      </c>
      <c r="G8" s="817">
        <v>997</v>
      </c>
      <c r="H8" s="817">
        <v>2544</v>
      </c>
      <c r="I8" s="787">
        <v>1045</v>
      </c>
      <c r="J8" s="769" t="s">
        <v>888</v>
      </c>
    </row>
    <row r="9" spans="1:10" s="788" customFormat="1" ht="39.75" customHeight="1">
      <c r="A9" s="739" t="s">
        <v>946</v>
      </c>
      <c r="B9" s="665">
        <v>4257</v>
      </c>
      <c r="C9" s="665">
        <v>2172</v>
      </c>
      <c r="D9" s="665">
        <v>2085</v>
      </c>
      <c r="E9" s="665">
        <v>2041</v>
      </c>
      <c r="F9" s="665">
        <v>1069</v>
      </c>
      <c r="G9" s="817">
        <v>972</v>
      </c>
      <c r="H9" s="817">
        <v>2674</v>
      </c>
      <c r="I9" s="787">
        <v>1007</v>
      </c>
      <c r="J9" s="769" t="s">
        <v>946</v>
      </c>
    </row>
    <row r="10" spans="1:10" s="822" customFormat="1" ht="39.75" customHeight="1">
      <c r="A10" s="818" t="s">
        <v>906</v>
      </c>
      <c r="B10" s="819">
        <f>SUM(C10:D10)</f>
        <v>4672</v>
      </c>
      <c r="C10" s="819">
        <v>2359</v>
      </c>
      <c r="D10" s="819">
        <v>2313</v>
      </c>
      <c r="E10" s="819">
        <f>SUM(F10:G10)</f>
        <v>2144</v>
      </c>
      <c r="F10" s="819">
        <v>1140</v>
      </c>
      <c r="G10" s="819">
        <v>1004</v>
      </c>
      <c r="H10" s="819">
        <v>2573</v>
      </c>
      <c r="I10" s="820">
        <v>1050</v>
      </c>
      <c r="J10" s="821" t="s">
        <v>906</v>
      </c>
    </row>
    <row r="11" spans="1:10" s="385" customFormat="1" ht="16.5" customHeight="1">
      <c r="A11" s="815" t="s">
        <v>98</v>
      </c>
      <c r="B11" s="816"/>
      <c r="C11" s="816"/>
      <c r="D11" s="816"/>
      <c r="G11" s="1094" t="s">
        <v>99</v>
      </c>
      <c r="H11" s="1094"/>
      <c r="I11" s="1094"/>
      <c r="J11" s="1094"/>
    </row>
    <row r="12" spans="1:19" s="354" customFormat="1" ht="16.5" customHeight="1">
      <c r="A12" s="385" t="s">
        <v>995</v>
      </c>
      <c r="B12" s="385"/>
      <c r="C12" s="385"/>
      <c r="D12" s="385"/>
      <c r="E12" s="385"/>
      <c r="F12" s="385"/>
      <c r="G12" s="1093"/>
      <c r="H12" s="1093"/>
      <c r="I12" s="1093"/>
      <c r="J12" s="1093"/>
      <c r="K12" s="385"/>
      <c r="M12" s="385"/>
      <c r="N12" s="385"/>
      <c r="O12" s="385"/>
      <c r="P12" s="385"/>
      <c r="Q12" s="385"/>
      <c r="R12" s="385"/>
      <c r="S12" s="385"/>
    </row>
    <row r="13" s="661" customFormat="1" ht="16.5" customHeight="1">
      <c r="A13" s="385"/>
    </row>
  </sheetData>
  <sheetProtection/>
  <mergeCells count="7">
    <mergeCell ref="G11:J11"/>
    <mergeCell ref="G12:J12"/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85" zoomScalePageLayoutView="0" workbookViewId="0" topLeftCell="A1">
      <selection activeCell="D6" sqref="D6"/>
    </sheetView>
  </sheetViews>
  <sheetFormatPr defaultColWidth="24.77734375" defaultRowHeight="13.5"/>
  <cols>
    <col min="1" max="1" width="11.3359375" style="823" customWidth="1"/>
    <col min="2" max="2" width="8.77734375" style="823" customWidth="1"/>
    <col min="3" max="3" width="7.77734375" style="823" customWidth="1"/>
    <col min="4" max="4" width="8.77734375" style="823" customWidth="1"/>
    <col min="5" max="5" width="7.99609375" style="823" customWidth="1"/>
    <col min="6" max="6" width="8.77734375" style="823" customWidth="1"/>
    <col min="7" max="7" width="7.88671875" style="823" customWidth="1"/>
    <col min="8" max="8" width="8.77734375" style="823" customWidth="1"/>
    <col min="9" max="9" width="7.99609375" style="823" customWidth="1"/>
    <col min="10" max="10" width="8.77734375" style="823" customWidth="1"/>
    <col min="11" max="11" width="7.99609375" style="823" customWidth="1"/>
    <col min="12" max="12" width="8.77734375" style="823" customWidth="1"/>
    <col min="13" max="13" width="8.21484375" style="823" customWidth="1"/>
    <col min="14" max="16" width="9.10546875" style="823" customWidth="1"/>
    <col min="17" max="17" width="10.5546875" style="823" customWidth="1"/>
    <col min="18" max="19" width="9.5546875" style="823" customWidth="1"/>
    <col min="20" max="20" width="10.6640625" style="823" bestFit="1" customWidth="1"/>
    <col min="21" max="16384" width="24.77734375" style="823" customWidth="1"/>
  </cols>
  <sheetData>
    <row r="1" spans="1:14" ht="36" customHeight="1">
      <c r="A1" s="1099" t="s">
        <v>889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</row>
    <row r="2" spans="1:14" ht="17.25" customHeight="1">
      <c r="A2" s="413" t="s">
        <v>890</v>
      </c>
      <c r="B2" s="413"/>
      <c r="M2" s="824"/>
      <c r="N2" s="416" t="s">
        <v>589</v>
      </c>
    </row>
    <row r="3" spans="1:20" s="81" customFormat="1" ht="39.75" customHeight="1">
      <c r="A3" s="512" t="s">
        <v>947</v>
      </c>
      <c r="B3" s="1113" t="s">
        <v>948</v>
      </c>
      <c r="C3" s="1114"/>
      <c r="D3" s="1114"/>
      <c r="E3" s="1114"/>
      <c r="F3" s="1114"/>
      <c r="G3" s="1115"/>
      <c r="H3" s="1107" t="s">
        <v>949</v>
      </c>
      <c r="I3" s="1108"/>
      <c r="J3" s="1109"/>
      <c r="K3" s="1119" t="s">
        <v>950</v>
      </c>
      <c r="L3" s="1120"/>
      <c r="M3" s="1120"/>
      <c r="N3" s="1120"/>
      <c r="O3" s="1120"/>
      <c r="P3" s="1121"/>
      <c r="Q3" s="1101" t="s">
        <v>951</v>
      </c>
      <c r="R3" s="1102"/>
      <c r="S3" s="1103"/>
      <c r="T3" s="513" t="s">
        <v>220</v>
      </c>
    </row>
    <row r="4" spans="1:20" s="81" customFormat="1" ht="30.75" customHeight="1">
      <c r="A4" s="514" t="s">
        <v>952</v>
      </c>
      <c r="B4" s="1107" t="s">
        <v>953</v>
      </c>
      <c r="C4" s="1108"/>
      <c r="D4" s="1109"/>
      <c r="E4" s="1107" t="s">
        <v>954</v>
      </c>
      <c r="F4" s="1108"/>
      <c r="G4" s="1109"/>
      <c r="H4" s="1116"/>
      <c r="I4" s="1117"/>
      <c r="J4" s="1118"/>
      <c r="K4" s="1107" t="s">
        <v>953</v>
      </c>
      <c r="L4" s="1108"/>
      <c r="M4" s="1109"/>
      <c r="N4" s="1107" t="s">
        <v>954</v>
      </c>
      <c r="O4" s="1108"/>
      <c r="P4" s="1109"/>
      <c r="Q4" s="1104"/>
      <c r="R4" s="1105"/>
      <c r="S4" s="1106"/>
      <c r="T4" s="70" t="s">
        <v>955</v>
      </c>
    </row>
    <row r="5" spans="1:20" s="81" customFormat="1" ht="27.75" customHeight="1">
      <c r="A5" s="71" t="s">
        <v>956</v>
      </c>
      <c r="B5" s="516"/>
      <c r="C5" s="517" t="s">
        <v>957</v>
      </c>
      <c r="D5" s="518" t="s">
        <v>958</v>
      </c>
      <c r="E5" s="516"/>
      <c r="F5" s="517" t="s">
        <v>957</v>
      </c>
      <c r="G5" s="518" t="s">
        <v>958</v>
      </c>
      <c r="H5" s="519"/>
      <c r="I5" s="517" t="s">
        <v>957</v>
      </c>
      <c r="J5" s="518" t="s">
        <v>958</v>
      </c>
      <c r="K5" s="520"/>
      <c r="L5" s="517" t="s">
        <v>957</v>
      </c>
      <c r="M5" s="518" t="s">
        <v>958</v>
      </c>
      <c r="N5" s="521"/>
      <c r="O5" s="517" t="s">
        <v>957</v>
      </c>
      <c r="P5" s="518" t="s">
        <v>958</v>
      </c>
      <c r="Q5" s="522"/>
      <c r="R5" s="517" t="s">
        <v>957</v>
      </c>
      <c r="S5" s="518" t="s">
        <v>958</v>
      </c>
      <c r="T5" s="72" t="s">
        <v>396</v>
      </c>
    </row>
    <row r="6" spans="1:20" s="528" customFormat="1" ht="19.5" customHeight="1">
      <c r="A6" s="523" t="s">
        <v>906</v>
      </c>
      <c r="B6" s="524">
        <v>79501</v>
      </c>
      <c r="C6" s="525">
        <v>39262</v>
      </c>
      <c r="D6" s="525">
        <v>40239</v>
      </c>
      <c r="E6" s="525">
        <v>74625</v>
      </c>
      <c r="F6" s="525">
        <v>37218</v>
      </c>
      <c r="G6" s="525">
        <v>37407</v>
      </c>
      <c r="H6" s="525">
        <v>8138</v>
      </c>
      <c r="I6" s="525">
        <v>4157</v>
      </c>
      <c r="J6" s="525">
        <v>3981</v>
      </c>
      <c r="K6" s="525">
        <v>25221</v>
      </c>
      <c r="L6" s="525">
        <v>11717</v>
      </c>
      <c r="M6" s="525">
        <v>13504</v>
      </c>
      <c r="N6" s="525">
        <v>20345</v>
      </c>
      <c r="O6" s="525">
        <v>9673</v>
      </c>
      <c r="P6" s="525">
        <v>10672</v>
      </c>
      <c r="Q6" s="525">
        <v>4876</v>
      </c>
      <c r="R6" s="525">
        <v>2044</v>
      </c>
      <c r="S6" s="526">
        <v>2832</v>
      </c>
      <c r="T6" s="527" t="s">
        <v>906</v>
      </c>
    </row>
    <row r="7" spans="1:20" s="81" customFormat="1" ht="19.5" customHeight="1">
      <c r="A7" s="70" t="s">
        <v>952</v>
      </c>
      <c r="B7" s="825">
        <v>13.8</v>
      </c>
      <c r="C7" s="826">
        <v>14</v>
      </c>
      <c r="D7" s="826">
        <v>13.7</v>
      </c>
      <c r="E7" s="826">
        <v>13</v>
      </c>
      <c r="F7" s="826">
        <v>13</v>
      </c>
      <c r="G7" s="826">
        <v>13</v>
      </c>
      <c r="H7" s="826">
        <v>1.4</v>
      </c>
      <c r="I7" s="826">
        <v>1.4</v>
      </c>
      <c r="J7" s="826">
        <v>1.4</v>
      </c>
      <c r="K7" s="826">
        <v>4.4</v>
      </c>
      <c r="L7" s="826">
        <v>4.7</v>
      </c>
      <c r="M7" s="826">
        <v>4.1</v>
      </c>
      <c r="N7" s="826">
        <v>3.5</v>
      </c>
      <c r="O7" s="826">
        <v>3.7</v>
      </c>
      <c r="P7" s="826">
        <v>3.4</v>
      </c>
      <c r="Q7" s="826">
        <v>0.8</v>
      </c>
      <c r="R7" s="826">
        <v>1</v>
      </c>
      <c r="S7" s="827">
        <v>0.7</v>
      </c>
      <c r="T7" s="102" t="s">
        <v>955</v>
      </c>
    </row>
    <row r="8" spans="1:20" s="81" customFormat="1" ht="19.5" customHeight="1">
      <c r="A8" s="102" t="s">
        <v>419</v>
      </c>
      <c r="B8" s="529">
        <v>10135</v>
      </c>
      <c r="C8" s="530">
        <v>5089</v>
      </c>
      <c r="D8" s="530">
        <v>5046</v>
      </c>
      <c r="E8" s="530">
        <v>10000</v>
      </c>
      <c r="F8" s="530">
        <v>5077</v>
      </c>
      <c r="G8" s="530">
        <v>4923</v>
      </c>
      <c r="H8" s="530">
        <v>1061</v>
      </c>
      <c r="I8" s="530">
        <v>552</v>
      </c>
      <c r="J8" s="530">
        <v>509</v>
      </c>
      <c r="K8" s="530">
        <v>2068</v>
      </c>
      <c r="L8" s="530">
        <v>993</v>
      </c>
      <c r="M8" s="530">
        <v>1075</v>
      </c>
      <c r="N8" s="530">
        <v>1933</v>
      </c>
      <c r="O8" s="530">
        <v>981</v>
      </c>
      <c r="P8" s="530">
        <v>952</v>
      </c>
      <c r="Q8" s="530">
        <v>135</v>
      </c>
      <c r="R8" s="530">
        <v>12</v>
      </c>
      <c r="S8" s="531">
        <v>123</v>
      </c>
      <c r="T8" s="102" t="s">
        <v>420</v>
      </c>
    </row>
    <row r="9" spans="1:20" s="81" customFormat="1" ht="19.5" customHeight="1">
      <c r="A9" s="102" t="s">
        <v>421</v>
      </c>
      <c r="B9" s="529">
        <v>12686</v>
      </c>
      <c r="C9" s="530">
        <v>6427</v>
      </c>
      <c r="D9" s="530">
        <v>6259</v>
      </c>
      <c r="E9" s="530">
        <v>12333</v>
      </c>
      <c r="F9" s="530">
        <v>6280</v>
      </c>
      <c r="G9" s="530">
        <v>6053</v>
      </c>
      <c r="H9" s="530">
        <v>1348</v>
      </c>
      <c r="I9" s="530">
        <v>710</v>
      </c>
      <c r="J9" s="530">
        <v>638</v>
      </c>
      <c r="K9" s="530">
        <v>3193</v>
      </c>
      <c r="L9" s="530">
        <v>1542</v>
      </c>
      <c r="M9" s="530">
        <v>1651</v>
      </c>
      <c r="N9" s="530">
        <v>2840</v>
      </c>
      <c r="O9" s="530">
        <v>1395</v>
      </c>
      <c r="P9" s="530">
        <v>1445</v>
      </c>
      <c r="Q9" s="530">
        <v>353</v>
      </c>
      <c r="R9" s="530">
        <v>147</v>
      </c>
      <c r="S9" s="531">
        <v>206</v>
      </c>
      <c r="T9" s="102" t="s">
        <v>422</v>
      </c>
    </row>
    <row r="10" spans="1:20" s="81" customFormat="1" ht="19.5" customHeight="1">
      <c r="A10" s="102" t="s">
        <v>423</v>
      </c>
      <c r="B10" s="529">
        <v>8116</v>
      </c>
      <c r="C10" s="530">
        <v>3913</v>
      </c>
      <c r="D10" s="530">
        <v>4203</v>
      </c>
      <c r="E10" s="530">
        <v>7588</v>
      </c>
      <c r="F10" s="530">
        <v>3693</v>
      </c>
      <c r="G10" s="530">
        <v>3895</v>
      </c>
      <c r="H10" s="530">
        <v>882</v>
      </c>
      <c r="I10" s="530">
        <v>447</v>
      </c>
      <c r="J10" s="530">
        <v>435</v>
      </c>
      <c r="K10" s="530">
        <v>2443</v>
      </c>
      <c r="L10" s="530">
        <v>1069</v>
      </c>
      <c r="M10" s="530">
        <v>1374</v>
      </c>
      <c r="N10" s="530">
        <v>1915</v>
      </c>
      <c r="O10" s="530">
        <v>849</v>
      </c>
      <c r="P10" s="530">
        <v>1066</v>
      </c>
      <c r="Q10" s="530">
        <v>528</v>
      </c>
      <c r="R10" s="530">
        <v>220</v>
      </c>
      <c r="S10" s="531">
        <v>308</v>
      </c>
      <c r="T10" s="102" t="s">
        <v>424</v>
      </c>
    </row>
    <row r="11" spans="1:20" s="81" customFormat="1" ht="19.5" customHeight="1">
      <c r="A11" s="102" t="s">
        <v>425</v>
      </c>
      <c r="B11" s="529">
        <v>5782</v>
      </c>
      <c r="C11" s="530">
        <v>2799</v>
      </c>
      <c r="D11" s="530">
        <v>2983</v>
      </c>
      <c r="E11" s="530">
        <v>5362</v>
      </c>
      <c r="F11" s="530">
        <v>2593</v>
      </c>
      <c r="G11" s="530">
        <v>2769</v>
      </c>
      <c r="H11" s="530">
        <v>581</v>
      </c>
      <c r="I11" s="530">
        <v>299</v>
      </c>
      <c r="J11" s="530">
        <v>282</v>
      </c>
      <c r="K11" s="530">
        <v>2001</v>
      </c>
      <c r="L11" s="530">
        <v>896</v>
      </c>
      <c r="M11" s="530">
        <v>1105</v>
      </c>
      <c r="N11" s="530">
        <v>1581</v>
      </c>
      <c r="O11" s="530">
        <v>690</v>
      </c>
      <c r="P11" s="530">
        <v>891</v>
      </c>
      <c r="Q11" s="530">
        <v>420</v>
      </c>
      <c r="R11" s="530">
        <v>206</v>
      </c>
      <c r="S11" s="531">
        <v>214</v>
      </c>
      <c r="T11" s="102" t="s">
        <v>426</v>
      </c>
    </row>
    <row r="12" spans="1:20" s="81" customFormat="1" ht="19.5" customHeight="1">
      <c r="A12" s="102" t="s">
        <v>427</v>
      </c>
      <c r="B12" s="529">
        <v>5670</v>
      </c>
      <c r="C12" s="530">
        <v>2803</v>
      </c>
      <c r="D12" s="530">
        <v>2867</v>
      </c>
      <c r="E12" s="530">
        <v>5123</v>
      </c>
      <c r="F12" s="530">
        <v>2534</v>
      </c>
      <c r="G12" s="530">
        <v>2589</v>
      </c>
      <c r="H12" s="530">
        <v>607</v>
      </c>
      <c r="I12" s="530">
        <v>299</v>
      </c>
      <c r="J12" s="530">
        <v>308</v>
      </c>
      <c r="K12" s="530">
        <v>2060</v>
      </c>
      <c r="L12" s="530">
        <v>953</v>
      </c>
      <c r="M12" s="530">
        <v>1107</v>
      </c>
      <c r="N12" s="530">
        <v>1513</v>
      </c>
      <c r="O12" s="530">
        <v>684</v>
      </c>
      <c r="P12" s="530">
        <v>829</v>
      </c>
      <c r="Q12" s="530">
        <v>547</v>
      </c>
      <c r="R12" s="530">
        <v>269</v>
      </c>
      <c r="S12" s="531">
        <v>278</v>
      </c>
      <c r="T12" s="102" t="s">
        <v>428</v>
      </c>
    </row>
    <row r="13" spans="1:20" s="81" customFormat="1" ht="19.5" customHeight="1">
      <c r="A13" s="102" t="s">
        <v>429</v>
      </c>
      <c r="B13" s="529">
        <v>4783</v>
      </c>
      <c r="C13" s="530">
        <v>2242</v>
      </c>
      <c r="D13" s="530">
        <v>2541</v>
      </c>
      <c r="E13" s="530">
        <v>4399</v>
      </c>
      <c r="F13" s="530">
        <v>2124</v>
      </c>
      <c r="G13" s="530">
        <v>2275</v>
      </c>
      <c r="H13" s="530">
        <v>466</v>
      </c>
      <c r="I13" s="530">
        <v>221</v>
      </c>
      <c r="J13" s="530">
        <v>245</v>
      </c>
      <c r="K13" s="530">
        <v>1682</v>
      </c>
      <c r="L13" s="530">
        <v>729</v>
      </c>
      <c r="M13" s="530">
        <v>953</v>
      </c>
      <c r="N13" s="530">
        <v>1298</v>
      </c>
      <c r="O13" s="530">
        <v>611</v>
      </c>
      <c r="P13" s="530">
        <v>687</v>
      </c>
      <c r="Q13" s="530">
        <v>384</v>
      </c>
      <c r="R13" s="530">
        <v>118</v>
      </c>
      <c r="S13" s="531">
        <v>266</v>
      </c>
      <c r="T13" s="102" t="s">
        <v>430</v>
      </c>
    </row>
    <row r="14" spans="1:20" s="81" customFormat="1" ht="19.5" customHeight="1">
      <c r="A14" s="102" t="s">
        <v>431</v>
      </c>
      <c r="B14" s="529">
        <v>4924</v>
      </c>
      <c r="C14" s="530">
        <v>2403</v>
      </c>
      <c r="D14" s="530">
        <v>2521</v>
      </c>
      <c r="E14" s="530">
        <v>4242</v>
      </c>
      <c r="F14" s="530">
        <v>2103</v>
      </c>
      <c r="G14" s="530">
        <v>2139</v>
      </c>
      <c r="H14" s="530">
        <v>464</v>
      </c>
      <c r="I14" s="530">
        <v>241</v>
      </c>
      <c r="J14" s="530">
        <v>223</v>
      </c>
      <c r="K14" s="530">
        <v>2039</v>
      </c>
      <c r="L14" s="530">
        <v>944</v>
      </c>
      <c r="M14" s="530">
        <v>1095</v>
      </c>
      <c r="N14" s="530">
        <v>1357</v>
      </c>
      <c r="O14" s="530">
        <v>644</v>
      </c>
      <c r="P14" s="530">
        <v>713</v>
      </c>
      <c r="Q14" s="530">
        <v>682</v>
      </c>
      <c r="R14" s="530">
        <v>300</v>
      </c>
      <c r="S14" s="531">
        <v>382</v>
      </c>
      <c r="T14" s="102" t="s">
        <v>432</v>
      </c>
    </row>
    <row r="15" spans="1:20" s="81" customFormat="1" ht="19.5" customHeight="1">
      <c r="A15" s="102" t="s">
        <v>433</v>
      </c>
      <c r="B15" s="529">
        <v>5105</v>
      </c>
      <c r="C15" s="530">
        <v>2495</v>
      </c>
      <c r="D15" s="530">
        <v>2610</v>
      </c>
      <c r="E15" s="530">
        <v>4737</v>
      </c>
      <c r="F15" s="530">
        <v>2328</v>
      </c>
      <c r="G15" s="530">
        <v>2409</v>
      </c>
      <c r="H15" s="530">
        <v>541</v>
      </c>
      <c r="I15" s="530">
        <v>257</v>
      </c>
      <c r="J15" s="530">
        <v>284</v>
      </c>
      <c r="K15" s="530">
        <v>2083</v>
      </c>
      <c r="L15" s="530">
        <v>991</v>
      </c>
      <c r="M15" s="530">
        <v>1092</v>
      </c>
      <c r="N15" s="530">
        <v>1715</v>
      </c>
      <c r="O15" s="530">
        <v>824</v>
      </c>
      <c r="P15" s="530">
        <v>891</v>
      </c>
      <c r="Q15" s="530">
        <v>368</v>
      </c>
      <c r="R15" s="530">
        <v>167</v>
      </c>
      <c r="S15" s="531">
        <v>201</v>
      </c>
      <c r="T15" s="102" t="s">
        <v>434</v>
      </c>
    </row>
    <row r="16" spans="1:20" s="81" customFormat="1" ht="19.5" customHeight="1">
      <c r="A16" s="102" t="s">
        <v>435</v>
      </c>
      <c r="B16" s="529">
        <v>4717</v>
      </c>
      <c r="C16" s="530">
        <v>2343</v>
      </c>
      <c r="D16" s="530">
        <v>2374</v>
      </c>
      <c r="E16" s="530">
        <v>4265</v>
      </c>
      <c r="F16" s="530">
        <v>2126</v>
      </c>
      <c r="G16" s="530">
        <v>2139</v>
      </c>
      <c r="H16" s="530">
        <v>457</v>
      </c>
      <c r="I16" s="530">
        <v>220</v>
      </c>
      <c r="J16" s="530">
        <v>237</v>
      </c>
      <c r="K16" s="530">
        <v>1823</v>
      </c>
      <c r="L16" s="530">
        <v>850</v>
      </c>
      <c r="M16" s="530">
        <v>973</v>
      </c>
      <c r="N16" s="530">
        <v>1371</v>
      </c>
      <c r="O16" s="530">
        <v>633</v>
      </c>
      <c r="P16" s="530">
        <v>738</v>
      </c>
      <c r="Q16" s="530">
        <v>452</v>
      </c>
      <c r="R16" s="530">
        <v>217</v>
      </c>
      <c r="S16" s="531">
        <v>235</v>
      </c>
      <c r="T16" s="102" t="s">
        <v>436</v>
      </c>
    </row>
    <row r="17" spans="1:20" s="81" customFormat="1" ht="19.5" customHeight="1">
      <c r="A17" s="102" t="s">
        <v>437</v>
      </c>
      <c r="B17" s="529">
        <v>5514</v>
      </c>
      <c r="C17" s="530">
        <v>2730</v>
      </c>
      <c r="D17" s="530">
        <v>2784</v>
      </c>
      <c r="E17" s="530">
        <v>5071</v>
      </c>
      <c r="F17" s="530">
        <v>2550</v>
      </c>
      <c r="G17" s="530">
        <v>2521</v>
      </c>
      <c r="H17" s="530">
        <v>554</v>
      </c>
      <c r="I17" s="530">
        <v>297</v>
      </c>
      <c r="J17" s="530">
        <v>257</v>
      </c>
      <c r="K17" s="530">
        <v>2046</v>
      </c>
      <c r="L17" s="530">
        <v>961</v>
      </c>
      <c r="M17" s="530">
        <v>1085</v>
      </c>
      <c r="N17" s="530">
        <v>1603</v>
      </c>
      <c r="O17" s="530">
        <v>781</v>
      </c>
      <c r="P17" s="530">
        <v>822</v>
      </c>
      <c r="Q17" s="530">
        <v>443</v>
      </c>
      <c r="R17" s="530">
        <v>180</v>
      </c>
      <c r="S17" s="531">
        <v>263</v>
      </c>
      <c r="T17" s="102" t="s">
        <v>438</v>
      </c>
    </row>
    <row r="18" spans="1:20" s="81" customFormat="1" ht="19.5" customHeight="1">
      <c r="A18" s="102" t="s">
        <v>439</v>
      </c>
      <c r="B18" s="529">
        <v>6033</v>
      </c>
      <c r="C18" s="530">
        <v>2959</v>
      </c>
      <c r="D18" s="530">
        <v>3074</v>
      </c>
      <c r="E18" s="530">
        <v>5684</v>
      </c>
      <c r="F18" s="530">
        <v>2818</v>
      </c>
      <c r="G18" s="530">
        <v>2866</v>
      </c>
      <c r="H18" s="530">
        <v>627</v>
      </c>
      <c r="I18" s="530">
        <v>336</v>
      </c>
      <c r="J18" s="530">
        <v>291</v>
      </c>
      <c r="K18" s="530">
        <v>1955</v>
      </c>
      <c r="L18" s="530">
        <v>891</v>
      </c>
      <c r="M18" s="530">
        <v>1064</v>
      </c>
      <c r="N18" s="530">
        <v>1606</v>
      </c>
      <c r="O18" s="530">
        <v>750</v>
      </c>
      <c r="P18" s="530">
        <v>856</v>
      </c>
      <c r="Q18" s="530">
        <v>349</v>
      </c>
      <c r="R18" s="530">
        <v>141</v>
      </c>
      <c r="S18" s="531">
        <v>208</v>
      </c>
      <c r="T18" s="321" t="s">
        <v>440</v>
      </c>
    </row>
    <row r="19" spans="1:20" s="81" customFormat="1" ht="19.5" customHeight="1">
      <c r="A19" s="103" t="s">
        <v>441</v>
      </c>
      <c r="B19" s="532">
        <v>6036</v>
      </c>
      <c r="C19" s="533">
        <v>3059</v>
      </c>
      <c r="D19" s="533">
        <v>2977</v>
      </c>
      <c r="E19" s="533">
        <v>5821</v>
      </c>
      <c r="F19" s="533">
        <v>2992</v>
      </c>
      <c r="G19" s="533">
        <v>2829</v>
      </c>
      <c r="H19" s="533">
        <v>550</v>
      </c>
      <c r="I19" s="533">
        <v>278</v>
      </c>
      <c r="J19" s="533">
        <v>272</v>
      </c>
      <c r="K19" s="533">
        <v>1828</v>
      </c>
      <c r="L19" s="533">
        <v>898</v>
      </c>
      <c r="M19" s="533">
        <v>930</v>
      </c>
      <c r="N19" s="533">
        <v>1613</v>
      </c>
      <c r="O19" s="533">
        <v>831</v>
      </c>
      <c r="P19" s="533">
        <v>782</v>
      </c>
      <c r="Q19" s="533">
        <v>215</v>
      </c>
      <c r="R19" s="533">
        <v>67</v>
      </c>
      <c r="S19" s="534">
        <v>148</v>
      </c>
      <c r="T19" s="535" t="s">
        <v>442</v>
      </c>
    </row>
    <row r="20" spans="1:16" ht="12.75">
      <c r="A20" s="1110" t="s">
        <v>201</v>
      </c>
      <c r="B20" s="1111"/>
      <c r="C20" s="1111"/>
      <c r="D20" s="828"/>
      <c r="E20" s="828"/>
      <c r="F20" s="828"/>
      <c r="G20" s="828"/>
      <c r="I20" s="828"/>
      <c r="J20" s="830"/>
      <c r="K20" s="831"/>
      <c r="L20" s="831"/>
      <c r="M20" s="832"/>
      <c r="N20" s="829"/>
      <c r="P20" s="829" t="s">
        <v>207</v>
      </c>
    </row>
    <row r="21" spans="1:16" ht="12.75">
      <c r="A21" s="833" t="s">
        <v>202</v>
      </c>
      <c r="B21" s="830"/>
      <c r="C21" s="830"/>
      <c r="D21" s="830"/>
      <c r="E21" s="830"/>
      <c r="F21" s="830"/>
      <c r="G21" s="828"/>
      <c r="I21" s="830"/>
      <c r="J21" s="830"/>
      <c r="K21" s="830"/>
      <c r="L21" s="830"/>
      <c r="M21" s="830"/>
      <c r="N21" s="833"/>
      <c r="P21" s="830" t="s">
        <v>203</v>
      </c>
    </row>
    <row r="22" spans="1:16" ht="12.75">
      <c r="A22" s="834" t="s">
        <v>204</v>
      </c>
      <c r="B22" s="830"/>
      <c r="C22" s="830"/>
      <c r="D22" s="828"/>
      <c r="E22" s="828"/>
      <c r="F22" s="828"/>
      <c r="G22" s="828"/>
      <c r="I22" s="830"/>
      <c r="J22" s="830"/>
      <c r="K22" s="830"/>
      <c r="L22" s="830"/>
      <c r="M22" s="830"/>
      <c r="N22" s="830"/>
      <c r="P22" s="830" t="s">
        <v>205</v>
      </c>
    </row>
    <row r="23" spans="1:22" ht="12.75">
      <c r="A23" s="377" t="s">
        <v>996</v>
      </c>
      <c r="B23" s="378"/>
      <c r="C23" s="379"/>
      <c r="D23" s="378"/>
      <c r="E23" s="380"/>
      <c r="F23" s="378"/>
      <c r="G23" s="380"/>
      <c r="H23" s="383"/>
      <c r="I23" s="381"/>
      <c r="J23" s="380"/>
      <c r="K23" s="381"/>
      <c r="L23" s="382"/>
      <c r="M23" s="381"/>
      <c r="N23" s="382"/>
      <c r="P23" s="1112" t="s">
        <v>206</v>
      </c>
      <c r="Q23" s="1112"/>
      <c r="R23" s="1112"/>
      <c r="S23" s="1112"/>
      <c r="T23" s="1112"/>
      <c r="U23" s="1112"/>
      <c r="V23" s="1112"/>
    </row>
    <row r="24" spans="1:7" ht="12.75">
      <c r="A24" s="377" t="s">
        <v>997</v>
      </c>
      <c r="B24" s="378"/>
      <c r="C24" s="379"/>
      <c r="D24" s="378"/>
      <c r="E24" s="380"/>
      <c r="F24" s="378"/>
      <c r="G24" s="380"/>
    </row>
    <row r="25" spans="1:14" ht="12.75">
      <c r="A25" s="835" t="s">
        <v>998</v>
      </c>
      <c r="B25" s="836"/>
      <c r="C25" s="836"/>
      <c r="D25" s="836"/>
      <c r="E25" s="836"/>
      <c r="F25" s="836"/>
      <c r="G25" s="837"/>
      <c r="H25" s="837"/>
      <c r="I25" s="837"/>
      <c r="J25" s="837"/>
      <c r="K25" s="837"/>
      <c r="L25" s="837"/>
      <c r="M25" s="837"/>
      <c r="N25" s="837"/>
    </row>
  </sheetData>
  <sheetProtection/>
  <mergeCells count="11">
    <mergeCell ref="A20:C20"/>
    <mergeCell ref="P23:V23"/>
    <mergeCell ref="B3:G3"/>
    <mergeCell ref="H3:J4"/>
    <mergeCell ref="K3:P3"/>
    <mergeCell ref="A1:N1"/>
    <mergeCell ref="Q3:S4"/>
    <mergeCell ref="B4:D4"/>
    <mergeCell ref="E4:G4"/>
    <mergeCell ref="K4:M4"/>
    <mergeCell ref="N4:P4"/>
  </mergeCells>
  <printOptions horizontalCentered="1" verticalCentered="1"/>
  <pageMargins left="0.22" right="0.1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"/>
  <sheetViews>
    <sheetView zoomScale="90" zoomScaleNormal="90" zoomScalePageLayoutView="0" workbookViewId="0" topLeftCell="A1">
      <selection activeCell="A9" sqref="A9"/>
    </sheetView>
  </sheetViews>
  <sheetFormatPr defaultColWidth="18.77734375" defaultRowHeight="49.5" customHeight="1"/>
  <cols>
    <col min="1" max="1" width="7.5546875" style="661" customWidth="1"/>
    <col min="2" max="15" width="6.21484375" style="661" customWidth="1"/>
    <col min="16" max="16" width="6.88671875" style="661" customWidth="1"/>
    <col min="17" max="17" width="6.21484375" style="661" customWidth="1"/>
    <col min="18" max="18" width="8.77734375" style="806" customWidth="1"/>
    <col min="19" max="20" width="8.77734375" style="661" customWidth="1"/>
    <col min="21" max="25" width="9.21484375" style="661" customWidth="1"/>
    <col min="26" max="26" width="11.4453125" style="661" bestFit="1" customWidth="1"/>
    <col min="27" max="16384" width="18.77734375" style="661" customWidth="1"/>
  </cols>
  <sheetData>
    <row r="1" spans="1:18" s="649" customFormat="1" ht="31.5" customHeight="1">
      <c r="A1" s="1083" t="s">
        <v>462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</row>
    <row r="2" spans="1:18" s="649" customFormat="1" ht="16.5" customHeight="1">
      <c r="A2" s="685" t="s">
        <v>463</v>
      </c>
      <c r="B2" s="685"/>
      <c r="M2" s="650"/>
      <c r="N2" s="685"/>
      <c r="O2" s="685"/>
      <c r="P2" s="685"/>
      <c r="Q2" s="685"/>
      <c r="R2" s="650" t="s">
        <v>589</v>
      </c>
    </row>
    <row r="3" spans="1:26" s="100" customFormat="1" ht="43.5" customHeight="1">
      <c r="A3" s="1124" t="s">
        <v>959</v>
      </c>
      <c r="B3" s="1126" t="s">
        <v>960</v>
      </c>
      <c r="C3" s="1126"/>
      <c r="D3" s="1126"/>
      <c r="E3" s="1126"/>
      <c r="F3" s="1126"/>
      <c r="G3" s="1126"/>
      <c r="H3" s="1127" t="s">
        <v>961</v>
      </c>
      <c r="I3" s="1127"/>
      <c r="J3" s="1127"/>
      <c r="K3" s="1129" t="s">
        <v>962</v>
      </c>
      <c r="L3" s="1129"/>
      <c r="M3" s="1129"/>
      <c r="N3" s="1129"/>
      <c r="O3" s="1129"/>
      <c r="P3" s="1129"/>
      <c r="Q3" s="1129" t="s">
        <v>950</v>
      </c>
      <c r="R3" s="1129"/>
      <c r="S3" s="1129"/>
      <c r="T3" s="1129"/>
      <c r="U3" s="1129"/>
      <c r="V3" s="1129"/>
      <c r="W3" s="1129" t="s">
        <v>963</v>
      </c>
      <c r="X3" s="1129"/>
      <c r="Y3" s="1129"/>
      <c r="Z3" s="513" t="s">
        <v>220</v>
      </c>
    </row>
    <row r="4" spans="1:26" s="100" customFormat="1" ht="28.5" customHeight="1">
      <c r="A4" s="1125"/>
      <c r="B4" s="1128" t="s">
        <v>953</v>
      </c>
      <c r="C4" s="1127"/>
      <c r="D4" s="1127"/>
      <c r="E4" s="1128" t="s">
        <v>954</v>
      </c>
      <c r="F4" s="1127"/>
      <c r="G4" s="1127"/>
      <c r="H4" s="1128"/>
      <c r="I4" s="1127"/>
      <c r="J4" s="1127"/>
      <c r="K4" s="1128" t="s">
        <v>953</v>
      </c>
      <c r="L4" s="1127"/>
      <c r="M4" s="1127"/>
      <c r="N4" s="1128" t="s">
        <v>954</v>
      </c>
      <c r="O4" s="1127"/>
      <c r="P4" s="1127"/>
      <c r="Q4" s="1128" t="s">
        <v>953</v>
      </c>
      <c r="R4" s="1127"/>
      <c r="S4" s="1127"/>
      <c r="T4" s="1128" t="s">
        <v>954</v>
      </c>
      <c r="U4" s="1127"/>
      <c r="V4" s="1127"/>
      <c r="W4" s="1130"/>
      <c r="X4" s="1129"/>
      <c r="Y4" s="1129"/>
      <c r="Z4" s="70" t="s">
        <v>396</v>
      </c>
    </row>
    <row r="5" spans="1:26" s="100" customFormat="1" ht="28.5" customHeight="1">
      <c r="A5" s="1125"/>
      <c r="B5" s="519"/>
      <c r="C5" s="517" t="s">
        <v>957</v>
      </c>
      <c r="D5" s="517" t="s">
        <v>958</v>
      </c>
      <c r="E5" s="519"/>
      <c r="F5" s="517" t="s">
        <v>957</v>
      </c>
      <c r="G5" s="517" t="s">
        <v>958</v>
      </c>
      <c r="H5" s="519"/>
      <c r="I5" s="517" t="s">
        <v>957</v>
      </c>
      <c r="J5" s="517" t="s">
        <v>958</v>
      </c>
      <c r="K5" s="536"/>
      <c r="L5" s="517" t="s">
        <v>957</v>
      </c>
      <c r="M5" s="517" t="s">
        <v>958</v>
      </c>
      <c r="N5" s="519"/>
      <c r="O5" s="517" t="s">
        <v>957</v>
      </c>
      <c r="P5" s="517" t="s">
        <v>958</v>
      </c>
      <c r="Q5" s="536"/>
      <c r="R5" s="517" t="s">
        <v>957</v>
      </c>
      <c r="S5" s="517" t="s">
        <v>958</v>
      </c>
      <c r="T5" s="519"/>
      <c r="U5" s="517" t="s">
        <v>957</v>
      </c>
      <c r="V5" s="517" t="s">
        <v>958</v>
      </c>
      <c r="W5" s="536"/>
      <c r="X5" s="517" t="s">
        <v>957</v>
      </c>
      <c r="Y5" s="517" t="s">
        <v>958</v>
      </c>
      <c r="Z5" s="70" t="s">
        <v>955</v>
      </c>
    </row>
    <row r="6" spans="1:26" s="100" customFormat="1" ht="19.5" customHeight="1">
      <c r="A6" s="537" t="s">
        <v>964</v>
      </c>
      <c r="B6" s="538"/>
      <c r="C6" s="539"/>
      <c r="D6" s="539"/>
      <c r="E6" s="540"/>
      <c r="F6" s="539"/>
      <c r="G6" s="539"/>
      <c r="H6" s="540"/>
      <c r="I6" s="539"/>
      <c r="J6" s="539"/>
      <c r="K6" s="539"/>
      <c r="L6" s="539"/>
      <c r="M6" s="539"/>
      <c r="N6" s="540"/>
      <c r="O6" s="539"/>
      <c r="P6" s="539"/>
      <c r="Q6" s="539"/>
      <c r="R6" s="539"/>
      <c r="S6" s="539"/>
      <c r="T6" s="540"/>
      <c r="U6" s="539"/>
      <c r="V6" s="539"/>
      <c r="W6" s="539"/>
      <c r="X6" s="539"/>
      <c r="Y6" s="541"/>
      <c r="Z6" s="542"/>
    </row>
    <row r="7" spans="1:26" s="547" customFormat="1" ht="19.5" customHeight="1">
      <c r="A7" s="543" t="s">
        <v>1005</v>
      </c>
      <c r="B7" s="984">
        <v>61508</v>
      </c>
      <c r="C7" s="985">
        <v>31046</v>
      </c>
      <c r="D7" s="985">
        <v>30462</v>
      </c>
      <c r="E7" s="985">
        <v>57104</v>
      </c>
      <c r="F7" s="985">
        <v>28481</v>
      </c>
      <c r="G7" s="985">
        <v>28623</v>
      </c>
      <c r="H7" s="985">
        <v>38678</v>
      </c>
      <c r="I7" s="985">
        <v>18988</v>
      </c>
      <c r="J7" s="985">
        <v>19690</v>
      </c>
      <c r="K7" s="985">
        <v>4701</v>
      </c>
      <c r="L7" s="985">
        <v>2301</v>
      </c>
      <c r="M7" s="985">
        <v>2400</v>
      </c>
      <c r="N7" s="985">
        <v>3437</v>
      </c>
      <c r="O7" s="985">
        <v>1680</v>
      </c>
      <c r="P7" s="985">
        <v>1757</v>
      </c>
      <c r="Q7" s="985">
        <v>18129</v>
      </c>
      <c r="R7" s="985">
        <v>9757</v>
      </c>
      <c r="S7" s="985">
        <v>8372</v>
      </c>
      <c r="T7" s="985">
        <v>14989</v>
      </c>
      <c r="U7" s="985">
        <v>7813</v>
      </c>
      <c r="V7" s="985">
        <v>7176</v>
      </c>
      <c r="W7" s="985">
        <v>4404</v>
      </c>
      <c r="X7" s="985">
        <v>2565</v>
      </c>
      <c r="Y7" s="986">
        <v>1839</v>
      </c>
      <c r="Z7" s="543" t="s">
        <v>1005</v>
      </c>
    </row>
    <row r="8" spans="1:26" s="117" customFormat="1" ht="19.5" customHeight="1">
      <c r="A8" s="102" t="s">
        <v>419</v>
      </c>
      <c r="B8" s="544">
        <v>8009</v>
      </c>
      <c r="C8" s="545">
        <v>3986</v>
      </c>
      <c r="D8" s="545">
        <v>4023</v>
      </c>
      <c r="E8" s="545">
        <v>7885</v>
      </c>
      <c r="F8" s="545">
        <v>3896</v>
      </c>
      <c r="G8" s="545">
        <v>3989</v>
      </c>
      <c r="H8" s="545">
        <v>5926</v>
      </c>
      <c r="I8" s="545">
        <v>2927</v>
      </c>
      <c r="J8" s="545">
        <v>2999</v>
      </c>
      <c r="K8" s="545">
        <v>574</v>
      </c>
      <c r="L8" s="545">
        <v>276</v>
      </c>
      <c r="M8" s="545">
        <v>298</v>
      </c>
      <c r="N8" s="545">
        <v>487</v>
      </c>
      <c r="O8" s="545">
        <v>233</v>
      </c>
      <c r="P8" s="545">
        <v>254</v>
      </c>
      <c r="Q8" s="545">
        <v>1509</v>
      </c>
      <c r="R8" s="545">
        <v>783</v>
      </c>
      <c r="S8" s="545">
        <v>726</v>
      </c>
      <c r="T8" s="545">
        <v>1472</v>
      </c>
      <c r="U8" s="545">
        <v>736</v>
      </c>
      <c r="V8" s="545">
        <v>736</v>
      </c>
      <c r="W8" s="545">
        <v>124</v>
      </c>
      <c r="X8" s="545">
        <v>90</v>
      </c>
      <c r="Y8" s="546">
        <v>34</v>
      </c>
      <c r="Z8" s="102" t="s">
        <v>420</v>
      </c>
    </row>
    <row r="9" spans="1:26" s="117" customFormat="1" ht="19.5" customHeight="1">
      <c r="A9" s="102" t="s">
        <v>421</v>
      </c>
      <c r="B9" s="544">
        <v>10080</v>
      </c>
      <c r="C9" s="545">
        <v>4931</v>
      </c>
      <c r="D9" s="545">
        <v>5149</v>
      </c>
      <c r="E9" s="545">
        <v>9524</v>
      </c>
      <c r="F9" s="545">
        <v>4657</v>
      </c>
      <c r="G9" s="545">
        <v>4867</v>
      </c>
      <c r="H9" s="545">
        <v>6850</v>
      </c>
      <c r="I9" s="545">
        <v>3300</v>
      </c>
      <c r="J9" s="545">
        <v>3550</v>
      </c>
      <c r="K9" s="545">
        <v>825</v>
      </c>
      <c r="L9" s="545">
        <v>378</v>
      </c>
      <c r="M9" s="545">
        <v>447</v>
      </c>
      <c r="N9" s="545">
        <v>523</v>
      </c>
      <c r="O9" s="545">
        <v>260</v>
      </c>
      <c r="P9" s="545">
        <v>263</v>
      </c>
      <c r="Q9" s="545">
        <v>2405</v>
      </c>
      <c r="R9" s="545">
        <v>1253</v>
      </c>
      <c r="S9" s="545">
        <v>1152</v>
      </c>
      <c r="T9" s="545">
        <v>2151</v>
      </c>
      <c r="U9" s="545">
        <v>1097</v>
      </c>
      <c r="V9" s="545">
        <v>1054</v>
      </c>
      <c r="W9" s="545">
        <v>556</v>
      </c>
      <c r="X9" s="545">
        <v>274</v>
      </c>
      <c r="Y9" s="546">
        <v>282</v>
      </c>
      <c r="Z9" s="102" t="s">
        <v>422</v>
      </c>
    </row>
    <row r="10" spans="1:26" s="117" customFormat="1" ht="19.5" customHeight="1">
      <c r="A10" s="102" t="s">
        <v>423</v>
      </c>
      <c r="B10" s="544">
        <v>6232</v>
      </c>
      <c r="C10" s="545">
        <v>3203</v>
      </c>
      <c r="D10" s="545">
        <v>3029</v>
      </c>
      <c r="E10" s="545">
        <v>5716</v>
      </c>
      <c r="F10" s="545">
        <v>2925</v>
      </c>
      <c r="G10" s="545">
        <v>2791</v>
      </c>
      <c r="H10" s="545">
        <v>3959</v>
      </c>
      <c r="I10" s="545">
        <v>1962</v>
      </c>
      <c r="J10" s="545">
        <v>1997</v>
      </c>
      <c r="K10" s="545">
        <v>491</v>
      </c>
      <c r="L10" s="545">
        <v>236</v>
      </c>
      <c r="M10" s="545">
        <v>255</v>
      </c>
      <c r="N10" s="545">
        <v>391</v>
      </c>
      <c r="O10" s="545">
        <v>199</v>
      </c>
      <c r="P10" s="545">
        <v>192</v>
      </c>
      <c r="Q10" s="545">
        <v>1782</v>
      </c>
      <c r="R10" s="545">
        <v>1005</v>
      </c>
      <c r="S10" s="545">
        <v>777</v>
      </c>
      <c r="T10" s="545">
        <v>1366</v>
      </c>
      <c r="U10" s="545">
        <v>764</v>
      </c>
      <c r="V10" s="545">
        <v>602</v>
      </c>
      <c r="W10" s="545">
        <v>516</v>
      </c>
      <c r="X10" s="545">
        <v>278</v>
      </c>
      <c r="Y10" s="546">
        <v>238</v>
      </c>
      <c r="Z10" s="102" t="s">
        <v>424</v>
      </c>
    </row>
    <row r="11" spans="1:26" s="117" customFormat="1" ht="19.5" customHeight="1">
      <c r="A11" s="102" t="s">
        <v>425</v>
      </c>
      <c r="B11" s="544">
        <v>4403</v>
      </c>
      <c r="C11" s="545">
        <v>2303</v>
      </c>
      <c r="D11" s="545">
        <v>2100</v>
      </c>
      <c r="E11" s="545">
        <v>4020</v>
      </c>
      <c r="F11" s="545">
        <v>2085</v>
      </c>
      <c r="G11" s="545">
        <v>1935</v>
      </c>
      <c r="H11" s="545">
        <v>2642</v>
      </c>
      <c r="I11" s="545">
        <v>1331</v>
      </c>
      <c r="J11" s="545">
        <v>1311</v>
      </c>
      <c r="K11" s="545">
        <v>334</v>
      </c>
      <c r="L11" s="545">
        <v>164</v>
      </c>
      <c r="M11" s="545">
        <v>170</v>
      </c>
      <c r="N11" s="545">
        <v>247</v>
      </c>
      <c r="O11" s="545">
        <v>118</v>
      </c>
      <c r="P11" s="545">
        <v>129</v>
      </c>
      <c r="Q11" s="545">
        <v>1427</v>
      </c>
      <c r="R11" s="545">
        <v>808</v>
      </c>
      <c r="S11" s="545">
        <v>619</v>
      </c>
      <c r="T11" s="545">
        <v>1131</v>
      </c>
      <c r="U11" s="545">
        <v>636</v>
      </c>
      <c r="V11" s="545">
        <v>495</v>
      </c>
      <c r="W11" s="545">
        <v>383</v>
      </c>
      <c r="X11" s="545">
        <v>218</v>
      </c>
      <c r="Y11" s="546">
        <v>165</v>
      </c>
      <c r="Z11" s="102" t="s">
        <v>426</v>
      </c>
    </row>
    <row r="12" spans="1:26" s="117" customFormat="1" ht="19.5" customHeight="1">
      <c r="A12" s="102" t="s">
        <v>427</v>
      </c>
      <c r="B12" s="544">
        <v>4175</v>
      </c>
      <c r="C12" s="545">
        <v>2101</v>
      </c>
      <c r="D12" s="545">
        <v>2074</v>
      </c>
      <c r="E12" s="545">
        <v>3826</v>
      </c>
      <c r="F12" s="545">
        <v>1920</v>
      </c>
      <c r="G12" s="545">
        <v>1906</v>
      </c>
      <c r="H12" s="545">
        <v>2400</v>
      </c>
      <c r="I12" s="545">
        <v>1159</v>
      </c>
      <c r="J12" s="545">
        <v>1241</v>
      </c>
      <c r="K12" s="545">
        <v>338</v>
      </c>
      <c r="L12" s="545">
        <v>170</v>
      </c>
      <c r="M12" s="545">
        <v>168</v>
      </c>
      <c r="N12" s="545">
        <v>269</v>
      </c>
      <c r="O12" s="545">
        <v>138</v>
      </c>
      <c r="P12" s="545">
        <v>131</v>
      </c>
      <c r="Q12" s="545">
        <v>1437</v>
      </c>
      <c r="R12" s="545">
        <v>772</v>
      </c>
      <c r="S12" s="545">
        <v>665</v>
      </c>
      <c r="T12" s="545">
        <v>1157</v>
      </c>
      <c r="U12" s="545">
        <v>623</v>
      </c>
      <c r="V12" s="545">
        <v>534</v>
      </c>
      <c r="W12" s="545">
        <v>349</v>
      </c>
      <c r="X12" s="545">
        <v>181</v>
      </c>
      <c r="Y12" s="546">
        <v>168</v>
      </c>
      <c r="Z12" s="102" t="s">
        <v>428</v>
      </c>
    </row>
    <row r="13" spans="1:26" s="117" customFormat="1" ht="19.5" customHeight="1">
      <c r="A13" s="102" t="s">
        <v>429</v>
      </c>
      <c r="B13" s="544">
        <v>3593</v>
      </c>
      <c r="C13" s="545">
        <v>1914</v>
      </c>
      <c r="D13" s="545">
        <v>1679</v>
      </c>
      <c r="E13" s="545">
        <v>3333</v>
      </c>
      <c r="F13" s="545">
        <v>1717</v>
      </c>
      <c r="G13" s="545">
        <v>1616</v>
      </c>
      <c r="H13" s="545">
        <v>2136</v>
      </c>
      <c r="I13" s="545">
        <v>1097</v>
      </c>
      <c r="J13" s="545">
        <v>1039</v>
      </c>
      <c r="K13" s="545">
        <v>227</v>
      </c>
      <c r="L13" s="545">
        <v>118</v>
      </c>
      <c r="M13" s="545">
        <v>109</v>
      </c>
      <c r="N13" s="545">
        <v>239</v>
      </c>
      <c r="O13" s="545">
        <v>127</v>
      </c>
      <c r="P13" s="545">
        <v>112</v>
      </c>
      <c r="Q13" s="545">
        <v>1230</v>
      </c>
      <c r="R13" s="545">
        <v>699</v>
      </c>
      <c r="S13" s="545">
        <v>531</v>
      </c>
      <c r="T13" s="545">
        <v>958</v>
      </c>
      <c r="U13" s="545">
        <v>493</v>
      </c>
      <c r="V13" s="545">
        <v>465</v>
      </c>
      <c r="W13" s="545">
        <v>260</v>
      </c>
      <c r="X13" s="545">
        <v>197</v>
      </c>
      <c r="Y13" s="546">
        <v>63</v>
      </c>
      <c r="Z13" s="102" t="s">
        <v>430</v>
      </c>
    </row>
    <row r="14" spans="1:26" s="117" customFormat="1" ht="19.5" customHeight="1">
      <c r="A14" s="102" t="s">
        <v>431</v>
      </c>
      <c r="B14" s="544">
        <v>3772</v>
      </c>
      <c r="C14" s="545">
        <v>1922</v>
      </c>
      <c r="D14" s="545">
        <v>1850</v>
      </c>
      <c r="E14" s="545">
        <v>3163</v>
      </c>
      <c r="F14" s="545">
        <v>1570</v>
      </c>
      <c r="G14" s="545">
        <v>1593</v>
      </c>
      <c r="H14" s="545">
        <v>2003</v>
      </c>
      <c r="I14" s="545">
        <v>985</v>
      </c>
      <c r="J14" s="545">
        <v>1018</v>
      </c>
      <c r="K14" s="545">
        <v>299</v>
      </c>
      <c r="L14" s="545">
        <v>150</v>
      </c>
      <c r="M14" s="545">
        <v>149</v>
      </c>
      <c r="N14" s="545">
        <v>165</v>
      </c>
      <c r="O14" s="545">
        <v>73</v>
      </c>
      <c r="P14" s="545">
        <v>92</v>
      </c>
      <c r="Q14" s="545">
        <v>1470</v>
      </c>
      <c r="R14" s="545">
        <v>787</v>
      </c>
      <c r="S14" s="545">
        <v>683</v>
      </c>
      <c r="T14" s="545">
        <v>995</v>
      </c>
      <c r="U14" s="545">
        <v>512</v>
      </c>
      <c r="V14" s="545">
        <v>483</v>
      </c>
      <c r="W14" s="545">
        <v>609</v>
      </c>
      <c r="X14" s="545">
        <v>352</v>
      </c>
      <c r="Y14" s="546">
        <v>257</v>
      </c>
      <c r="Z14" s="102" t="s">
        <v>432</v>
      </c>
    </row>
    <row r="15" spans="1:26" s="117" customFormat="1" ht="19.5" customHeight="1">
      <c r="A15" s="102" t="s">
        <v>433</v>
      </c>
      <c r="B15" s="544">
        <v>3833</v>
      </c>
      <c r="C15" s="545">
        <v>1942</v>
      </c>
      <c r="D15" s="545">
        <v>1891</v>
      </c>
      <c r="E15" s="545">
        <v>3532</v>
      </c>
      <c r="F15" s="545">
        <v>1788</v>
      </c>
      <c r="G15" s="545">
        <v>1744</v>
      </c>
      <c r="H15" s="545">
        <v>2041</v>
      </c>
      <c r="I15" s="545">
        <v>1003</v>
      </c>
      <c r="J15" s="545">
        <v>1038</v>
      </c>
      <c r="K15" s="545">
        <v>317</v>
      </c>
      <c r="L15" s="545">
        <v>165</v>
      </c>
      <c r="M15" s="545">
        <v>152</v>
      </c>
      <c r="N15" s="545">
        <v>224</v>
      </c>
      <c r="O15" s="545">
        <v>119</v>
      </c>
      <c r="P15" s="545">
        <v>105</v>
      </c>
      <c r="Q15" s="545">
        <v>1475</v>
      </c>
      <c r="R15" s="545">
        <v>774</v>
      </c>
      <c r="S15" s="545">
        <v>701</v>
      </c>
      <c r="T15" s="545">
        <v>1267</v>
      </c>
      <c r="U15" s="545">
        <v>666</v>
      </c>
      <c r="V15" s="545">
        <v>601</v>
      </c>
      <c r="W15" s="545">
        <v>301</v>
      </c>
      <c r="X15" s="545">
        <v>154</v>
      </c>
      <c r="Y15" s="546">
        <v>147</v>
      </c>
      <c r="Z15" s="102" t="s">
        <v>434</v>
      </c>
    </row>
    <row r="16" spans="1:26" s="117" customFormat="1" ht="19.5" customHeight="1">
      <c r="A16" s="102" t="s">
        <v>435</v>
      </c>
      <c r="B16" s="544">
        <v>3675</v>
      </c>
      <c r="C16" s="545">
        <v>1839</v>
      </c>
      <c r="D16" s="545">
        <v>1836</v>
      </c>
      <c r="E16" s="545">
        <v>3294</v>
      </c>
      <c r="F16" s="545">
        <v>1626</v>
      </c>
      <c r="G16" s="545">
        <v>1668</v>
      </c>
      <c r="H16" s="545">
        <v>2094</v>
      </c>
      <c r="I16" s="545">
        <v>993</v>
      </c>
      <c r="J16" s="545">
        <v>1101</v>
      </c>
      <c r="K16" s="545">
        <v>268</v>
      </c>
      <c r="L16" s="545">
        <v>142</v>
      </c>
      <c r="M16" s="545">
        <v>126</v>
      </c>
      <c r="N16" s="545">
        <v>189</v>
      </c>
      <c r="O16" s="545">
        <v>95</v>
      </c>
      <c r="P16" s="545">
        <v>94</v>
      </c>
      <c r="Q16" s="545">
        <v>1313</v>
      </c>
      <c r="R16" s="545">
        <v>704</v>
      </c>
      <c r="S16" s="545">
        <v>609</v>
      </c>
      <c r="T16" s="545">
        <v>1011</v>
      </c>
      <c r="U16" s="545">
        <v>538</v>
      </c>
      <c r="V16" s="545">
        <v>473</v>
      </c>
      <c r="W16" s="545">
        <v>381</v>
      </c>
      <c r="X16" s="545">
        <v>213</v>
      </c>
      <c r="Y16" s="546">
        <v>168</v>
      </c>
      <c r="Z16" s="102" t="s">
        <v>436</v>
      </c>
    </row>
    <row r="17" spans="1:26" s="117" customFormat="1" ht="19.5" customHeight="1">
      <c r="A17" s="102" t="s">
        <v>437</v>
      </c>
      <c r="B17" s="544">
        <v>4239</v>
      </c>
      <c r="C17" s="545">
        <v>2162</v>
      </c>
      <c r="D17" s="545">
        <v>2077</v>
      </c>
      <c r="E17" s="545">
        <v>3819</v>
      </c>
      <c r="F17" s="545">
        <v>1894</v>
      </c>
      <c r="G17" s="545">
        <v>1925</v>
      </c>
      <c r="H17" s="545">
        <v>2480</v>
      </c>
      <c r="I17" s="545">
        <v>1226</v>
      </c>
      <c r="J17" s="545">
        <v>1254</v>
      </c>
      <c r="K17" s="545">
        <v>340</v>
      </c>
      <c r="L17" s="545">
        <v>166</v>
      </c>
      <c r="M17" s="545">
        <v>174</v>
      </c>
      <c r="N17" s="545">
        <v>214</v>
      </c>
      <c r="O17" s="545">
        <v>91</v>
      </c>
      <c r="P17" s="545">
        <v>123</v>
      </c>
      <c r="Q17" s="545">
        <v>1419</v>
      </c>
      <c r="R17" s="545">
        <v>770</v>
      </c>
      <c r="S17" s="545">
        <v>649</v>
      </c>
      <c r="T17" s="545">
        <v>1125</v>
      </c>
      <c r="U17" s="545">
        <v>577</v>
      </c>
      <c r="V17" s="545">
        <v>548</v>
      </c>
      <c r="W17" s="545">
        <v>420</v>
      </c>
      <c r="X17" s="545">
        <v>268</v>
      </c>
      <c r="Y17" s="546">
        <v>152</v>
      </c>
      <c r="Z17" s="102" t="s">
        <v>438</v>
      </c>
    </row>
    <row r="18" spans="1:26" s="117" customFormat="1" ht="19.5" customHeight="1">
      <c r="A18" s="102" t="s">
        <v>439</v>
      </c>
      <c r="B18" s="544">
        <v>4691</v>
      </c>
      <c r="C18" s="545">
        <v>2385</v>
      </c>
      <c r="D18" s="545">
        <v>2306</v>
      </c>
      <c r="E18" s="545">
        <v>4392</v>
      </c>
      <c r="F18" s="545">
        <v>2186</v>
      </c>
      <c r="G18" s="545">
        <v>2206</v>
      </c>
      <c r="H18" s="545">
        <v>2977</v>
      </c>
      <c r="I18" s="545">
        <v>1474</v>
      </c>
      <c r="J18" s="545">
        <v>1503</v>
      </c>
      <c r="K18" s="545">
        <v>375</v>
      </c>
      <c r="L18" s="545">
        <v>180</v>
      </c>
      <c r="M18" s="545">
        <v>195</v>
      </c>
      <c r="N18" s="545">
        <v>252</v>
      </c>
      <c r="O18" s="545">
        <v>111</v>
      </c>
      <c r="P18" s="545">
        <v>141</v>
      </c>
      <c r="Q18" s="545">
        <v>1339</v>
      </c>
      <c r="R18" s="545">
        <v>731</v>
      </c>
      <c r="S18" s="545">
        <v>608</v>
      </c>
      <c r="T18" s="545">
        <v>1163</v>
      </c>
      <c r="U18" s="545">
        <v>601</v>
      </c>
      <c r="V18" s="545">
        <v>562</v>
      </c>
      <c r="W18" s="545">
        <v>299</v>
      </c>
      <c r="X18" s="545">
        <v>199</v>
      </c>
      <c r="Y18" s="546">
        <v>100</v>
      </c>
      <c r="Z18" s="321" t="s">
        <v>440</v>
      </c>
    </row>
    <row r="19" spans="1:26" s="117" customFormat="1" ht="19.5" customHeight="1">
      <c r="A19" s="102" t="s">
        <v>441</v>
      </c>
      <c r="B19" s="544">
        <v>4806</v>
      </c>
      <c r="C19" s="545">
        <v>2358</v>
      </c>
      <c r="D19" s="545">
        <v>2448</v>
      </c>
      <c r="E19" s="545">
        <v>4600</v>
      </c>
      <c r="F19" s="545">
        <v>2217</v>
      </c>
      <c r="G19" s="545">
        <v>2383</v>
      </c>
      <c r="H19" s="545">
        <v>3170</v>
      </c>
      <c r="I19" s="545">
        <v>1531</v>
      </c>
      <c r="J19" s="545">
        <v>1639</v>
      </c>
      <c r="K19" s="545">
        <v>313</v>
      </c>
      <c r="L19" s="545">
        <v>156</v>
      </c>
      <c r="M19" s="545">
        <v>157</v>
      </c>
      <c r="N19" s="545">
        <v>237</v>
      </c>
      <c r="O19" s="545">
        <v>116</v>
      </c>
      <c r="P19" s="545">
        <v>121</v>
      </c>
      <c r="Q19" s="545">
        <v>1323</v>
      </c>
      <c r="R19" s="545">
        <v>671</v>
      </c>
      <c r="S19" s="545">
        <v>652</v>
      </c>
      <c r="T19" s="545">
        <v>1193</v>
      </c>
      <c r="U19" s="545">
        <v>570</v>
      </c>
      <c r="V19" s="545">
        <v>623</v>
      </c>
      <c r="W19" s="545">
        <v>206</v>
      </c>
      <c r="X19" s="545">
        <v>141</v>
      </c>
      <c r="Y19" s="546">
        <v>65</v>
      </c>
      <c r="Z19" s="321" t="s">
        <v>442</v>
      </c>
    </row>
    <row r="20" spans="1:26" s="117" customFormat="1" ht="19.5" customHeight="1">
      <c r="A20" s="103" t="s">
        <v>952</v>
      </c>
      <c r="B20" s="548">
        <v>14.6</v>
      </c>
      <c r="C20" s="549">
        <v>14.7</v>
      </c>
      <c r="D20" s="549">
        <v>14.4</v>
      </c>
      <c r="E20" s="549">
        <v>13.5</v>
      </c>
      <c r="F20" s="549">
        <v>13.5</v>
      </c>
      <c r="G20" s="549">
        <v>13.5</v>
      </c>
      <c r="H20" s="549">
        <v>9.2</v>
      </c>
      <c r="I20" s="549">
        <v>9</v>
      </c>
      <c r="J20" s="549">
        <v>9.3</v>
      </c>
      <c r="K20" s="549">
        <v>1.1</v>
      </c>
      <c r="L20" s="549">
        <v>1.1</v>
      </c>
      <c r="M20" s="549">
        <v>1.1</v>
      </c>
      <c r="N20" s="549">
        <v>0.8</v>
      </c>
      <c r="O20" s="549">
        <v>0.8</v>
      </c>
      <c r="P20" s="549">
        <v>0.8</v>
      </c>
      <c r="Q20" s="549">
        <v>4.3</v>
      </c>
      <c r="R20" s="549">
        <v>4.6</v>
      </c>
      <c r="S20" s="549">
        <v>4</v>
      </c>
      <c r="T20" s="549">
        <v>3.5</v>
      </c>
      <c r="U20" s="549">
        <v>3.7</v>
      </c>
      <c r="V20" s="549">
        <v>3.4</v>
      </c>
      <c r="W20" s="549">
        <v>1</v>
      </c>
      <c r="X20" s="549">
        <v>1.2</v>
      </c>
      <c r="Y20" s="550">
        <v>0.9</v>
      </c>
      <c r="Z20" s="103" t="s">
        <v>955</v>
      </c>
    </row>
    <row r="21" spans="1:23" ht="12.75">
      <c r="A21" s="1122" t="s">
        <v>201</v>
      </c>
      <c r="B21" s="1123"/>
      <c r="C21" s="1123"/>
      <c r="D21" s="1123"/>
      <c r="E21" s="1123"/>
      <c r="F21" s="838"/>
      <c r="G21" s="838"/>
      <c r="H21" s="838"/>
      <c r="I21" s="839"/>
      <c r="J21" s="838"/>
      <c r="K21" s="838"/>
      <c r="L21" s="829"/>
      <c r="M21" s="838"/>
      <c r="N21" s="838"/>
      <c r="O21" s="838"/>
      <c r="P21" s="838"/>
      <c r="Q21" s="840"/>
      <c r="R21" s="829"/>
      <c r="V21" s="829"/>
      <c r="W21" s="829" t="s">
        <v>207</v>
      </c>
    </row>
    <row r="22" spans="1:22" ht="12.75">
      <c r="A22" s="841" t="s">
        <v>208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  <c r="M22" s="843"/>
      <c r="N22" s="843"/>
      <c r="O22" s="843"/>
      <c r="P22" s="843"/>
      <c r="Q22" s="843"/>
      <c r="R22" s="843"/>
      <c r="V22" s="843" t="s">
        <v>209</v>
      </c>
    </row>
    <row r="23" spans="1:22" ht="12.75">
      <c r="A23" s="839"/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M23" s="844"/>
      <c r="N23" s="844"/>
      <c r="O23" s="844"/>
      <c r="P23" s="844"/>
      <c r="Q23" s="844"/>
      <c r="R23" s="844"/>
      <c r="V23" s="844" t="s">
        <v>210</v>
      </c>
    </row>
    <row r="24" spans="1:22" s="823" customFormat="1" ht="12.75">
      <c r="A24" s="377" t="s">
        <v>996</v>
      </c>
      <c r="B24" s="378"/>
      <c r="C24" s="379"/>
      <c r="D24" s="378"/>
      <c r="E24" s="380"/>
      <c r="F24" s="378"/>
      <c r="G24" s="380"/>
      <c r="H24" s="383"/>
      <c r="I24" s="381"/>
      <c r="J24" s="380"/>
      <c r="K24" s="381"/>
      <c r="L24" s="382"/>
      <c r="M24" s="381"/>
      <c r="N24" s="382"/>
      <c r="Q24" s="836"/>
      <c r="R24" s="836"/>
      <c r="S24" s="836"/>
      <c r="T24" s="836"/>
      <c r="U24" s="836"/>
      <c r="V24" s="836" t="s">
        <v>206</v>
      </c>
    </row>
    <row r="25" spans="1:7" s="823" customFormat="1" ht="12.75">
      <c r="A25" s="377" t="s">
        <v>997</v>
      </c>
      <c r="B25" s="378"/>
      <c r="C25" s="379"/>
      <c r="D25" s="378"/>
      <c r="E25" s="380"/>
      <c r="F25" s="378"/>
      <c r="G25" s="380"/>
    </row>
    <row r="26" spans="1:14" s="823" customFormat="1" ht="12.75">
      <c r="A26" s="835" t="s">
        <v>998</v>
      </c>
      <c r="B26" s="836"/>
      <c r="C26" s="836"/>
      <c r="D26" s="836"/>
      <c r="E26" s="836"/>
      <c r="F26" s="836"/>
      <c r="G26" s="837"/>
      <c r="H26" s="837"/>
      <c r="I26" s="837"/>
      <c r="J26" s="837"/>
      <c r="K26" s="837"/>
      <c r="L26" s="837"/>
      <c r="M26" s="837"/>
      <c r="N26" s="837"/>
    </row>
  </sheetData>
  <sheetProtection/>
  <mergeCells count="14">
    <mergeCell ref="A1:R1"/>
    <mergeCell ref="W3:Y4"/>
    <mergeCell ref="B4:D4"/>
    <mergeCell ref="E4:G4"/>
    <mergeCell ref="K4:M4"/>
    <mergeCell ref="N4:P4"/>
    <mergeCell ref="Q4:S4"/>
    <mergeCell ref="T4:V4"/>
    <mergeCell ref="A21:E21"/>
    <mergeCell ref="A3:A5"/>
    <mergeCell ref="B3:G3"/>
    <mergeCell ref="H3:J4"/>
    <mergeCell ref="K3:P3"/>
    <mergeCell ref="Q3:V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3"/>
  <sheetViews>
    <sheetView zoomScale="95" zoomScaleNormal="95" zoomScalePageLayoutView="0" workbookViewId="0" topLeftCell="A1">
      <selection activeCell="J19" sqref="J19"/>
    </sheetView>
  </sheetViews>
  <sheetFormatPr defaultColWidth="8.88671875" defaultRowHeight="13.5"/>
  <cols>
    <col min="1" max="1" width="7.3359375" style="871" customWidth="1"/>
    <col min="2" max="2" width="9.21484375" style="871" bestFit="1" customWidth="1"/>
    <col min="3" max="4" width="8.4453125" style="871" bestFit="1" customWidth="1"/>
    <col min="5" max="5" width="6.99609375" style="871" bestFit="1" customWidth="1"/>
    <col min="6" max="6" width="8.4453125" style="871" bestFit="1" customWidth="1"/>
    <col min="7" max="10" width="6.77734375" style="871" customWidth="1"/>
    <col min="11" max="11" width="9.21484375" style="871" customWidth="1"/>
    <col min="12" max="15" width="6.77734375" style="871" customWidth="1"/>
    <col min="16" max="16" width="9.3359375" style="871" customWidth="1"/>
    <col min="17" max="17" width="6.77734375" style="871" customWidth="1"/>
    <col min="18" max="18" width="8.4453125" style="871" bestFit="1" customWidth="1"/>
    <col min="19" max="19" width="6.3359375" style="871" customWidth="1"/>
    <col min="20" max="16384" width="8.88671875" style="871" customWidth="1"/>
  </cols>
  <sheetData>
    <row r="1" spans="1:19" s="451" customFormat="1" ht="30" customHeight="1">
      <c r="A1" s="1131" t="s">
        <v>739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</row>
    <row r="2" spans="1:19" s="451" customFormat="1" ht="20.25" customHeight="1">
      <c r="A2" s="1132" t="s">
        <v>464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</row>
    <row r="3" spans="1:19" s="847" customFormat="1" ht="24.75" customHeight="1">
      <c r="A3" s="845" t="s">
        <v>287</v>
      </c>
      <c r="B3" s="846"/>
      <c r="S3" s="453" t="s">
        <v>564</v>
      </c>
    </row>
    <row r="4" spans="1:19" s="847" customFormat="1" ht="18" customHeight="1">
      <c r="A4" s="848" t="s">
        <v>392</v>
      </c>
      <c r="B4" s="849" t="s">
        <v>590</v>
      </c>
      <c r="C4" s="850" t="s">
        <v>445</v>
      </c>
      <c r="D4" s="850" t="s">
        <v>591</v>
      </c>
      <c r="E4" s="850" t="s">
        <v>592</v>
      </c>
      <c r="F4" s="850" t="s">
        <v>593</v>
      </c>
      <c r="G4" s="850" t="s">
        <v>594</v>
      </c>
      <c r="H4" s="850" t="s">
        <v>595</v>
      </c>
      <c r="I4" s="850" t="s">
        <v>596</v>
      </c>
      <c r="J4" s="850" t="s">
        <v>967</v>
      </c>
      <c r="K4" s="850" t="s">
        <v>597</v>
      </c>
      <c r="L4" s="850" t="s">
        <v>598</v>
      </c>
      <c r="M4" s="850" t="s">
        <v>599</v>
      </c>
      <c r="N4" s="850" t="s">
        <v>600</v>
      </c>
      <c r="O4" s="850" t="s">
        <v>601</v>
      </c>
      <c r="P4" s="850" t="s">
        <v>602</v>
      </c>
      <c r="Q4" s="850" t="s">
        <v>603</v>
      </c>
      <c r="R4" s="850" t="s">
        <v>604</v>
      </c>
      <c r="S4" s="851" t="s">
        <v>849</v>
      </c>
    </row>
    <row r="5" spans="1:19" s="847" customFormat="1" ht="18" customHeight="1">
      <c r="A5" s="852" t="s">
        <v>393</v>
      </c>
      <c r="B5" s="853" t="s">
        <v>616</v>
      </c>
      <c r="C5" s="854" t="s">
        <v>446</v>
      </c>
      <c r="D5" s="854" t="s">
        <v>605</v>
      </c>
      <c r="E5" s="854" t="s">
        <v>606</v>
      </c>
      <c r="F5" s="854" t="s">
        <v>607</v>
      </c>
      <c r="G5" s="854" t="s">
        <v>608</v>
      </c>
      <c r="H5" s="854" t="s">
        <v>609</v>
      </c>
      <c r="I5" s="854" t="s">
        <v>610</v>
      </c>
      <c r="J5" s="555" t="s">
        <v>966</v>
      </c>
      <c r="K5" s="854" t="s">
        <v>611</v>
      </c>
      <c r="L5" s="854" t="s">
        <v>612</v>
      </c>
      <c r="M5" s="854" t="s">
        <v>613</v>
      </c>
      <c r="N5" s="854" t="s">
        <v>613</v>
      </c>
      <c r="O5" s="854" t="s">
        <v>614</v>
      </c>
      <c r="P5" s="854" t="s">
        <v>614</v>
      </c>
      <c r="Q5" s="854" t="s">
        <v>615</v>
      </c>
      <c r="R5" s="854" t="s">
        <v>615</v>
      </c>
      <c r="S5" s="855" t="s">
        <v>396</v>
      </c>
    </row>
    <row r="6" spans="1:19" s="847" customFormat="1" ht="22.5" customHeight="1">
      <c r="A6" s="856"/>
      <c r="B6" s="857"/>
      <c r="C6" s="858" t="s">
        <v>518</v>
      </c>
      <c r="D6" s="859"/>
      <c r="E6" s="859"/>
      <c r="F6" s="859"/>
      <c r="G6" s="859"/>
      <c r="H6" s="859"/>
      <c r="I6" s="859"/>
      <c r="J6" s="859"/>
      <c r="K6" s="859"/>
      <c r="L6" s="858" t="s">
        <v>617</v>
      </c>
      <c r="M6" s="858" t="s">
        <v>618</v>
      </c>
      <c r="N6" s="858" t="s">
        <v>619</v>
      </c>
      <c r="O6" s="858" t="s">
        <v>618</v>
      </c>
      <c r="P6" s="858" t="s">
        <v>619</v>
      </c>
      <c r="Q6" s="860" t="s">
        <v>447</v>
      </c>
      <c r="R6" s="858" t="s">
        <v>619</v>
      </c>
      <c r="S6" s="861"/>
    </row>
    <row r="7" spans="1:19" s="867" customFormat="1" ht="21.75" customHeight="1">
      <c r="A7" s="862" t="s">
        <v>965</v>
      </c>
      <c r="B7" s="863">
        <f>SUM(B8:B19)</f>
        <v>25221</v>
      </c>
      <c r="C7" s="864">
        <f aca="true" t="shared" si="0" ref="C7:R7">SUM(C8:C19)</f>
        <v>6954</v>
      </c>
      <c r="D7" s="864">
        <f t="shared" si="0"/>
        <v>1928</v>
      </c>
      <c r="E7" s="864">
        <f t="shared" si="0"/>
        <v>773</v>
      </c>
      <c r="F7" s="864">
        <f t="shared" si="0"/>
        <v>1436</v>
      </c>
      <c r="G7" s="864">
        <f t="shared" si="0"/>
        <v>769</v>
      </c>
      <c r="H7" s="864">
        <f t="shared" si="0"/>
        <v>540</v>
      </c>
      <c r="I7" s="864">
        <f t="shared" si="0"/>
        <v>394</v>
      </c>
      <c r="J7" s="864">
        <f>SUM(J8:J19)</f>
        <v>39</v>
      </c>
      <c r="K7" s="864">
        <f t="shared" si="0"/>
        <v>6540</v>
      </c>
      <c r="L7" s="864">
        <f t="shared" si="0"/>
        <v>590</v>
      </c>
      <c r="M7" s="864">
        <f t="shared" si="0"/>
        <v>552</v>
      </c>
      <c r="N7" s="864">
        <f t="shared" si="0"/>
        <v>777</v>
      </c>
      <c r="O7" s="864">
        <f t="shared" si="0"/>
        <v>635</v>
      </c>
      <c r="P7" s="864">
        <f t="shared" si="0"/>
        <v>1062</v>
      </c>
      <c r="Q7" s="864">
        <f t="shared" si="0"/>
        <v>839</v>
      </c>
      <c r="R7" s="865">
        <f t="shared" si="0"/>
        <v>1393</v>
      </c>
      <c r="S7" s="866" t="s">
        <v>965</v>
      </c>
    </row>
    <row r="8" spans="1:19" s="867" customFormat="1" ht="24.75" customHeight="1">
      <c r="A8" s="868" t="s">
        <v>448</v>
      </c>
      <c r="B8" s="869">
        <f>SUM(C8:R8)</f>
        <v>2068</v>
      </c>
      <c r="C8" s="551">
        <v>506</v>
      </c>
      <c r="D8" s="551">
        <v>173</v>
      </c>
      <c r="E8" s="551">
        <v>67</v>
      </c>
      <c r="F8" s="551">
        <v>156</v>
      </c>
      <c r="G8" s="551">
        <v>37</v>
      </c>
      <c r="H8" s="551">
        <v>42</v>
      </c>
      <c r="I8" s="551">
        <v>28</v>
      </c>
      <c r="J8" s="551">
        <v>1</v>
      </c>
      <c r="K8" s="551">
        <v>525</v>
      </c>
      <c r="L8" s="551">
        <v>50</v>
      </c>
      <c r="M8" s="551">
        <v>48</v>
      </c>
      <c r="N8" s="551">
        <v>69</v>
      </c>
      <c r="O8" s="551">
        <v>57</v>
      </c>
      <c r="P8" s="551">
        <v>98</v>
      </c>
      <c r="Q8" s="551">
        <v>90</v>
      </c>
      <c r="R8" s="552">
        <v>121</v>
      </c>
      <c r="S8" s="424" t="s">
        <v>806</v>
      </c>
    </row>
    <row r="9" spans="1:19" s="867" customFormat="1" ht="24.75" customHeight="1">
      <c r="A9" s="868" t="s">
        <v>449</v>
      </c>
      <c r="B9" s="869">
        <f aca="true" t="shared" si="1" ref="B9:B19">SUM(C9:R9)</f>
        <v>3193</v>
      </c>
      <c r="C9" s="551">
        <v>873</v>
      </c>
      <c r="D9" s="551">
        <v>245</v>
      </c>
      <c r="E9" s="551">
        <v>93</v>
      </c>
      <c r="F9" s="551">
        <v>167</v>
      </c>
      <c r="G9" s="551">
        <v>118</v>
      </c>
      <c r="H9" s="551">
        <v>62</v>
      </c>
      <c r="I9" s="551">
        <v>39</v>
      </c>
      <c r="J9" s="551">
        <v>8</v>
      </c>
      <c r="K9" s="551">
        <v>820</v>
      </c>
      <c r="L9" s="551">
        <v>84</v>
      </c>
      <c r="M9" s="551">
        <v>70</v>
      </c>
      <c r="N9" s="551">
        <v>99</v>
      </c>
      <c r="O9" s="551">
        <v>77</v>
      </c>
      <c r="P9" s="551">
        <v>120</v>
      </c>
      <c r="Q9" s="551">
        <v>114</v>
      </c>
      <c r="R9" s="552">
        <v>204</v>
      </c>
      <c r="S9" s="424" t="s">
        <v>807</v>
      </c>
    </row>
    <row r="10" spans="1:19" s="867" customFormat="1" ht="24.75" customHeight="1">
      <c r="A10" s="868" t="s">
        <v>450</v>
      </c>
      <c r="B10" s="869">
        <f t="shared" si="1"/>
        <v>2443</v>
      </c>
      <c r="C10" s="551">
        <v>634</v>
      </c>
      <c r="D10" s="551">
        <v>185</v>
      </c>
      <c r="E10" s="551">
        <v>71</v>
      </c>
      <c r="F10" s="551">
        <v>144</v>
      </c>
      <c r="G10" s="551">
        <v>67</v>
      </c>
      <c r="H10" s="551">
        <v>41</v>
      </c>
      <c r="I10" s="551">
        <v>29</v>
      </c>
      <c r="J10" s="551">
        <v>5</v>
      </c>
      <c r="K10" s="551">
        <v>614</v>
      </c>
      <c r="L10" s="551">
        <v>68</v>
      </c>
      <c r="M10" s="551">
        <v>71</v>
      </c>
      <c r="N10" s="551">
        <v>63</v>
      </c>
      <c r="O10" s="551">
        <v>68</v>
      </c>
      <c r="P10" s="551">
        <v>146</v>
      </c>
      <c r="Q10" s="551">
        <v>85</v>
      </c>
      <c r="R10" s="552">
        <v>152</v>
      </c>
      <c r="S10" s="424" t="s">
        <v>808</v>
      </c>
    </row>
    <row r="11" spans="1:19" s="867" customFormat="1" ht="24.75" customHeight="1">
      <c r="A11" s="868" t="s">
        <v>451</v>
      </c>
      <c r="B11" s="869">
        <f t="shared" si="1"/>
        <v>2001</v>
      </c>
      <c r="C11" s="551">
        <v>548</v>
      </c>
      <c r="D11" s="551">
        <v>157</v>
      </c>
      <c r="E11" s="551">
        <v>67</v>
      </c>
      <c r="F11" s="551">
        <v>120</v>
      </c>
      <c r="G11" s="551">
        <v>49</v>
      </c>
      <c r="H11" s="551">
        <v>56</v>
      </c>
      <c r="I11" s="551">
        <v>23</v>
      </c>
      <c r="J11" s="551">
        <v>7</v>
      </c>
      <c r="K11" s="551">
        <v>501</v>
      </c>
      <c r="L11" s="551">
        <v>58</v>
      </c>
      <c r="M11" s="551">
        <v>66</v>
      </c>
      <c r="N11" s="551">
        <v>66</v>
      </c>
      <c r="O11" s="551">
        <v>36</v>
      </c>
      <c r="P11" s="551">
        <v>76</v>
      </c>
      <c r="Q11" s="551">
        <v>60</v>
      </c>
      <c r="R11" s="552">
        <v>111</v>
      </c>
      <c r="S11" s="424" t="s">
        <v>809</v>
      </c>
    </row>
    <row r="12" spans="1:19" s="867" customFormat="1" ht="24.75" customHeight="1">
      <c r="A12" s="868" t="s">
        <v>452</v>
      </c>
      <c r="B12" s="869">
        <f t="shared" si="1"/>
        <v>2060</v>
      </c>
      <c r="C12" s="551">
        <v>559</v>
      </c>
      <c r="D12" s="551">
        <v>162</v>
      </c>
      <c r="E12" s="551">
        <v>71</v>
      </c>
      <c r="F12" s="551">
        <v>127</v>
      </c>
      <c r="G12" s="551">
        <v>66</v>
      </c>
      <c r="H12" s="551">
        <v>35</v>
      </c>
      <c r="I12" s="551">
        <v>41</v>
      </c>
      <c r="J12" s="551">
        <v>1</v>
      </c>
      <c r="K12" s="551">
        <v>514</v>
      </c>
      <c r="L12" s="551">
        <v>32</v>
      </c>
      <c r="M12" s="551">
        <v>55</v>
      </c>
      <c r="N12" s="551">
        <v>77</v>
      </c>
      <c r="O12" s="551">
        <v>47</v>
      </c>
      <c r="P12" s="551">
        <v>100</v>
      </c>
      <c r="Q12" s="551">
        <v>68</v>
      </c>
      <c r="R12" s="552">
        <v>105</v>
      </c>
      <c r="S12" s="424" t="s">
        <v>810</v>
      </c>
    </row>
    <row r="13" spans="1:19" s="867" customFormat="1" ht="24.75" customHeight="1">
      <c r="A13" s="868" t="s">
        <v>453</v>
      </c>
      <c r="B13" s="869">
        <f t="shared" si="1"/>
        <v>1682</v>
      </c>
      <c r="C13" s="551">
        <v>487</v>
      </c>
      <c r="D13" s="551">
        <v>149</v>
      </c>
      <c r="E13" s="551">
        <v>60</v>
      </c>
      <c r="F13" s="551">
        <v>68</v>
      </c>
      <c r="G13" s="551">
        <v>49</v>
      </c>
      <c r="H13" s="551">
        <v>37</v>
      </c>
      <c r="I13" s="551">
        <v>32</v>
      </c>
      <c r="J13" s="551">
        <v>2</v>
      </c>
      <c r="K13" s="551">
        <v>419</v>
      </c>
      <c r="L13" s="551">
        <v>42</v>
      </c>
      <c r="M13" s="551">
        <v>28</v>
      </c>
      <c r="N13" s="551">
        <v>60</v>
      </c>
      <c r="O13" s="551">
        <v>53</v>
      </c>
      <c r="P13" s="551">
        <v>51</v>
      </c>
      <c r="Q13" s="551">
        <v>54</v>
      </c>
      <c r="R13" s="552">
        <v>91</v>
      </c>
      <c r="S13" s="424" t="s">
        <v>811</v>
      </c>
    </row>
    <row r="14" spans="1:19" s="867" customFormat="1" ht="24.75" customHeight="1">
      <c r="A14" s="868" t="s">
        <v>454</v>
      </c>
      <c r="B14" s="869">
        <f t="shared" si="1"/>
        <v>2039</v>
      </c>
      <c r="C14" s="551">
        <v>572</v>
      </c>
      <c r="D14" s="551">
        <v>144</v>
      </c>
      <c r="E14" s="551">
        <v>74</v>
      </c>
      <c r="F14" s="551">
        <v>96</v>
      </c>
      <c r="G14" s="551">
        <v>65</v>
      </c>
      <c r="H14" s="551">
        <v>41</v>
      </c>
      <c r="I14" s="551">
        <v>40</v>
      </c>
      <c r="J14" s="551">
        <v>2</v>
      </c>
      <c r="K14" s="551">
        <v>533</v>
      </c>
      <c r="L14" s="551">
        <v>39</v>
      </c>
      <c r="M14" s="551">
        <v>56</v>
      </c>
      <c r="N14" s="551">
        <v>55</v>
      </c>
      <c r="O14" s="551">
        <v>61</v>
      </c>
      <c r="P14" s="551">
        <v>75</v>
      </c>
      <c r="Q14" s="551">
        <v>69</v>
      </c>
      <c r="R14" s="552">
        <v>117</v>
      </c>
      <c r="S14" s="424" t="s">
        <v>812</v>
      </c>
    </row>
    <row r="15" spans="1:19" s="867" customFormat="1" ht="24.75" customHeight="1">
      <c r="A15" s="868" t="s">
        <v>455</v>
      </c>
      <c r="B15" s="869">
        <f t="shared" si="1"/>
        <v>2083</v>
      </c>
      <c r="C15" s="551">
        <v>607</v>
      </c>
      <c r="D15" s="551">
        <v>155</v>
      </c>
      <c r="E15" s="551">
        <v>51</v>
      </c>
      <c r="F15" s="551">
        <v>116</v>
      </c>
      <c r="G15" s="551">
        <v>74</v>
      </c>
      <c r="H15" s="551">
        <v>54</v>
      </c>
      <c r="I15" s="551">
        <v>28</v>
      </c>
      <c r="J15" s="551">
        <v>5</v>
      </c>
      <c r="K15" s="551">
        <v>544</v>
      </c>
      <c r="L15" s="551">
        <v>69</v>
      </c>
      <c r="M15" s="551">
        <v>46</v>
      </c>
      <c r="N15" s="551">
        <v>78</v>
      </c>
      <c r="O15" s="551">
        <v>48</v>
      </c>
      <c r="P15" s="551">
        <v>72</v>
      </c>
      <c r="Q15" s="551">
        <v>50</v>
      </c>
      <c r="R15" s="552">
        <v>86</v>
      </c>
      <c r="S15" s="424" t="s">
        <v>813</v>
      </c>
    </row>
    <row r="16" spans="1:19" s="867" customFormat="1" ht="24.75" customHeight="1">
      <c r="A16" s="868" t="s">
        <v>456</v>
      </c>
      <c r="B16" s="869">
        <f t="shared" si="1"/>
        <v>1823</v>
      </c>
      <c r="C16" s="551">
        <v>519</v>
      </c>
      <c r="D16" s="551">
        <v>130</v>
      </c>
      <c r="E16" s="551">
        <v>74</v>
      </c>
      <c r="F16" s="551">
        <v>128</v>
      </c>
      <c r="G16" s="551">
        <v>65</v>
      </c>
      <c r="H16" s="551">
        <v>43</v>
      </c>
      <c r="I16" s="551">
        <v>17</v>
      </c>
      <c r="J16" s="551">
        <v>0</v>
      </c>
      <c r="K16" s="551">
        <v>479</v>
      </c>
      <c r="L16" s="551">
        <v>30</v>
      </c>
      <c r="M16" s="551">
        <v>17</v>
      </c>
      <c r="N16" s="551">
        <v>44</v>
      </c>
      <c r="O16" s="551">
        <v>50</v>
      </c>
      <c r="P16" s="551">
        <v>85</v>
      </c>
      <c r="Q16" s="551">
        <v>64</v>
      </c>
      <c r="R16" s="552">
        <v>78</v>
      </c>
      <c r="S16" s="424" t="s">
        <v>814</v>
      </c>
    </row>
    <row r="17" spans="1:19" s="867" customFormat="1" ht="24.75" customHeight="1">
      <c r="A17" s="868" t="s">
        <v>457</v>
      </c>
      <c r="B17" s="869">
        <f t="shared" si="1"/>
        <v>2046</v>
      </c>
      <c r="C17" s="551">
        <v>579</v>
      </c>
      <c r="D17" s="551">
        <v>152</v>
      </c>
      <c r="E17" s="551">
        <v>60</v>
      </c>
      <c r="F17" s="551">
        <v>121</v>
      </c>
      <c r="G17" s="551">
        <v>57</v>
      </c>
      <c r="H17" s="551">
        <v>52</v>
      </c>
      <c r="I17" s="551">
        <v>33</v>
      </c>
      <c r="J17" s="551">
        <v>2</v>
      </c>
      <c r="K17" s="551">
        <v>535</v>
      </c>
      <c r="L17" s="551">
        <v>32</v>
      </c>
      <c r="M17" s="551">
        <v>28</v>
      </c>
      <c r="N17" s="551">
        <v>60</v>
      </c>
      <c r="O17" s="551">
        <v>58</v>
      </c>
      <c r="P17" s="551">
        <v>92</v>
      </c>
      <c r="Q17" s="551">
        <v>58</v>
      </c>
      <c r="R17" s="552">
        <v>127</v>
      </c>
      <c r="S17" s="424" t="s">
        <v>815</v>
      </c>
    </row>
    <row r="18" spans="1:19" s="867" customFormat="1" ht="24.75" customHeight="1">
      <c r="A18" s="868" t="s">
        <v>458</v>
      </c>
      <c r="B18" s="869">
        <f t="shared" si="1"/>
        <v>1955</v>
      </c>
      <c r="C18" s="551">
        <v>545</v>
      </c>
      <c r="D18" s="551">
        <v>149</v>
      </c>
      <c r="E18" s="551">
        <v>39</v>
      </c>
      <c r="F18" s="551">
        <v>97</v>
      </c>
      <c r="G18" s="551">
        <v>73</v>
      </c>
      <c r="H18" s="551">
        <v>32</v>
      </c>
      <c r="I18" s="551">
        <v>29</v>
      </c>
      <c r="J18" s="551">
        <v>3</v>
      </c>
      <c r="K18" s="551">
        <v>547</v>
      </c>
      <c r="L18" s="551">
        <v>54</v>
      </c>
      <c r="M18" s="551">
        <v>40</v>
      </c>
      <c r="N18" s="551">
        <v>57</v>
      </c>
      <c r="O18" s="551">
        <v>40</v>
      </c>
      <c r="P18" s="551">
        <v>81</v>
      </c>
      <c r="Q18" s="551">
        <v>73</v>
      </c>
      <c r="R18" s="552">
        <v>96</v>
      </c>
      <c r="S18" s="483" t="s">
        <v>816</v>
      </c>
    </row>
    <row r="19" spans="1:19" s="867" customFormat="1" ht="24.75" customHeight="1">
      <c r="A19" s="870" t="s">
        <v>459</v>
      </c>
      <c r="B19" s="987">
        <f t="shared" si="1"/>
        <v>1828</v>
      </c>
      <c r="C19" s="553">
        <v>525</v>
      </c>
      <c r="D19" s="553">
        <v>127</v>
      </c>
      <c r="E19" s="553">
        <v>46</v>
      </c>
      <c r="F19" s="553">
        <v>96</v>
      </c>
      <c r="G19" s="553">
        <v>49</v>
      </c>
      <c r="H19" s="553">
        <v>45</v>
      </c>
      <c r="I19" s="553">
        <v>55</v>
      </c>
      <c r="J19" s="553">
        <v>3</v>
      </c>
      <c r="K19" s="553">
        <v>509</v>
      </c>
      <c r="L19" s="553">
        <v>32</v>
      </c>
      <c r="M19" s="553">
        <v>27</v>
      </c>
      <c r="N19" s="553">
        <v>49</v>
      </c>
      <c r="O19" s="553">
        <v>40</v>
      </c>
      <c r="P19" s="553">
        <v>66</v>
      </c>
      <c r="Q19" s="553">
        <v>54</v>
      </c>
      <c r="R19" s="554">
        <v>105</v>
      </c>
      <c r="S19" s="414" t="s">
        <v>817</v>
      </c>
    </row>
    <row r="20" spans="1:19" s="875" customFormat="1" ht="14.25" customHeight="1">
      <c r="A20" s="1133" t="s">
        <v>999</v>
      </c>
      <c r="B20" s="1134"/>
      <c r="C20" s="1134"/>
      <c r="I20" s="876"/>
      <c r="J20" s="876"/>
      <c r="O20" s="878"/>
      <c r="Q20" s="877" t="s">
        <v>1000</v>
      </c>
      <c r="R20" s="878"/>
      <c r="S20" s="877"/>
    </row>
    <row r="21" spans="1:19" s="875" customFormat="1" ht="14.25" customHeight="1">
      <c r="A21" s="1136" t="s">
        <v>1</v>
      </c>
      <c r="B21" s="1136"/>
      <c r="C21" s="1136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</row>
    <row r="22" spans="1:19" s="875" customFormat="1" ht="14.25" customHeight="1">
      <c r="A22" s="1136" t="s">
        <v>0</v>
      </c>
      <c r="B22" s="1136"/>
      <c r="C22" s="1136"/>
      <c r="D22" s="1136"/>
      <c r="E22" s="1136"/>
      <c r="F22" s="1136"/>
      <c r="G22" s="1136"/>
      <c r="H22" s="1136"/>
      <c r="I22" s="1136"/>
      <c r="J22" s="1136"/>
      <c r="K22" s="968"/>
      <c r="L22" s="968"/>
      <c r="M22" s="678" t="s">
        <v>1001</v>
      </c>
      <c r="N22" s="968"/>
      <c r="O22" s="968"/>
      <c r="P22" s="968"/>
      <c r="Q22" s="968"/>
      <c r="R22" s="968"/>
      <c r="S22" s="968"/>
    </row>
    <row r="23" spans="1:20" s="323" customFormat="1" ht="14.25" customHeight="1">
      <c r="A23" s="682" t="s">
        <v>1002</v>
      </c>
      <c r="B23" s="678"/>
      <c r="C23" s="678"/>
      <c r="D23" s="678"/>
      <c r="E23" s="678"/>
      <c r="F23" s="678"/>
      <c r="G23" s="1135"/>
      <c r="H23" s="1135"/>
      <c r="I23" s="1135"/>
      <c r="J23" s="1135"/>
      <c r="K23" s="1135"/>
      <c r="L23" s="678"/>
      <c r="O23" s="678"/>
      <c r="P23" s="678"/>
      <c r="Q23" s="678"/>
      <c r="R23" s="678"/>
      <c r="S23" s="678"/>
      <c r="T23" s="678"/>
    </row>
  </sheetData>
  <sheetProtection/>
  <mergeCells count="6">
    <mergeCell ref="A1:S1"/>
    <mergeCell ref="A2:S2"/>
    <mergeCell ref="A20:C20"/>
    <mergeCell ref="G23:K23"/>
    <mergeCell ref="A21:S21"/>
    <mergeCell ref="A22:J22"/>
  </mergeCells>
  <printOptions/>
  <pageMargins left="0.4330708661417323" right="0.31496062992125984" top="0.6299212598425197" bottom="0.6692913385826772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13" sqref="E13"/>
    </sheetView>
  </sheetViews>
  <sheetFormatPr defaultColWidth="8.88671875" defaultRowHeight="13.5"/>
  <cols>
    <col min="1" max="1" width="6.77734375" style="871" customWidth="1"/>
    <col min="2" max="2" width="9.88671875" style="871" bestFit="1" customWidth="1"/>
    <col min="3" max="4" width="8.88671875" style="871" bestFit="1" customWidth="1"/>
    <col min="5" max="5" width="6.77734375" style="871" customWidth="1"/>
    <col min="6" max="6" width="8.88671875" style="871" bestFit="1" customWidth="1"/>
    <col min="7" max="9" width="6.77734375" style="871" customWidth="1"/>
    <col min="10" max="10" width="8.77734375" style="871" customWidth="1"/>
    <col min="11" max="11" width="7.6640625" style="871" customWidth="1"/>
    <col min="12" max="14" width="6.77734375" style="871" customWidth="1"/>
    <col min="15" max="15" width="8.88671875" style="871" bestFit="1" customWidth="1"/>
    <col min="16" max="16" width="6.77734375" style="871" customWidth="1"/>
    <col min="17" max="17" width="8.88671875" style="871" bestFit="1" customWidth="1"/>
    <col min="18" max="18" width="11.99609375" style="871" customWidth="1"/>
    <col min="19" max="19" width="7.10546875" style="871" customWidth="1"/>
    <col min="20" max="20" width="0.23046875" style="871" customWidth="1"/>
    <col min="21" max="16384" width="8.88671875" style="871" customWidth="1"/>
  </cols>
  <sheetData>
    <row r="1" spans="1:19" s="451" customFormat="1" ht="30" customHeight="1">
      <c r="A1" s="1131" t="s">
        <v>465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</row>
    <row r="2" spans="1:19" s="451" customFormat="1" ht="19.5" customHeight="1">
      <c r="A2" s="1132" t="s">
        <v>466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</row>
    <row r="3" spans="1:18" s="872" customFormat="1" ht="24" customHeight="1">
      <c r="A3" s="845" t="s">
        <v>287</v>
      </c>
      <c r="D3" s="873"/>
      <c r="R3" s="874" t="s">
        <v>564</v>
      </c>
    </row>
    <row r="4" spans="1:19" s="562" customFormat="1" ht="18" customHeight="1">
      <c r="A4" s="556" t="s">
        <v>968</v>
      </c>
      <c r="B4" s="557" t="s">
        <v>969</v>
      </c>
      <c r="C4" s="558" t="s">
        <v>970</v>
      </c>
      <c r="D4" s="558" t="s">
        <v>971</v>
      </c>
      <c r="E4" s="558" t="s">
        <v>972</v>
      </c>
      <c r="F4" s="558" t="s">
        <v>973</v>
      </c>
      <c r="G4" s="558" t="s">
        <v>974</v>
      </c>
      <c r="H4" s="558" t="s">
        <v>975</v>
      </c>
      <c r="I4" s="558" t="s">
        <v>976</v>
      </c>
      <c r="J4" s="559" t="s">
        <v>977</v>
      </c>
      <c r="K4" s="558" t="s">
        <v>978</v>
      </c>
      <c r="L4" s="558" t="s">
        <v>979</v>
      </c>
      <c r="M4" s="558" t="s">
        <v>980</v>
      </c>
      <c r="N4" s="558" t="s">
        <v>981</v>
      </c>
      <c r="O4" s="558" t="s">
        <v>982</v>
      </c>
      <c r="P4" s="558" t="s">
        <v>983</v>
      </c>
      <c r="Q4" s="558" t="s">
        <v>984</v>
      </c>
      <c r="R4" s="560" t="s">
        <v>985</v>
      </c>
      <c r="S4" s="561" t="s">
        <v>220</v>
      </c>
    </row>
    <row r="5" spans="1:19" s="567" customFormat="1" ht="18" customHeight="1">
      <c r="A5" s="105" t="s">
        <v>986</v>
      </c>
      <c r="B5" s="563" t="s">
        <v>616</v>
      </c>
      <c r="C5" s="564" t="s">
        <v>446</v>
      </c>
      <c r="D5" s="564" t="s">
        <v>605</v>
      </c>
      <c r="E5" s="564" t="s">
        <v>606</v>
      </c>
      <c r="F5" s="564" t="s">
        <v>607</v>
      </c>
      <c r="G5" s="564" t="s">
        <v>608</v>
      </c>
      <c r="H5" s="564" t="s">
        <v>609</v>
      </c>
      <c r="I5" s="564" t="s">
        <v>610</v>
      </c>
      <c r="J5" s="555" t="s">
        <v>966</v>
      </c>
      <c r="K5" s="564" t="s">
        <v>460</v>
      </c>
      <c r="L5" s="564" t="s">
        <v>612</v>
      </c>
      <c r="M5" s="564" t="s">
        <v>613</v>
      </c>
      <c r="N5" s="564" t="s">
        <v>613</v>
      </c>
      <c r="O5" s="564" t="s">
        <v>614</v>
      </c>
      <c r="P5" s="564" t="s">
        <v>614</v>
      </c>
      <c r="Q5" s="564" t="s">
        <v>615</v>
      </c>
      <c r="R5" s="565" t="s">
        <v>615</v>
      </c>
      <c r="S5" s="321" t="s">
        <v>396</v>
      </c>
    </row>
    <row r="6" spans="1:19" s="567" customFormat="1" ht="17.25" customHeight="1">
      <c r="A6" s="568"/>
      <c r="B6" s="569"/>
      <c r="C6" s="570" t="s">
        <v>315</v>
      </c>
      <c r="D6" s="571"/>
      <c r="E6" s="571"/>
      <c r="F6" s="571"/>
      <c r="G6" s="571"/>
      <c r="H6" s="571"/>
      <c r="I6" s="571"/>
      <c r="J6" s="572"/>
      <c r="K6" s="571"/>
      <c r="L6" s="570" t="s">
        <v>617</v>
      </c>
      <c r="M6" s="570" t="s">
        <v>618</v>
      </c>
      <c r="N6" s="570" t="s">
        <v>619</v>
      </c>
      <c r="O6" s="570" t="s">
        <v>618</v>
      </c>
      <c r="P6" s="570" t="s">
        <v>619</v>
      </c>
      <c r="Q6" s="573" t="s">
        <v>447</v>
      </c>
      <c r="R6" s="574" t="s">
        <v>619</v>
      </c>
      <c r="S6" s="575"/>
    </row>
    <row r="7" spans="1:19" s="359" customFormat="1" ht="22.5" customHeight="1">
      <c r="A7" s="543" t="s">
        <v>987</v>
      </c>
      <c r="B7" s="576">
        <f>SUM(C7:R7)</f>
        <v>20345</v>
      </c>
      <c r="C7" s="577">
        <v>5612</v>
      </c>
      <c r="D7" s="577">
        <v>1525</v>
      </c>
      <c r="E7" s="577">
        <v>624</v>
      </c>
      <c r="F7" s="577">
        <v>1104</v>
      </c>
      <c r="G7" s="577">
        <v>765</v>
      </c>
      <c r="H7" s="577">
        <v>462</v>
      </c>
      <c r="I7" s="577">
        <v>397</v>
      </c>
      <c r="J7" s="577">
        <v>58</v>
      </c>
      <c r="K7" s="577">
        <v>4655</v>
      </c>
      <c r="L7" s="577">
        <v>520</v>
      </c>
      <c r="M7" s="577">
        <v>484</v>
      </c>
      <c r="N7" s="577">
        <v>696</v>
      </c>
      <c r="O7" s="577">
        <v>551</v>
      </c>
      <c r="P7" s="577">
        <v>966</v>
      </c>
      <c r="Q7" s="577">
        <v>699</v>
      </c>
      <c r="R7" s="578">
        <v>1227</v>
      </c>
      <c r="S7" s="543" t="s">
        <v>987</v>
      </c>
    </row>
    <row r="8" spans="1:20" s="359" customFormat="1" ht="22.5" customHeight="1">
      <c r="A8" s="102" t="s">
        <v>448</v>
      </c>
      <c r="B8" s="579">
        <f aca="true" t="shared" si="0" ref="B8:B19">SUM(C8:R8)</f>
        <v>1933</v>
      </c>
      <c r="C8" s="551">
        <v>517</v>
      </c>
      <c r="D8" s="551">
        <v>149</v>
      </c>
      <c r="E8" s="551">
        <v>60</v>
      </c>
      <c r="F8" s="551">
        <v>97</v>
      </c>
      <c r="G8" s="551">
        <v>79</v>
      </c>
      <c r="H8" s="551">
        <v>58</v>
      </c>
      <c r="I8" s="551">
        <v>30</v>
      </c>
      <c r="J8" s="551">
        <v>7</v>
      </c>
      <c r="K8" s="551">
        <v>421</v>
      </c>
      <c r="L8" s="551">
        <v>48</v>
      </c>
      <c r="M8" s="551">
        <v>43</v>
      </c>
      <c r="N8" s="551">
        <v>59</v>
      </c>
      <c r="O8" s="551">
        <v>84</v>
      </c>
      <c r="P8" s="551">
        <v>87</v>
      </c>
      <c r="Q8" s="551">
        <v>47</v>
      </c>
      <c r="R8" s="552">
        <v>147</v>
      </c>
      <c r="S8" s="102" t="s">
        <v>806</v>
      </c>
      <c r="T8" s="580">
        <f>SUM(C8:R8)</f>
        <v>1933</v>
      </c>
    </row>
    <row r="9" spans="1:19" s="359" customFormat="1" ht="22.5" customHeight="1">
      <c r="A9" s="102" t="s">
        <v>449</v>
      </c>
      <c r="B9" s="579">
        <f t="shared" si="0"/>
        <v>2840</v>
      </c>
      <c r="C9" s="551">
        <v>833</v>
      </c>
      <c r="D9" s="551">
        <v>228</v>
      </c>
      <c r="E9" s="551">
        <v>72</v>
      </c>
      <c r="F9" s="551">
        <v>140</v>
      </c>
      <c r="G9" s="551">
        <v>92</v>
      </c>
      <c r="H9" s="551">
        <v>59</v>
      </c>
      <c r="I9" s="551">
        <v>48</v>
      </c>
      <c r="J9" s="551">
        <v>12</v>
      </c>
      <c r="K9" s="551">
        <v>634</v>
      </c>
      <c r="L9" s="551">
        <v>73</v>
      </c>
      <c r="M9" s="551">
        <v>60</v>
      </c>
      <c r="N9" s="551">
        <v>88</v>
      </c>
      <c r="O9" s="551">
        <v>86</v>
      </c>
      <c r="P9" s="551">
        <v>140</v>
      </c>
      <c r="Q9" s="551">
        <v>84</v>
      </c>
      <c r="R9" s="552">
        <v>191</v>
      </c>
      <c r="S9" s="102" t="s">
        <v>807</v>
      </c>
    </row>
    <row r="10" spans="1:19" s="359" customFormat="1" ht="22.5" customHeight="1">
      <c r="A10" s="102" t="s">
        <v>450</v>
      </c>
      <c r="B10" s="579">
        <f t="shared" si="0"/>
        <v>1915</v>
      </c>
      <c r="C10" s="551">
        <v>554</v>
      </c>
      <c r="D10" s="551">
        <v>129</v>
      </c>
      <c r="E10" s="551">
        <v>49</v>
      </c>
      <c r="F10" s="551">
        <v>117</v>
      </c>
      <c r="G10" s="551">
        <v>64</v>
      </c>
      <c r="H10" s="551">
        <v>41</v>
      </c>
      <c r="I10" s="551">
        <v>40</v>
      </c>
      <c r="J10" s="551">
        <v>5</v>
      </c>
      <c r="K10" s="551">
        <v>403</v>
      </c>
      <c r="L10" s="551">
        <v>60</v>
      </c>
      <c r="M10" s="551">
        <v>45</v>
      </c>
      <c r="N10" s="551">
        <v>66</v>
      </c>
      <c r="O10" s="551">
        <v>54</v>
      </c>
      <c r="P10" s="551">
        <v>105</v>
      </c>
      <c r="Q10" s="551">
        <v>62</v>
      </c>
      <c r="R10" s="552">
        <v>121</v>
      </c>
      <c r="S10" s="102" t="s">
        <v>808</v>
      </c>
    </row>
    <row r="11" spans="1:19" s="359" customFormat="1" ht="22.5" customHeight="1">
      <c r="A11" s="102" t="s">
        <v>451</v>
      </c>
      <c r="B11" s="579">
        <f t="shared" si="0"/>
        <v>1581</v>
      </c>
      <c r="C11" s="551">
        <v>407</v>
      </c>
      <c r="D11" s="551">
        <v>85</v>
      </c>
      <c r="E11" s="551">
        <v>46</v>
      </c>
      <c r="F11" s="551">
        <v>84</v>
      </c>
      <c r="G11" s="551">
        <v>56</v>
      </c>
      <c r="H11" s="551">
        <v>38</v>
      </c>
      <c r="I11" s="551">
        <v>45</v>
      </c>
      <c r="J11" s="551">
        <v>5</v>
      </c>
      <c r="K11" s="551">
        <v>406</v>
      </c>
      <c r="L11" s="551">
        <v>43</v>
      </c>
      <c r="M11" s="551">
        <v>38</v>
      </c>
      <c r="N11" s="551">
        <v>59</v>
      </c>
      <c r="O11" s="551">
        <v>32</v>
      </c>
      <c r="P11" s="551">
        <v>71</v>
      </c>
      <c r="Q11" s="551">
        <v>70</v>
      </c>
      <c r="R11" s="552">
        <v>96</v>
      </c>
      <c r="S11" s="102" t="s">
        <v>809</v>
      </c>
    </row>
    <row r="12" spans="1:19" s="359" customFormat="1" ht="22.5" customHeight="1">
      <c r="A12" s="102" t="s">
        <v>452</v>
      </c>
      <c r="B12" s="579">
        <f t="shared" si="0"/>
        <v>1513</v>
      </c>
      <c r="C12" s="551">
        <v>414</v>
      </c>
      <c r="D12" s="551">
        <v>110</v>
      </c>
      <c r="E12" s="551">
        <v>49</v>
      </c>
      <c r="F12" s="551">
        <v>74</v>
      </c>
      <c r="G12" s="551">
        <v>64</v>
      </c>
      <c r="H12" s="551">
        <v>24</v>
      </c>
      <c r="I12" s="551">
        <v>28</v>
      </c>
      <c r="J12" s="551">
        <v>3</v>
      </c>
      <c r="K12" s="551">
        <v>347</v>
      </c>
      <c r="L12" s="551">
        <v>40</v>
      </c>
      <c r="M12" s="551">
        <v>32</v>
      </c>
      <c r="N12" s="551">
        <v>53</v>
      </c>
      <c r="O12" s="551">
        <v>45</v>
      </c>
      <c r="P12" s="551">
        <v>79</v>
      </c>
      <c r="Q12" s="551">
        <v>63</v>
      </c>
      <c r="R12" s="552">
        <v>88</v>
      </c>
      <c r="S12" s="102" t="s">
        <v>810</v>
      </c>
    </row>
    <row r="13" spans="1:19" s="359" customFormat="1" ht="22.5" customHeight="1">
      <c r="A13" s="102" t="s">
        <v>453</v>
      </c>
      <c r="B13" s="579">
        <f t="shared" si="0"/>
        <v>1298</v>
      </c>
      <c r="C13" s="551">
        <v>352</v>
      </c>
      <c r="D13" s="551">
        <v>95</v>
      </c>
      <c r="E13" s="551">
        <v>50</v>
      </c>
      <c r="F13" s="551">
        <v>69</v>
      </c>
      <c r="G13" s="551">
        <v>49</v>
      </c>
      <c r="H13" s="551">
        <v>23</v>
      </c>
      <c r="I13" s="551">
        <v>21</v>
      </c>
      <c r="J13" s="551">
        <v>1</v>
      </c>
      <c r="K13" s="551">
        <v>314</v>
      </c>
      <c r="L13" s="551">
        <v>29</v>
      </c>
      <c r="M13" s="551">
        <v>30</v>
      </c>
      <c r="N13" s="551">
        <v>50</v>
      </c>
      <c r="O13" s="551">
        <v>40</v>
      </c>
      <c r="P13" s="551">
        <v>66</v>
      </c>
      <c r="Q13" s="551">
        <v>51</v>
      </c>
      <c r="R13" s="552">
        <v>58</v>
      </c>
      <c r="S13" s="102" t="s">
        <v>811</v>
      </c>
    </row>
    <row r="14" spans="1:19" s="359" customFormat="1" ht="22.5" customHeight="1">
      <c r="A14" s="102" t="s">
        <v>454</v>
      </c>
      <c r="B14" s="579">
        <f t="shared" si="0"/>
        <v>1357</v>
      </c>
      <c r="C14" s="551">
        <v>357</v>
      </c>
      <c r="D14" s="551">
        <v>108</v>
      </c>
      <c r="E14" s="551">
        <v>48</v>
      </c>
      <c r="F14" s="551">
        <v>62</v>
      </c>
      <c r="G14" s="551">
        <v>78</v>
      </c>
      <c r="H14" s="551">
        <v>34</v>
      </c>
      <c r="I14" s="551">
        <v>24</v>
      </c>
      <c r="J14" s="551">
        <v>3</v>
      </c>
      <c r="K14" s="551">
        <v>306</v>
      </c>
      <c r="L14" s="551">
        <v>23</v>
      </c>
      <c r="M14" s="551">
        <v>38</v>
      </c>
      <c r="N14" s="551">
        <v>43</v>
      </c>
      <c r="O14" s="551">
        <v>40</v>
      </c>
      <c r="P14" s="551">
        <v>73</v>
      </c>
      <c r="Q14" s="551">
        <v>48</v>
      </c>
      <c r="R14" s="552">
        <v>72</v>
      </c>
      <c r="S14" s="102" t="s">
        <v>812</v>
      </c>
    </row>
    <row r="15" spans="1:19" s="359" customFormat="1" ht="22.5" customHeight="1">
      <c r="A15" s="102" t="s">
        <v>455</v>
      </c>
      <c r="B15" s="579">
        <f t="shared" si="0"/>
        <v>1715</v>
      </c>
      <c r="C15" s="551">
        <v>473</v>
      </c>
      <c r="D15" s="551">
        <v>127</v>
      </c>
      <c r="E15" s="551">
        <v>49</v>
      </c>
      <c r="F15" s="551">
        <v>95</v>
      </c>
      <c r="G15" s="551">
        <v>57</v>
      </c>
      <c r="H15" s="551">
        <v>37</v>
      </c>
      <c r="I15" s="551">
        <v>25</v>
      </c>
      <c r="J15" s="551">
        <v>10</v>
      </c>
      <c r="K15" s="551">
        <v>453</v>
      </c>
      <c r="L15" s="551">
        <v>39</v>
      </c>
      <c r="M15" s="551">
        <v>46</v>
      </c>
      <c r="N15" s="551">
        <v>51</v>
      </c>
      <c r="O15" s="551">
        <v>44</v>
      </c>
      <c r="P15" s="551">
        <v>62</v>
      </c>
      <c r="Q15" s="551">
        <v>50</v>
      </c>
      <c r="R15" s="552">
        <v>97</v>
      </c>
      <c r="S15" s="102" t="s">
        <v>813</v>
      </c>
    </row>
    <row r="16" spans="1:19" s="359" customFormat="1" ht="22.5" customHeight="1">
      <c r="A16" s="102" t="s">
        <v>456</v>
      </c>
      <c r="B16" s="579">
        <f t="shared" si="0"/>
        <v>1371</v>
      </c>
      <c r="C16" s="551">
        <v>337</v>
      </c>
      <c r="D16" s="551">
        <v>106</v>
      </c>
      <c r="E16" s="551">
        <v>54</v>
      </c>
      <c r="F16" s="551">
        <v>92</v>
      </c>
      <c r="G16" s="551">
        <v>44</v>
      </c>
      <c r="H16" s="551">
        <v>38</v>
      </c>
      <c r="I16" s="551">
        <v>36</v>
      </c>
      <c r="J16" s="551">
        <v>0</v>
      </c>
      <c r="K16" s="551">
        <v>263</v>
      </c>
      <c r="L16" s="551">
        <v>47</v>
      </c>
      <c r="M16" s="551">
        <v>33</v>
      </c>
      <c r="N16" s="551">
        <v>62</v>
      </c>
      <c r="O16" s="551">
        <v>35</v>
      </c>
      <c r="P16" s="551">
        <v>86</v>
      </c>
      <c r="Q16" s="551">
        <v>59</v>
      </c>
      <c r="R16" s="552">
        <v>79</v>
      </c>
      <c r="S16" s="102" t="s">
        <v>814</v>
      </c>
    </row>
    <row r="17" spans="1:19" s="359" customFormat="1" ht="22.5" customHeight="1">
      <c r="A17" s="102" t="s">
        <v>457</v>
      </c>
      <c r="B17" s="579">
        <f t="shared" si="0"/>
        <v>1603</v>
      </c>
      <c r="C17" s="551">
        <v>461</v>
      </c>
      <c r="D17" s="551">
        <v>125</v>
      </c>
      <c r="E17" s="551">
        <v>50</v>
      </c>
      <c r="F17" s="551">
        <v>98</v>
      </c>
      <c r="G17" s="551">
        <v>61</v>
      </c>
      <c r="H17" s="551">
        <v>26</v>
      </c>
      <c r="I17" s="551">
        <v>47</v>
      </c>
      <c r="J17" s="551">
        <v>3</v>
      </c>
      <c r="K17" s="551">
        <v>361</v>
      </c>
      <c r="L17" s="551">
        <v>36</v>
      </c>
      <c r="M17" s="551">
        <v>35</v>
      </c>
      <c r="N17" s="551">
        <v>56</v>
      </c>
      <c r="O17" s="551">
        <v>29</v>
      </c>
      <c r="P17" s="551">
        <v>67</v>
      </c>
      <c r="Q17" s="551">
        <v>52</v>
      </c>
      <c r="R17" s="552">
        <v>96</v>
      </c>
      <c r="S17" s="102" t="s">
        <v>815</v>
      </c>
    </row>
    <row r="18" spans="1:19" s="359" customFormat="1" ht="22.5" customHeight="1">
      <c r="A18" s="102" t="s">
        <v>458</v>
      </c>
      <c r="B18" s="579">
        <f t="shared" si="0"/>
        <v>1606</v>
      </c>
      <c r="C18" s="551">
        <v>451</v>
      </c>
      <c r="D18" s="551">
        <v>130</v>
      </c>
      <c r="E18" s="551">
        <v>47</v>
      </c>
      <c r="F18" s="551">
        <v>94</v>
      </c>
      <c r="G18" s="551">
        <v>65</v>
      </c>
      <c r="H18" s="551">
        <v>45</v>
      </c>
      <c r="I18" s="551">
        <v>24</v>
      </c>
      <c r="J18" s="551">
        <v>4</v>
      </c>
      <c r="K18" s="551">
        <v>354</v>
      </c>
      <c r="L18" s="551">
        <v>47</v>
      </c>
      <c r="M18" s="551">
        <v>50</v>
      </c>
      <c r="N18" s="551">
        <v>40</v>
      </c>
      <c r="O18" s="551">
        <v>26</v>
      </c>
      <c r="P18" s="551">
        <v>78</v>
      </c>
      <c r="Q18" s="551">
        <v>55</v>
      </c>
      <c r="R18" s="552">
        <v>96</v>
      </c>
      <c r="S18" s="321" t="s">
        <v>816</v>
      </c>
    </row>
    <row r="19" spans="1:19" s="359" customFormat="1" ht="22.5" customHeight="1">
      <c r="A19" s="103" t="s">
        <v>459</v>
      </c>
      <c r="B19" s="581">
        <f t="shared" si="0"/>
        <v>1613</v>
      </c>
      <c r="C19" s="553">
        <v>456</v>
      </c>
      <c r="D19" s="553">
        <v>133</v>
      </c>
      <c r="E19" s="553">
        <v>50</v>
      </c>
      <c r="F19" s="553">
        <v>82</v>
      </c>
      <c r="G19" s="553">
        <v>56</v>
      </c>
      <c r="H19" s="553">
        <v>39</v>
      </c>
      <c r="I19" s="553">
        <v>29</v>
      </c>
      <c r="J19" s="553">
        <v>5</v>
      </c>
      <c r="K19" s="553">
        <v>393</v>
      </c>
      <c r="L19" s="553">
        <v>35</v>
      </c>
      <c r="M19" s="553">
        <v>34</v>
      </c>
      <c r="N19" s="553">
        <v>69</v>
      </c>
      <c r="O19" s="553">
        <v>36</v>
      </c>
      <c r="P19" s="553">
        <v>52</v>
      </c>
      <c r="Q19" s="553">
        <v>58</v>
      </c>
      <c r="R19" s="554">
        <v>86</v>
      </c>
      <c r="S19" s="535" t="s">
        <v>817</v>
      </c>
    </row>
    <row r="20" spans="1:18" ht="14.25">
      <c r="A20" s="1133" t="s">
        <v>201</v>
      </c>
      <c r="B20" s="1134"/>
      <c r="C20" s="1134"/>
      <c r="D20" s="875"/>
      <c r="E20" s="875"/>
      <c r="F20" s="875"/>
      <c r="G20" s="875"/>
      <c r="H20" s="875"/>
      <c r="I20" s="876"/>
      <c r="J20" s="875"/>
      <c r="K20" s="875"/>
      <c r="M20" s="875"/>
      <c r="N20" s="878"/>
      <c r="O20" s="876"/>
      <c r="P20" s="875"/>
      <c r="Q20" s="877" t="s">
        <v>207</v>
      </c>
      <c r="R20" s="877"/>
    </row>
    <row r="21" spans="1:19" s="100" customFormat="1" ht="19.5" customHeight="1">
      <c r="A21" s="1137" t="s">
        <v>3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</row>
    <row r="22" spans="1:18" ht="13.5">
      <c r="A22" s="682" t="s">
        <v>2</v>
      </c>
      <c r="B22" s="678"/>
      <c r="C22" s="678"/>
      <c r="D22" s="678"/>
      <c r="E22" s="678"/>
      <c r="F22" s="678"/>
      <c r="G22" s="1135"/>
      <c r="H22" s="1135"/>
      <c r="I22" s="1135"/>
      <c r="J22" s="1135"/>
      <c r="K22" s="678"/>
      <c r="M22" s="678"/>
      <c r="N22" s="678"/>
      <c r="O22" s="678" t="s">
        <v>212</v>
      </c>
      <c r="P22" s="678"/>
      <c r="Q22" s="678"/>
      <c r="R22" s="678"/>
    </row>
  </sheetData>
  <sheetProtection/>
  <mergeCells count="5">
    <mergeCell ref="A21:S21"/>
    <mergeCell ref="A20:C20"/>
    <mergeCell ref="G22:J22"/>
    <mergeCell ref="A1:S1"/>
    <mergeCell ref="A2:S2"/>
  </mergeCells>
  <printOptions/>
  <pageMargins left="0.35433070866141736" right="0.31496062992125984" top="0.7480314960629921" bottom="0.6692913385826772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B23" sqref="B23"/>
    </sheetView>
  </sheetViews>
  <sheetFormatPr defaultColWidth="14.77734375" defaultRowHeight="24" customHeight="1"/>
  <cols>
    <col min="1" max="1" width="11.5546875" style="107" customWidth="1"/>
    <col min="2" max="4" width="7.77734375" style="107" customWidth="1"/>
    <col min="5" max="19" width="6.5546875" style="107" customWidth="1"/>
    <col min="20" max="20" width="10.21484375" style="107" customWidth="1"/>
    <col min="21" max="16384" width="14.77734375" style="107" customWidth="1"/>
  </cols>
  <sheetData>
    <row r="1" spans="1:20" ht="33.75" customHeight="1">
      <c r="A1" s="1140" t="s">
        <v>804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</row>
    <row r="2" spans="1:20" s="100" customFormat="1" ht="18" customHeight="1">
      <c r="A2" s="100" t="s">
        <v>563</v>
      </c>
      <c r="S2" s="101"/>
      <c r="T2" s="101" t="s">
        <v>564</v>
      </c>
    </row>
    <row r="3" spans="1:20" s="100" customFormat="1" ht="15.75" customHeight="1">
      <c r="A3" s="1148" t="s">
        <v>276</v>
      </c>
      <c r="B3" s="1142" t="s">
        <v>472</v>
      </c>
      <c r="C3" s="1143"/>
      <c r="D3" s="1143"/>
      <c r="E3" s="1142" t="s">
        <v>473</v>
      </c>
      <c r="F3" s="1143"/>
      <c r="G3" s="1143"/>
      <c r="H3" s="1142" t="s">
        <v>474</v>
      </c>
      <c r="I3" s="1143"/>
      <c r="J3" s="1143"/>
      <c r="K3" s="1142" t="s">
        <v>475</v>
      </c>
      <c r="L3" s="1143"/>
      <c r="M3" s="1143"/>
      <c r="N3" s="1145" t="s">
        <v>797</v>
      </c>
      <c r="O3" s="1146"/>
      <c r="P3" s="1147"/>
      <c r="Q3" s="1144" t="s">
        <v>476</v>
      </c>
      <c r="R3" s="1143"/>
      <c r="S3" s="1143"/>
      <c r="T3" s="120"/>
    </row>
    <row r="4" spans="1:20" s="100" customFormat="1" ht="15.75" customHeight="1">
      <c r="A4" s="1149"/>
      <c r="B4" s="121" t="s">
        <v>588</v>
      </c>
      <c r="C4" s="121" t="s">
        <v>477</v>
      </c>
      <c r="D4" s="121" t="s">
        <v>478</v>
      </c>
      <c r="E4" s="121" t="s">
        <v>588</v>
      </c>
      <c r="F4" s="121" t="s">
        <v>477</v>
      </c>
      <c r="G4" s="121" t="s">
        <v>478</v>
      </c>
      <c r="H4" s="121" t="s">
        <v>588</v>
      </c>
      <c r="I4" s="121" t="s">
        <v>477</v>
      </c>
      <c r="J4" s="121" t="s">
        <v>478</v>
      </c>
      <c r="K4" s="121" t="s">
        <v>588</v>
      </c>
      <c r="L4" s="121" t="s">
        <v>477</v>
      </c>
      <c r="M4" s="121" t="s">
        <v>478</v>
      </c>
      <c r="N4" s="121" t="s">
        <v>588</v>
      </c>
      <c r="O4" s="121" t="s">
        <v>477</v>
      </c>
      <c r="P4" s="121" t="s">
        <v>478</v>
      </c>
      <c r="Q4" s="121" t="s">
        <v>588</v>
      </c>
      <c r="R4" s="121" t="s">
        <v>477</v>
      </c>
      <c r="S4" s="121" t="s">
        <v>478</v>
      </c>
      <c r="T4" s="102" t="s">
        <v>471</v>
      </c>
    </row>
    <row r="5" spans="1:20" s="100" customFormat="1" ht="15.75" customHeight="1">
      <c r="A5" s="1150"/>
      <c r="B5" s="71" t="s">
        <v>479</v>
      </c>
      <c r="C5" s="71" t="s">
        <v>480</v>
      </c>
      <c r="D5" s="71" t="s">
        <v>481</v>
      </c>
      <c r="E5" s="71" t="s">
        <v>479</v>
      </c>
      <c r="F5" s="71" t="s">
        <v>480</v>
      </c>
      <c r="G5" s="71" t="s">
        <v>481</v>
      </c>
      <c r="H5" s="71" t="s">
        <v>479</v>
      </c>
      <c r="I5" s="71" t="s">
        <v>480</v>
      </c>
      <c r="J5" s="71" t="s">
        <v>481</v>
      </c>
      <c r="K5" s="71" t="s">
        <v>479</v>
      </c>
      <c r="L5" s="71" t="s">
        <v>480</v>
      </c>
      <c r="M5" s="71" t="s">
        <v>481</v>
      </c>
      <c r="N5" s="71" t="s">
        <v>479</v>
      </c>
      <c r="O5" s="71" t="s">
        <v>480</v>
      </c>
      <c r="P5" s="71" t="s">
        <v>481</v>
      </c>
      <c r="Q5" s="71" t="s">
        <v>479</v>
      </c>
      <c r="R5" s="71" t="s">
        <v>480</v>
      </c>
      <c r="S5" s="71" t="s">
        <v>481</v>
      </c>
      <c r="T5" s="122"/>
    </row>
    <row r="6" spans="1:22" s="100" customFormat="1" ht="18" customHeight="1">
      <c r="A6" s="110" t="s">
        <v>835</v>
      </c>
      <c r="B6" s="176">
        <v>3417</v>
      </c>
      <c r="C6" s="177">
        <v>1897</v>
      </c>
      <c r="D6" s="177">
        <v>1520</v>
      </c>
      <c r="E6" s="177">
        <v>122</v>
      </c>
      <c r="F6" s="177">
        <v>39</v>
      </c>
      <c r="G6" s="177">
        <v>83</v>
      </c>
      <c r="H6" s="177">
        <v>197</v>
      </c>
      <c r="I6" s="177">
        <v>123</v>
      </c>
      <c r="J6" s="177">
        <v>74</v>
      </c>
      <c r="K6" s="177">
        <v>1246</v>
      </c>
      <c r="L6" s="177">
        <v>647</v>
      </c>
      <c r="M6" s="177">
        <v>599</v>
      </c>
      <c r="N6" s="292">
        <v>363</v>
      </c>
      <c r="O6" s="292">
        <v>122</v>
      </c>
      <c r="P6" s="292">
        <v>241</v>
      </c>
      <c r="Q6" s="177">
        <v>85</v>
      </c>
      <c r="R6" s="177">
        <v>49</v>
      </c>
      <c r="S6" s="177">
        <v>36</v>
      </c>
      <c r="T6" s="119" t="s">
        <v>835</v>
      </c>
      <c r="U6" s="100" t="s">
        <v>818</v>
      </c>
      <c r="V6" s="100" t="s">
        <v>818</v>
      </c>
    </row>
    <row r="7" spans="1:20" s="100" customFormat="1" ht="18" customHeight="1">
      <c r="A7" s="105" t="s">
        <v>837</v>
      </c>
      <c r="B7" s="111">
        <v>3738</v>
      </c>
      <c r="C7" s="293">
        <v>2011</v>
      </c>
      <c r="D7" s="293">
        <v>1727</v>
      </c>
      <c r="E7" s="293">
        <v>134</v>
      </c>
      <c r="F7" s="293">
        <v>44</v>
      </c>
      <c r="G7" s="293">
        <v>90</v>
      </c>
      <c r="H7" s="293">
        <v>215</v>
      </c>
      <c r="I7" s="293">
        <v>125</v>
      </c>
      <c r="J7" s="293">
        <v>90</v>
      </c>
      <c r="K7" s="293">
        <v>1141</v>
      </c>
      <c r="L7" s="293">
        <v>555</v>
      </c>
      <c r="M7" s="293">
        <v>586</v>
      </c>
      <c r="N7" s="292">
        <v>343</v>
      </c>
      <c r="O7" s="292">
        <v>126</v>
      </c>
      <c r="P7" s="292">
        <v>217</v>
      </c>
      <c r="Q7" s="293">
        <v>93</v>
      </c>
      <c r="R7" s="293">
        <v>55</v>
      </c>
      <c r="S7" s="293">
        <v>38</v>
      </c>
      <c r="T7" s="106" t="s">
        <v>859</v>
      </c>
    </row>
    <row r="8" spans="1:20" s="100" customFormat="1" ht="18" customHeight="1">
      <c r="A8" s="105" t="s">
        <v>852</v>
      </c>
      <c r="B8" s="111">
        <v>4144</v>
      </c>
      <c r="C8" s="293">
        <v>2213</v>
      </c>
      <c r="D8" s="293">
        <v>1931</v>
      </c>
      <c r="E8" s="293">
        <v>130</v>
      </c>
      <c r="F8" s="293">
        <v>44</v>
      </c>
      <c r="G8" s="293">
        <v>86</v>
      </c>
      <c r="H8" s="293">
        <v>218</v>
      </c>
      <c r="I8" s="293">
        <v>131</v>
      </c>
      <c r="J8" s="293">
        <v>87</v>
      </c>
      <c r="K8" s="293">
        <v>1235</v>
      </c>
      <c r="L8" s="293">
        <v>594</v>
      </c>
      <c r="M8" s="293">
        <v>641</v>
      </c>
      <c r="N8" s="292">
        <v>361</v>
      </c>
      <c r="O8" s="292">
        <v>139</v>
      </c>
      <c r="P8" s="292">
        <v>222</v>
      </c>
      <c r="Q8" s="293">
        <v>82</v>
      </c>
      <c r="R8" s="293">
        <v>52</v>
      </c>
      <c r="S8" s="293">
        <v>30</v>
      </c>
      <c r="T8" s="106" t="s">
        <v>852</v>
      </c>
    </row>
    <row r="9" spans="1:20" s="100" customFormat="1" ht="18" customHeight="1">
      <c r="A9" s="105" t="s">
        <v>905</v>
      </c>
      <c r="B9" s="111">
        <v>4803</v>
      </c>
      <c r="C9" s="293">
        <v>2630</v>
      </c>
      <c r="D9" s="293">
        <v>2173</v>
      </c>
      <c r="E9" s="293">
        <v>139</v>
      </c>
      <c r="F9" s="293">
        <v>55</v>
      </c>
      <c r="G9" s="293">
        <v>84</v>
      </c>
      <c r="H9" s="293">
        <v>236</v>
      </c>
      <c r="I9" s="293">
        <v>146</v>
      </c>
      <c r="J9" s="293">
        <v>90</v>
      </c>
      <c r="K9" s="293">
        <v>1473</v>
      </c>
      <c r="L9" s="293">
        <v>742</v>
      </c>
      <c r="M9" s="293">
        <v>731</v>
      </c>
      <c r="N9" s="292">
        <v>383</v>
      </c>
      <c r="O9" s="292">
        <v>160</v>
      </c>
      <c r="P9" s="292">
        <v>223</v>
      </c>
      <c r="Q9" s="293">
        <v>80</v>
      </c>
      <c r="R9" s="293">
        <v>50</v>
      </c>
      <c r="S9" s="293">
        <v>30</v>
      </c>
      <c r="T9" s="106" t="s">
        <v>905</v>
      </c>
    </row>
    <row r="10" spans="1:20" s="312" customFormat="1" ht="18" customHeight="1">
      <c r="A10" s="309" t="s">
        <v>906</v>
      </c>
      <c r="B10" s="310">
        <f>SUM(C10:D10)</f>
        <v>5757</v>
      </c>
      <c r="C10" s="310">
        <f>SUM(F10,I10,L10,O10,R10,C20,F20,I20,L20,O20,R20)</f>
        <v>3145</v>
      </c>
      <c r="D10" s="310">
        <f>SUM(G10,J10,M10,P10,S10,D20,G20,J20,M20,P20,S20)</f>
        <v>2612</v>
      </c>
      <c r="E10" s="310">
        <f>SUM(F10:G10)</f>
        <v>153</v>
      </c>
      <c r="F10" s="310">
        <v>60</v>
      </c>
      <c r="G10" s="310">
        <v>93</v>
      </c>
      <c r="H10" s="310">
        <f>SUM(I10:J10)</f>
        <v>230</v>
      </c>
      <c r="I10" s="310">
        <v>137</v>
      </c>
      <c r="J10" s="310">
        <v>93</v>
      </c>
      <c r="K10" s="310">
        <f>SUM(L10:M10)</f>
        <v>1932</v>
      </c>
      <c r="L10" s="310">
        <v>914</v>
      </c>
      <c r="M10" s="310">
        <v>1018</v>
      </c>
      <c r="N10" s="310">
        <f>SUM(O10:P10)</f>
        <v>410</v>
      </c>
      <c r="O10" s="310">
        <v>176</v>
      </c>
      <c r="P10" s="310">
        <v>234</v>
      </c>
      <c r="Q10" s="310">
        <f>SUM(R10:S10)</f>
        <v>76</v>
      </c>
      <c r="R10" s="310">
        <v>46</v>
      </c>
      <c r="S10" s="310">
        <v>30</v>
      </c>
      <c r="T10" s="311" t="s">
        <v>906</v>
      </c>
    </row>
    <row r="11" s="100" customFormat="1" ht="9.75" customHeight="1">
      <c r="T11" s="117"/>
    </row>
    <row r="12" s="100" customFormat="1" ht="11.25" customHeight="1" hidden="1">
      <c r="T12" s="117"/>
    </row>
    <row r="13" spans="1:20" s="100" customFormat="1" ht="15.75" customHeight="1">
      <c r="A13" s="114"/>
      <c r="B13" s="1151" t="s">
        <v>482</v>
      </c>
      <c r="C13" s="1070"/>
      <c r="D13" s="1073"/>
      <c r="E13" s="1151" t="s">
        <v>483</v>
      </c>
      <c r="F13" s="1070"/>
      <c r="G13" s="1073"/>
      <c r="H13" s="1151" t="s">
        <v>484</v>
      </c>
      <c r="I13" s="1070"/>
      <c r="J13" s="1073"/>
      <c r="K13" s="1152" t="s">
        <v>798</v>
      </c>
      <c r="L13" s="1070"/>
      <c r="M13" s="1073"/>
      <c r="N13" s="1156" t="s">
        <v>799</v>
      </c>
      <c r="O13" s="1154"/>
      <c r="P13" s="1155"/>
      <c r="Q13" s="1153" t="s">
        <v>800</v>
      </c>
      <c r="R13" s="1154"/>
      <c r="S13" s="1155"/>
      <c r="T13" s="115"/>
    </row>
    <row r="14" spans="1:20" s="100" customFormat="1" ht="15.75" customHeight="1">
      <c r="A14" s="64" t="s">
        <v>470</v>
      </c>
      <c r="B14" s="121" t="s">
        <v>485</v>
      </c>
      <c r="C14" s="109" t="s">
        <v>486</v>
      </c>
      <c r="D14" s="121" t="s">
        <v>487</v>
      </c>
      <c r="E14" s="121" t="s">
        <v>485</v>
      </c>
      <c r="F14" s="109" t="s">
        <v>486</v>
      </c>
      <c r="G14" s="121" t="s">
        <v>487</v>
      </c>
      <c r="H14" s="121" t="s">
        <v>485</v>
      </c>
      <c r="I14" s="109" t="s">
        <v>486</v>
      </c>
      <c r="J14" s="121" t="s">
        <v>487</v>
      </c>
      <c r="K14" s="121" t="s">
        <v>485</v>
      </c>
      <c r="L14" s="109" t="s">
        <v>486</v>
      </c>
      <c r="M14" s="121" t="s">
        <v>487</v>
      </c>
      <c r="N14" s="186"/>
      <c r="O14" s="186" t="s">
        <v>626</v>
      </c>
      <c r="P14" s="186" t="s">
        <v>627</v>
      </c>
      <c r="Q14" s="186"/>
      <c r="R14" s="187" t="s">
        <v>626</v>
      </c>
      <c r="S14" s="186" t="s">
        <v>627</v>
      </c>
      <c r="T14" s="102" t="s">
        <v>471</v>
      </c>
    </row>
    <row r="15" spans="1:20" s="100" customFormat="1" ht="15.75" customHeight="1">
      <c r="A15" s="118"/>
      <c r="B15" s="71" t="s">
        <v>488</v>
      </c>
      <c r="C15" s="72" t="s">
        <v>489</v>
      </c>
      <c r="D15" s="71" t="s">
        <v>490</v>
      </c>
      <c r="E15" s="71" t="s">
        <v>488</v>
      </c>
      <c r="F15" s="72" t="s">
        <v>489</v>
      </c>
      <c r="G15" s="71" t="s">
        <v>490</v>
      </c>
      <c r="H15" s="71" t="s">
        <v>488</v>
      </c>
      <c r="I15" s="72" t="s">
        <v>489</v>
      </c>
      <c r="J15" s="71" t="s">
        <v>490</v>
      </c>
      <c r="K15" s="71" t="s">
        <v>488</v>
      </c>
      <c r="L15" s="72" t="s">
        <v>489</v>
      </c>
      <c r="M15" s="71" t="s">
        <v>490</v>
      </c>
      <c r="N15" s="188"/>
      <c r="O15" s="188" t="s">
        <v>801</v>
      </c>
      <c r="P15" s="188" t="s">
        <v>802</v>
      </c>
      <c r="Q15" s="188"/>
      <c r="R15" s="189" t="s">
        <v>801</v>
      </c>
      <c r="S15" s="188" t="s">
        <v>802</v>
      </c>
      <c r="T15" s="116"/>
    </row>
    <row r="16" spans="1:20" s="175" customFormat="1" ht="18" customHeight="1">
      <c r="A16" s="110" t="s">
        <v>835</v>
      </c>
      <c r="B16" s="177">
        <v>318</v>
      </c>
      <c r="C16" s="177">
        <v>318</v>
      </c>
      <c r="D16" s="313" t="s">
        <v>858</v>
      </c>
      <c r="E16" s="177">
        <v>18</v>
      </c>
      <c r="F16" s="177">
        <v>3</v>
      </c>
      <c r="G16" s="177">
        <v>15</v>
      </c>
      <c r="H16" s="177">
        <v>127</v>
      </c>
      <c r="I16" s="177">
        <v>23</v>
      </c>
      <c r="J16" s="177">
        <v>104</v>
      </c>
      <c r="K16" s="292">
        <v>22</v>
      </c>
      <c r="L16" s="292">
        <v>15</v>
      </c>
      <c r="M16" s="292">
        <v>7</v>
      </c>
      <c r="N16" s="292">
        <v>383</v>
      </c>
      <c r="O16" s="292">
        <v>153</v>
      </c>
      <c r="P16" s="292">
        <v>230</v>
      </c>
      <c r="Q16" s="111">
        <v>536</v>
      </c>
      <c r="R16" s="111">
        <v>405</v>
      </c>
      <c r="S16" s="111">
        <v>131</v>
      </c>
      <c r="T16" s="119" t="s">
        <v>835</v>
      </c>
    </row>
    <row r="17" spans="1:20" s="175" customFormat="1" ht="18" customHeight="1">
      <c r="A17" s="110" t="s">
        <v>859</v>
      </c>
      <c r="B17" s="177">
        <v>293</v>
      </c>
      <c r="C17" s="177">
        <v>293</v>
      </c>
      <c r="D17" s="313" t="s">
        <v>858</v>
      </c>
      <c r="E17" s="177">
        <v>14</v>
      </c>
      <c r="F17" s="177">
        <v>4</v>
      </c>
      <c r="G17" s="177">
        <v>10</v>
      </c>
      <c r="H17" s="177">
        <v>166</v>
      </c>
      <c r="I17" s="177">
        <v>30</v>
      </c>
      <c r="J17" s="177">
        <v>136</v>
      </c>
      <c r="K17" s="292">
        <v>24</v>
      </c>
      <c r="L17" s="292">
        <v>17</v>
      </c>
      <c r="M17" s="292">
        <v>7</v>
      </c>
      <c r="N17" s="292">
        <v>500</v>
      </c>
      <c r="O17" s="292">
        <v>220</v>
      </c>
      <c r="P17" s="292">
        <v>280</v>
      </c>
      <c r="Q17" s="111">
        <v>815</v>
      </c>
      <c r="R17" s="111">
        <v>542</v>
      </c>
      <c r="S17" s="111">
        <v>273</v>
      </c>
      <c r="T17" s="119" t="s">
        <v>859</v>
      </c>
    </row>
    <row r="18" spans="1:20" s="175" customFormat="1" ht="18" customHeight="1">
      <c r="A18" s="110" t="s">
        <v>852</v>
      </c>
      <c r="B18" s="177">
        <v>276</v>
      </c>
      <c r="C18" s="177">
        <v>276</v>
      </c>
      <c r="D18" s="313" t="s">
        <v>803</v>
      </c>
      <c r="E18" s="177">
        <v>18</v>
      </c>
      <c r="F18" s="177">
        <v>4</v>
      </c>
      <c r="G18" s="177">
        <v>14</v>
      </c>
      <c r="H18" s="177">
        <v>201</v>
      </c>
      <c r="I18" s="177">
        <v>29</v>
      </c>
      <c r="J18" s="177">
        <v>172</v>
      </c>
      <c r="K18" s="292">
        <v>29</v>
      </c>
      <c r="L18" s="292">
        <v>16</v>
      </c>
      <c r="M18" s="292">
        <v>13</v>
      </c>
      <c r="N18" s="292">
        <v>671</v>
      </c>
      <c r="O18" s="292">
        <v>316</v>
      </c>
      <c r="P18" s="292">
        <v>355</v>
      </c>
      <c r="Q18" s="111">
        <v>923</v>
      </c>
      <c r="R18" s="111">
        <v>612</v>
      </c>
      <c r="S18" s="111">
        <v>311</v>
      </c>
      <c r="T18" s="119" t="s">
        <v>852</v>
      </c>
    </row>
    <row r="19" spans="1:20" s="175" customFormat="1" ht="18" customHeight="1">
      <c r="A19" s="110" t="s">
        <v>905</v>
      </c>
      <c r="B19" s="177">
        <v>413</v>
      </c>
      <c r="C19" s="177">
        <v>413</v>
      </c>
      <c r="D19" s="313" t="s">
        <v>803</v>
      </c>
      <c r="E19" s="177">
        <v>22</v>
      </c>
      <c r="F19" s="177">
        <v>7</v>
      </c>
      <c r="G19" s="177">
        <v>15</v>
      </c>
      <c r="H19" s="177">
        <v>210</v>
      </c>
      <c r="I19" s="177">
        <v>20</v>
      </c>
      <c r="J19" s="177">
        <v>190</v>
      </c>
      <c r="K19" s="292">
        <v>53</v>
      </c>
      <c r="L19" s="292">
        <v>35</v>
      </c>
      <c r="M19" s="292">
        <v>18</v>
      </c>
      <c r="N19" s="292">
        <v>835</v>
      </c>
      <c r="O19" s="292">
        <v>407</v>
      </c>
      <c r="P19" s="292">
        <v>428</v>
      </c>
      <c r="Q19" s="111">
        <v>959</v>
      </c>
      <c r="R19" s="111">
        <v>595</v>
      </c>
      <c r="S19" s="111">
        <v>364</v>
      </c>
      <c r="T19" s="119" t="s">
        <v>905</v>
      </c>
    </row>
    <row r="20" spans="1:21" s="312" customFormat="1" ht="18" customHeight="1">
      <c r="A20" s="309" t="s">
        <v>906</v>
      </c>
      <c r="B20" s="314">
        <f>SUM(C20:D20)</f>
        <v>488</v>
      </c>
      <c r="C20" s="310">
        <v>485</v>
      </c>
      <c r="D20" s="315">
        <v>3</v>
      </c>
      <c r="E20" s="310">
        <f>SUM(F20:G20)</f>
        <v>23</v>
      </c>
      <c r="F20" s="310">
        <v>6</v>
      </c>
      <c r="G20" s="310">
        <v>17</v>
      </c>
      <c r="H20" s="316">
        <f>SUM(I20:J20)</f>
        <v>245</v>
      </c>
      <c r="I20" s="317">
        <v>31</v>
      </c>
      <c r="J20" s="317">
        <v>214</v>
      </c>
      <c r="K20" s="316">
        <f>SUM(L20:M20)</f>
        <v>51</v>
      </c>
      <c r="L20" s="317">
        <v>37</v>
      </c>
      <c r="M20" s="317">
        <v>14</v>
      </c>
      <c r="N20" s="317">
        <f>SUM(O20:P20)</f>
        <v>935</v>
      </c>
      <c r="O20" s="317">
        <v>444</v>
      </c>
      <c r="P20" s="317">
        <v>491</v>
      </c>
      <c r="Q20" s="317">
        <f>SUM(R20:S20)</f>
        <v>1214</v>
      </c>
      <c r="R20" s="317">
        <v>809</v>
      </c>
      <c r="S20" s="318">
        <v>405</v>
      </c>
      <c r="T20" s="969" t="s">
        <v>906</v>
      </c>
      <c r="U20" s="970"/>
    </row>
    <row r="21" spans="1:20" s="307" customFormat="1" ht="15.75" customHeight="1">
      <c r="A21" s="345" t="s">
        <v>872</v>
      </c>
      <c r="B21" s="306"/>
      <c r="C21" s="306"/>
      <c r="H21" s="308" t="s">
        <v>873</v>
      </c>
      <c r="I21" s="1138" t="s">
        <v>871</v>
      </c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</row>
    <row r="22" spans="1:20" s="307" customFormat="1" ht="15.75" customHeight="1">
      <c r="A22" s="307" t="s">
        <v>213</v>
      </c>
      <c r="G22" s="307" t="s">
        <v>518</v>
      </c>
      <c r="I22" s="1139" t="s">
        <v>214</v>
      </c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</row>
    <row r="23" ht="24" customHeight="1">
      <c r="D23" s="209"/>
    </row>
    <row r="24" spans="13:18" ht="24" customHeight="1">
      <c r="M24" s="112"/>
      <c r="N24" s="112"/>
      <c r="O24" s="112"/>
      <c r="P24" s="113"/>
      <c r="Q24" s="113"/>
      <c r="R24" s="113"/>
    </row>
    <row r="25" spans="12:14" ht="24" customHeight="1">
      <c r="L25" s="112"/>
      <c r="M25" s="112"/>
      <c r="N25" s="112"/>
    </row>
  </sheetData>
  <sheetProtection/>
  <mergeCells count="16">
    <mergeCell ref="H13:J13"/>
    <mergeCell ref="K13:M13"/>
    <mergeCell ref="Q13:S13"/>
    <mergeCell ref="B13:D13"/>
    <mergeCell ref="E13:G13"/>
    <mergeCell ref="N13:P13"/>
    <mergeCell ref="I21:T21"/>
    <mergeCell ref="I22:T22"/>
    <mergeCell ref="A1:T1"/>
    <mergeCell ref="B3:D3"/>
    <mergeCell ref="E3:G3"/>
    <mergeCell ref="H3:J3"/>
    <mergeCell ref="K3:M3"/>
    <mergeCell ref="Q3:S3"/>
    <mergeCell ref="N3:P3"/>
    <mergeCell ref="A3:A5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4">
      <selection activeCell="C9" sqref="C9"/>
    </sheetView>
  </sheetViews>
  <sheetFormatPr defaultColWidth="8.88671875" defaultRowHeight="13.5"/>
  <cols>
    <col min="1" max="1" width="8.88671875" style="871" customWidth="1"/>
    <col min="2" max="5" width="8.77734375" style="871" customWidth="1"/>
    <col min="6" max="6" width="9.88671875" style="871" bestFit="1" customWidth="1"/>
    <col min="7" max="13" width="8.77734375" style="871" customWidth="1"/>
    <col min="14" max="18" width="8.88671875" style="871" customWidth="1"/>
    <col min="19" max="19" width="10.99609375" style="871" customWidth="1"/>
    <col min="20" max="16384" width="8.88671875" style="871" customWidth="1"/>
  </cols>
  <sheetData>
    <row r="1" spans="1:13" ht="43.5" customHeight="1">
      <c r="A1" s="1160" t="s">
        <v>229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</row>
    <row r="2" spans="1:10" ht="25.5" customHeight="1">
      <c r="A2" s="879" t="s">
        <v>215</v>
      </c>
      <c r="I2" s="1161" t="s">
        <v>216</v>
      </c>
      <c r="J2" s="1161"/>
    </row>
    <row r="3" spans="1:13" s="415" customFormat="1" ht="29.25" customHeight="1">
      <c r="A3" s="880"/>
      <c r="B3" s="1162" t="s">
        <v>218</v>
      </c>
      <c r="C3" s="1163"/>
      <c r="D3" s="1163"/>
      <c r="E3" s="1163"/>
      <c r="F3" s="1163"/>
      <c r="G3" s="1163"/>
      <c r="H3" s="1163"/>
      <c r="I3" s="1163"/>
      <c r="J3" s="1163"/>
      <c r="K3" s="882"/>
      <c r="L3" s="883"/>
      <c r="M3" s="884"/>
    </row>
    <row r="4" spans="1:13" s="415" customFormat="1" ht="12" customHeight="1">
      <c r="A4" s="885" t="s">
        <v>219</v>
      </c>
      <c r="B4" s="886"/>
      <c r="C4" s="887"/>
      <c r="D4" s="887"/>
      <c r="E4" s="887"/>
      <c r="F4" s="887"/>
      <c r="G4" s="887"/>
      <c r="H4" s="887"/>
      <c r="I4" s="887"/>
      <c r="J4" s="887"/>
      <c r="K4" s="888" t="s">
        <v>220</v>
      </c>
      <c r="L4" s="889"/>
      <c r="M4" s="483"/>
    </row>
    <row r="5" spans="1:13" s="415" customFormat="1" ht="21.75" customHeight="1">
      <c r="A5" s="890"/>
      <c r="B5" s="1157" t="s">
        <v>221</v>
      </c>
      <c r="C5" s="891" t="s">
        <v>491</v>
      </c>
      <c r="D5" s="891" t="s">
        <v>492</v>
      </c>
      <c r="E5" s="891" t="s">
        <v>493</v>
      </c>
      <c r="F5" s="891" t="s">
        <v>494</v>
      </c>
      <c r="G5" s="891" t="s">
        <v>495</v>
      </c>
      <c r="H5" s="892" t="s">
        <v>222</v>
      </c>
      <c r="I5" s="891" t="s">
        <v>496</v>
      </c>
      <c r="J5" s="891" t="s">
        <v>497</v>
      </c>
      <c r="K5" s="888"/>
      <c r="L5" s="890"/>
      <c r="M5" s="483"/>
    </row>
    <row r="6" spans="1:13" s="415" customFormat="1" ht="21.75" customHeight="1">
      <c r="A6" s="893"/>
      <c r="B6" s="1158"/>
      <c r="C6" s="894" t="s">
        <v>498</v>
      </c>
      <c r="D6" s="894" t="s">
        <v>499</v>
      </c>
      <c r="E6" s="894" t="s">
        <v>500</v>
      </c>
      <c r="F6" s="894" t="s">
        <v>501</v>
      </c>
      <c r="G6" s="894" t="s">
        <v>502</v>
      </c>
      <c r="H6" s="895" t="s">
        <v>223</v>
      </c>
      <c r="I6" s="894" t="s">
        <v>503</v>
      </c>
      <c r="J6" s="894" t="s">
        <v>504</v>
      </c>
      <c r="K6" s="896"/>
      <c r="L6" s="890"/>
      <c r="M6" s="884"/>
    </row>
    <row r="7" spans="1:17" s="415" customFormat="1" ht="24.75" customHeight="1">
      <c r="A7" s="897" t="s">
        <v>835</v>
      </c>
      <c r="B7" s="386">
        <v>357</v>
      </c>
      <c r="C7" s="898">
        <v>13</v>
      </c>
      <c r="D7" s="898">
        <v>104</v>
      </c>
      <c r="E7" s="900">
        <v>0</v>
      </c>
      <c r="F7" s="898">
        <v>73</v>
      </c>
      <c r="G7" s="898">
        <v>121</v>
      </c>
      <c r="H7" s="898">
        <v>4</v>
      </c>
      <c r="I7" s="898">
        <v>6</v>
      </c>
      <c r="J7" s="899">
        <v>36</v>
      </c>
      <c r="K7" s="901" t="s">
        <v>835</v>
      </c>
      <c r="L7" s="1164"/>
      <c r="M7" s="1165"/>
      <c r="N7" s="1165"/>
      <c r="O7" s="1165"/>
      <c r="P7" s="1165"/>
      <c r="Q7" s="1165"/>
    </row>
    <row r="8" spans="1:17" s="415" customFormat="1" ht="24.75" customHeight="1">
      <c r="A8" s="897" t="s">
        <v>879</v>
      </c>
      <c r="B8" s="386">
        <v>327</v>
      </c>
      <c r="C8" s="898">
        <v>13</v>
      </c>
      <c r="D8" s="898">
        <v>84</v>
      </c>
      <c r="E8" s="902">
        <v>2</v>
      </c>
      <c r="F8" s="898">
        <v>89</v>
      </c>
      <c r="G8" s="898">
        <v>100</v>
      </c>
      <c r="H8" s="898">
        <v>2</v>
      </c>
      <c r="I8" s="898">
        <v>3</v>
      </c>
      <c r="J8" s="899">
        <v>34</v>
      </c>
      <c r="K8" s="897" t="s">
        <v>879</v>
      </c>
      <c r="L8" s="1165"/>
      <c r="M8" s="1165"/>
      <c r="N8" s="1165"/>
      <c r="O8" s="1165"/>
      <c r="P8" s="1165"/>
      <c r="Q8" s="1165"/>
    </row>
    <row r="9" spans="1:13" s="415" customFormat="1" ht="24.75" customHeight="1">
      <c r="A9" s="897" t="s">
        <v>880</v>
      </c>
      <c r="B9" s="386">
        <v>388</v>
      </c>
      <c r="C9" s="898">
        <v>11</v>
      </c>
      <c r="D9" s="898">
        <v>71</v>
      </c>
      <c r="E9" s="902">
        <v>1</v>
      </c>
      <c r="F9" s="898">
        <v>59</v>
      </c>
      <c r="G9" s="898">
        <v>167</v>
      </c>
      <c r="H9" s="898">
        <v>2</v>
      </c>
      <c r="I9" s="898">
        <v>1</v>
      </c>
      <c r="J9" s="899">
        <v>76</v>
      </c>
      <c r="K9" s="897" t="s">
        <v>880</v>
      </c>
      <c r="L9" s="483"/>
      <c r="M9" s="897"/>
    </row>
    <row r="10" spans="1:13" s="415" customFormat="1" ht="24.75" customHeight="1">
      <c r="A10" s="897" t="s">
        <v>946</v>
      </c>
      <c r="B10" s="386">
        <v>318</v>
      </c>
      <c r="C10" s="898">
        <v>10</v>
      </c>
      <c r="D10" s="898">
        <v>68</v>
      </c>
      <c r="E10" s="902">
        <v>2</v>
      </c>
      <c r="F10" s="898">
        <v>61</v>
      </c>
      <c r="G10" s="898">
        <v>134</v>
      </c>
      <c r="H10" s="898">
        <v>0</v>
      </c>
      <c r="I10" s="898">
        <v>3</v>
      </c>
      <c r="J10" s="899">
        <v>40</v>
      </c>
      <c r="K10" s="897" t="s">
        <v>946</v>
      </c>
      <c r="L10" s="483"/>
      <c r="M10" s="897"/>
    </row>
    <row r="11" spans="1:13" s="415" customFormat="1" ht="24.75" customHeight="1">
      <c r="A11" s="903" t="s">
        <v>988</v>
      </c>
      <c r="B11" s="904">
        <f>SUM(C11:J11)</f>
        <v>320</v>
      </c>
      <c r="C11" s="905">
        <v>13</v>
      </c>
      <c r="D11" s="905">
        <v>54</v>
      </c>
      <c r="E11" s="906">
        <v>3</v>
      </c>
      <c r="F11" s="905">
        <v>65</v>
      </c>
      <c r="G11" s="905">
        <v>125</v>
      </c>
      <c r="H11" s="907">
        <v>7</v>
      </c>
      <c r="I11" s="905">
        <v>1</v>
      </c>
      <c r="J11" s="908">
        <v>52</v>
      </c>
      <c r="K11" s="903" t="s">
        <v>988</v>
      </c>
      <c r="L11" s="909"/>
      <c r="M11" s="910"/>
    </row>
    <row r="12" s="415" customFormat="1" ht="18" customHeight="1">
      <c r="A12" s="884"/>
    </row>
    <row r="13" spans="1:13" s="415" customFormat="1" ht="30" customHeight="1">
      <c r="A13" s="911"/>
      <c r="B13" s="1162" t="s">
        <v>224</v>
      </c>
      <c r="C13" s="1163"/>
      <c r="D13" s="1163"/>
      <c r="E13" s="1163"/>
      <c r="F13" s="1163"/>
      <c r="G13" s="1163"/>
      <c r="H13" s="1163"/>
      <c r="I13" s="1163"/>
      <c r="J13" s="1163"/>
      <c r="K13" s="1166"/>
      <c r="L13" s="882"/>
      <c r="M13" s="884"/>
    </row>
    <row r="14" spans="1:13" s="415" customFormat="1" ht="29.25" customHeight="1">
      <c r="A14" s="912" t="s">
        <v>219</v>
      </c>
      <c r="B14" s="1157" t="s">
        <v>221</v>
      </c>
      <c r="C14" s="891" t="s">
        <v>491</v>
      </c>
      <c r="D14" s="891" t="s">
        <v>492</v>
      </c>
      <c r="E14" s="891" t="s">
        <v>493</v>
      </c>
      <c r="F14" s="891" t="s">
        <v>505</v>
      </c>
      <c r="G14" s="891" t="s">
        <v>506</v>
      </c>
      <c r="H14" s="891" t="s">
        <v>507</v>
      </c>
      <c r="I14" s="891" t="s">
        <v>508</v>
      </c>
      <c r="J14" s="913" t="s">
        <v>225</v>
      </c>
      <c r="K14" s="914" t="s">
        <v>226</v>
      </c>
      <c r="L14" s="435" t="s">
        <v>220</v>
      </c>
      <c r="M14" s="483"/>
    </row>
    <row r="15" spans="1:13" s="415" customFormat="1" ht="29.25" customHeight="1">
      <c r="A15" s="915"/>
      <c r="B15" s="1158"/>
      <c r="C15" s="894" t="s">
        <v>498</v>
      </c>
      <c r="D15" s="894" t="s">
        <v>499</v>
      </c>
      <c r="E15" s="894" t="s">
        <v>500</v>
      </c>
      <c r="F15" s="894" t="s">
        <v>509</v>
      </c>
      <c r="G15" s="894" t="s">
        <v>510</v>
      </c>
      <c r="H15" s="894" t="s">
        <v>511</v>
      </c>
      <c r="I15" s="894" t="s">
        <v>512</v>
      </c>
      <c r="J15" s="916" t="s">
        <v>227</v>
      </c>
      <c r="K15" s="917" t="s">
        <v>228</v>
      </c>
      <c r="L15" s="918"/>
      <c r="M15" s="884"/>
    </row>
    <row r="16" spans="1:21" s="415" customFormat="1" ht="24.75" customHeight="1">
      <c r="A16" s="897" t="s">
        <v>835</v>
      </c>
      <c r="B16" s="919">
        <v>77</v>
      </c>
      <c r="C16" s="483">
        <v>49</v>
      </c>
      <c r="D16" s="483">
        <v>6</v>
      </c>
      <c r="E16" s="483">
        <v>9</v>
      </c>
      <c r="F16" s="920">
        <v>0</v>
      </c>
      <c r="G16" s="483">
        <v>4</v>
      </c>
      <c r="H16" s="920">
        <v>1</v>
      </c>
      <c r="I16" s="920">
        <v>1</v>
      </c>
      <c r="J16" s="920">
        <v>0</v>
      </c>
      <c r="K16" s="922">
        <v>7</v>
      </c>
      <c r="L16" s="923" t="s">
        <v>835</v>
      </c>
      <c r="M16" s="897"/>
      <c r="N16" s="1159"/>
      <c r="O16" s="1159"/>
      <c r="P16" s="1159"/>
      <c r="Q16" s="1159"/>
      <c r="R16" s="1159"/>
      <c r="S16" s="1159"/>
      <c r="T16" s="884"/>
      <c r="U16" s="884"/>
    </row>
    <row r="17" spans="1:21" s="415" customFormat="1" ht="24.75" customHeight="1">
      <c r="A17" s="897" t="s">
        <v>879</v>
      </c>
      <c r="B17" s="919">
        <v>65</v>
      </c>
      <c r="C17" s="483">
        <v>40</v>
      </c>
      <c r="D17" s="483">
        <v>12</v>
      </c>
      <c r="E17" s="483">
        <v>8</v>
      </c>
      <c r="F17" s="920">
        <v>0</v>
      </c>
      <c r="G17" s="483">
        <v>3</v>
      </c>
      <c r="H17" s="920">
        <v>1</v>
      </c>
      <c r="I17" s="921">
        <v>0</v>
      </c>
      <c r="J17" s="920">
        <v>0</v>
      </c>
      <c r="K17" s="922">
        <v>1</v>
      </c>
      <c r="L17" s="923" t="s">
        <v>879</v>
      </c>
      <c r="M17" s="897"/>
      <c r="N17" s="1159"/>
      <c r="O17" s="1159"/>
      <c r="P17" s="1159"/>
      <c r="Q17" s="1159"/>
      <c r="R17" s="1159"/>
      <c r="S17" s="1159"/>
      <c r="T17" s="884"/>
      <c r="U17" s="884"/>
    </row>
    <row r="18" spans="1:21" s="415" customFormat="1" ht="24.75" customHeight="1">
      <c r="A18" s="897" t="s">
        <v>880</v>
      </c>
      <c r="B18" s="919">
        <v>72</v>
      </c>
      <c r="C18" s="483">
        <v>40</v>
      </c>
      <c r="D18" s="483">
        <v>12</v>
      </c>
      <c r="E18" s="483">
        <v>5</v>
      </c>
      <c r="F18" s="920">
        <v>0</v>
      </c>
      <c r="G18" s="483">
        <v>3</v>
      </c>
      <c r="H18" s="920">
        <v>0</v>
      </c>
      <c r="I18" s="483">
        <v>2</v>
      </c>
      <c r="J18" s="920">
        <v>2</v>
      </c>
      <c r="K18" s="922">
        <v>8</v>
      </c>
      <c r="L18" s="923" t="s">
        <v>880</v>
      </c>
      <c r="M18" s="897"/>
      <c r="N18" s="884"/>
      <c r="O18" s="884"/>
      <c r="P18" s="884"/>
      <c r="Q18" s="884"/>
      <c r="R18" s="884"/>
      <c r="S18" s="884"/>
      <c r="T18" s="884"/>
      <c r="U18" s="884"/>
    </row>
    <row r="19" spans="1:21" s="415" customFormat="1" ht="24.75" customHeight="1">
      <c r="A19" s="897" t="s">
        <v>946</v>
      </c>
      <c r="B19" s="919">
        <v>52</v>
      </c>
      <c r="C19" s="483">
        <v>17</v>
      </c>
      <c r="D19" s="483">
        <v>9</v>
      </c>
      <c r="E19" s="483">
        <v>7</v>
      </c>
      <c r="F19" s="920">
        <v>0</v>
      </c>
      <c r="G19" s="483">
        <v>3</v>
      </c>
      <c r="H19" s="920">
        <v>1</v>
      </c>
      <c r="I19" s="483">
        <v>3</v>
      </c>
      <c r="J19" s="920">
        <v>2</v>
      </c>
      <c r="K19" s="922">
        <v>10</v>
      </c>
      <c r="L19" s="923" t="s">
        <v>946</v>
      </c>
      <c r="M19" s="897"/>
      <c r="N19" s="884"/>
      <c r="O19" s="884"/>
      <c r="P19" s="884"/>
      <c r="Q19" s="884"/>
      <c r="R19" s="884"/>
      <c r="S19" s="884"/>
      <c r="T19" s="884"/>
      <c r="U19" s="884"/>
    </row>
    <row r="20" spans="1:21" s="930" customFormat="1" ht="24.75" customHeight="1">
      <c r="A20" s="903" t="s">
        <v>988</v>
      </c>
      <c r="B20" s="924">
        <f>SUM(C20:K20)</f>
        <v>62</v>
      </c>
      <c r="C20" s="925">
        <v>24</v>
      </c>
      <c r="D20" s="925">
        <v>11</v>
      </c>
      <c r="E20" s="925">
        <v>10</v>
      </c>
      <c r="F20" s="926">
        <v>1</v>
      </c>
      <c r="G20" s="925">
        <v>7</v>
      </c>
      <c r="H20" s="926">
        <v>2</v>
      </c>
      <c r="I20" s="971">
        <v>0</v>
      </c>
      <c r="J20" s="926">
        <v>2</v>
      </c>
      <c r="K20" s="927">
        <v>5</v>
      </c>
      <c r="L20" s="928" t="s">
        <v>988</v>
      </c>
      <c r="M20" s="910"/>
      <c r="N20" s="929"/>
      <c r="O20" s="929"/>
      <c r="P20" s="929"/>
      <c r="Q20" s="929"/>
      <c r="R20" s="929"/>
      <c r="S20" s="929"/>
      <c r="T20" s="929"/>
      <c r="U20" s="929"/>
    </row>
    <row r="21" spans="1:19" s="447" customFormat="1" ht="14.25" customHeight="1">
      <c r="A21" s="931" t="s">
        <v>217</v>
      </c>
      <c r="B21" s="932"/>
      <c r="C21" s="932"/>
      <c r="D21" s="932"/>
      <c r="I21" s="933" t="s">
        <v>875</v>
      </c>
      <c r="J21" s="933"/>
      <c r="K21" s="931"/>
      <c r="L21" s="931"/>
      <c r="M21" s="933"/>
      <c r="N21" s="933"/>
      <c r="O21" s="933"/>
      <c r="P21" s="933"/>
      <c r="Q21" s="933"/>
      <c r="R21" s="933"/>
      <c r="S21" s="934"/>
    </row>
    <row r="22" spans="1:19" s="354" customFormat="1" ht="14.25" customHeight="1">
      <c r="A22" s="385" t="s">
        <v>870</v>
      </c>
      <c r="B22" s="385"/>
      <c r="C22" s="385"/>
      <c r="D22" s="385"/>
      <c r="E22" s="385"/>
      <c r="F22" s="385"/>
      <c r="I22" s="385" t="s">
        <v>898</v>
      </c>
      <c r="J22" s="385"/>
      <c r="K22" s="385"/>
      <c r="M22" s="385"/>
      <c r="N22" s="385"/>
      <c r="O22" s="385"/>
      <c r="P22" s="385"/>
      <c r="Q22" s="385"/>
      <c r="R22" s="385"/>
      <c r="S22" s="385"/>
    </row>
  </sheetData>
  <sheetProtection/>
  <mergeCells count="8">
    <mergeCell ref="B14:B15"/>
    <mergeCell ref="N16:S17"/>
    <mergeCell ref="A1:M1"/>
    <mergeCell ref="I2:J2"/>
    <mergeCell ref="B3:J3"/>
    <mergeCell ref="B5:B6"/>
    <mergeCell ref="L7:Q8"/>
    <mergeCell ref="B13:K13"/>
  </mergeCells>
  <printOptions/>
  <pageMargins left="0.6299212598425197" right="0.4330708661417323" top="0.9055118110236221" bottom="0.708661417322834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B21" sqref="B21"/>
    </sheetView>
  </sheetViews>
  <sheetFormatPr defaultColWidth="8.88671875" defaultRowHeight="13.5"/>
  <cols>
    <col min="1" max="1" width="16.21484375" style="871" customWidth="1"/>
    <col min="2" max="2" width="13.5546875" style="871" customWidth="1"/>
    <col min="3" max="3" width="12.99609375" style="871" customWidth="1"/>
    <col min="4" max="4" width="12.21484375" style="871" customWidth="1"/>
    <col min="5" max="5" width="13.6640625" style="871" customWidth="1"/>
    <col min="6" max="6" width="12.10546875" style="871" customWidth="1"/>
    <col min="7" max="7" width="10.77734375" style="871" customWidth="1"/>
    <col min="8" max="8" width="11.88671875" style="871" customWidth="1"/>
    <col min="9" max="16384" width="8.88671875" style="871" customWidth="1"/>
  </cols>
  <sheetData>
    <row r="1" spans="1:8" ht="30.75" customHeight="1">
      <c r="A1" s="1169" t="s">
        <v>231</v>
      </c>
      <c r="B1" s="1169"/>
      <c r="C1" s="1169"/>
      <c r="D1" s="1169"/>
      <c r="E1" s="1169"/>
      <c r="F1" s="1169"/>
      <c r="G1" s="1169"/>
      <c r="H1" s="1169"/>
    </row>
    <row r="2" spans="1:8" ht="19.5" customHeight="1">
      <c r="A2" s="879" t="s">
        <v>232</v>
      </c>
      <c r="H2" s="871" t="s">
        <v>233</v>
      </c>
    </row>
    <row r="3" spans="1:8" s="937" customFormat="1" ht="23.25" customHeight="1">
      <c r="A3" s="935"/>
      <c r="B3" s="1170" t="s">
        <v>234</v>
      </c>
      <c r="C3" s="1171"/>
      <c r="D3" s="1171"/>
      <c r="E3" s="1171"/>
      <c r="F3" s="1171"/>
      <c r="G3" s="1172"/>
      <c r="H3" s="936"/>
    </row>
    <row r="4" spans="1:8" s="937" customFormat="1" ht="27.75" customHeight="1">
      <c r="A4" s="938" t="s">
        <v>235</v>
      </c>
      <c r="B4" s="1162" t="s">
        <v>236</v>
      </c>
      <c r="C4" s="1171"/>
      <c r="D4" s="1171"/>
      <c r="E4" s="1171"/>
      <c r="F4" s="1171"/>
      <c r="G4" s="1172"/>
      <c r="H4" s="939" t="s">
        <v>237</v>
      </c>
    </row>
    <row r="5" spans="1:8" s="937" customFormat="1" ht="17.25" customHeight="1">
      <c r="A5" s="938" t="s">
        <v>238</v>
      </c>
      <c r="B5" s="940" t="s">
        <v>239</v>
      </c>
      <c r="C5" s="891" t="s">
        <v>513</v>
      </c>
      <c r="D5" s="881" t="s">
        <v>514</v>
      </c>
      <c r="E5" s="1167" t="s">
        <v>240</v>
      </c>
      <c r="F5" s="1168"/>
      <c r="G5" s="891" t="s">
        <v>515</v>
      </c>
      <c r="H5" s="939" t="s">
        <v>241</v>
      </c>
    </row>
    <row r="6" spans="1:8" s="937" customFormat="1" ht="27.75" customHeight="1">
      <c r="A6" s="941"/>
      <c r="B6" s="942" t="s">
        <v>616</v>
      </c>
      <c r="C6" s="942" t="s">
        <v>516</v>
      </c>
      <c r="D6" s="943"/>
      <c r="E6" s="944" t="s">
        <v>242</v>
      </c>
      <c r="F6" s="944" t="s">
        <v>243</v>
      </c>
      <c r="G6" s="942" t="s">
        <v>517</v>
      </c>
      <c r="H6" s="945"/>
    </row>
    <row r="7" spans="1:8" s="937" customFormat="1" ht="20.25" customHeight="1">
      <c r="A7" s="1028" t="s">
        <v>835</v>
      </c>
      <c r="B7" s="386">
        <v>357</v>
      </c>
      <c r="C7" s="387">
        <v>250</v>
      </c>
      <c r="D7" s="387">
        <v>107</v>
      </c>
      <c r="E7" s="387">
        <v>11</v>
      </c>
      <c r="F7" s="387">
        <v>96</v>
      </c>
      <c r="G7" s="388" t="s">
        <v>819</v>
      </c>
      <c r="H7" s="939" t="s">
        <v>835</v>
      </c>
    </row>
    <row r="8" spans="1:8" s="949" customFormat="1" ht="20.25" customHeight="1">
      <c r="A8" s="952" t="s">
        <v>879</v>
      </c>
      <c r="B8" s="389">
        <v>327</v>
      </c>
      <c r="C8" s="390">
        <v>222</v>
      </c>
      <c r="D8" s="390">
        <v>105</v>
      </c>
      <c r="E8" s="390">
        <v>12</v>
      </c>
      <c r="F8" s="390">
        <v>93</v>
      </c>
      <c r="G8" s="388" t="s">
        <v>803</v>
      </c>
      <c r="H8" s="948" t="s">
        <v>879</v>
      </c>
    </row>
    <row r="9" spans="1:8" s="949" customFormat="1" ht="20.25" customHeight="1">
      <c r="A9" s="952" t="s">
        <v>880</v>
      </c>
      <c r="B9" s="389">
        <v>388</v>
      </c>
      <c r="C9" s="390">
        <v>284</v>
      </c>
      <c r="D9" s="390">
        <v>104</v>
      </c>
      <c r="E9" s="390">
        <v>6</v>
      </c>
      <c r="F9" s="390">
        <v>98</v>
      </c>
      <c r="G9" s="388" t="s">
        <v>803</v>
      </c>
      <c r="H9" s="948" t="s">
        <v>880</v>
      </c>
    </row>
    <row r="10" spans="1:8" s="949" customFormat="1" ht="20.25" customHeight="1">
      <c r="A10" s="952" t="s">
        <v>946</v>
      </c>
      <c r="B10" s="389">
        <v>318</v>
      </c>
      <c r="C10" s="390">
        <v>223</v>
      </c>
      <c r="D10" s="390">
        <v>95</v>
      </c>
      <c r="E10" s="390">
        <v>3</v>
      </c>
      <c r="F10" s="390">
        <v>92</v>
      </c>
      <c r="G10" s="388">
        <v>0</v>
      </c>
      <c r="H10" s="948" t="s">
        <v>946</v>
      </c>
    </row>
    <row r="11" spans="1:8" s="951" customFormat="1" ht="20.25" customHeight="1">
      <c r="A11" s="1029" t="s">
        <v>85</v>
      </c>
      <c r="B11" s="591">
        <f aca="true" t="shared" si="0" ref="B11:G11">SUM(B12:B20)</f>
        <v>320</v>
      </c>
      <c r="C11" s="391">
        <f t="shared" si="0"/>
        <v>225</v>
      </c>
      <c r="D11" s="391">
        <f t="shared" si="0"/>
        <v>95</v>
      </c>
      <c r="E11" s="391">
        <f t="shared" si="0"/>
        <v>7</v>
      </c>
      <c r="F11" s="391">
        <f t="shared" si="0"/>
        <v>88</v>
      </c>
      <c r="G11" s="592">
        <f t="shared" si="0"/>
        <v>0</v>
      </c>
      <c r="H11" s="950" t="s">
        <v>988</v>
      </c>
    </row>
    <row r="12" spans="1:8" s="949" customFormat="1" ht="20.25" customHeight="1">
      <c r="A12" s="952" t="s">
        <v>244</v>
      </c>
      <c r="B12" s="392">
        <v>54</v>
      </c>
      <c r="C12" s="393">
        <v>28</v>
      </c>
      <c r="D12" s="393">
        <v>26</v>
      </c>
      <c r="E12" s="393">
        <v>3</v>
      </c>
      <c r="F12" s="393">
        <v>23</v>
      </c>
      <c r="G12" s="394">
        <v>0</v>
      </c>
      <c r="H12" s="953" t="s">
        <v>499</v>
      </c>
    </row>
    <row r="13" spans="1:8" s="949" customFormat="1" ht="20.25" customHeight="1">
      <c r="A13" s="952" t="s">
        <v>245</v>
      </c>
      <c r="B13" s="392">
        <v>125</v>
      </c>
      <c r="C13" s="393">
        <v>96</v>
      </c>
      <c r="D13" s="393">
        <v>29</v>
      </c>
      <c r="E13" s="393">
        <v>1</v>
      </c>
      <c r="F13" s="393">
        <v>28</v>
      </c>
      <c r="G13" s="394">
        <v>0</v>
      </c>
      <c r="H13" s="953" t="s">
        <v>246</v>
      </c>
    </row>
    <row r="14" spans="1:8" s="949" customFormat="1" ht="20.25" customHeight="1">
      <c r="A14" s="952" t="s">
        <v>247</v>
      </c>
      <c r="B14" s="392">
        <v>2</v>
      </c>
      <c r="C14" s="393">
        <v>1</v>
      </c>
      <c r="D14" s="393">
        <v>1</v>
      </c>
      <c r="E14" s="393">
        <v>0</v>
      </c>
      <c r="F14" s="393">
        <v>1</v>
      </c>
      <c r="G14" s="394">
        <v>0</v>
      </c>
      <c r="H14" s="953" t="s">
        <v>248</v>
      </c>
    </row>
    <row r="15" spans="1:8" s="949" customFormat="1" ht="20.25" customHeight="1">
      <c r="A15" s="952" t="s">
        <v>249</v>
      </c>
      <c r="B15" s="392">
        <v>13</v>
      </c>
      <c r="C15" s="393">
        <v>12</v>
      </c>
      <c r="D15" s="393">
        <v>1</v>
      </c>
      <c r="E15" s="393">
        <v>0</v>
      </c>
      <c r="F15" s="393">
        <v>1</v>
      </c>
      <c r="G15" s="394">
        <v>0</v>
      </c>
      <c r="H15" s="953" t="s">
        <v>498</v>
      </c>
    </row>
    <row r="16" spans="1:8" s="949" customFormat="1" ht="20.25" customHeight="1">
      <c r="A16" s="952" t="s">
        <v>250</v>
      </c>
      <c r="B16" s="392">
        <v>65</v>
      </c>
      <c r="C16" s="393">
        <v>51</v>
      </c>
      <c r="D16" s="393">
        <v>14</v>
      </c>
      <c r="E16" s="393">
        <v>0</v>
      </c>
      <c r="F16" s="393">
        <v>14</v>
      </c>
      <c r="G16" s="394">
        <v>0</v>
      </c>
      <c r="H16" s="953" t="s">
        <v>251</v>
      </c>
    </row>
    <row r="17" spans="1:8" s="949" customFormat="1" ht="20.25" customHeight="1">
      <c r="A17" s="952" t="s">
        <v>252</v>
      </c>
      <c r="B17" s="392">
        <v>1</v>
      </c>
      <c r="C17" s="393">
        <v>1</v>
      </c>
      <c r="D17" s="393">
        <v>0</v>
      </c>
      <c r="E17" s="393">
        <v>0</v>
      </c>
      <c r="F17" s="393">
        <v>0</v>
      </c>
      <c r="G17" s="394">
        <v>0</v>
      </c>
      <c r="H17" s="953" t="s">
        <v>253</v>
      </c>
    </row>
    <row r="18" spans="1:8" s="949" customFormat="1" ht="20.25" customHeight="1">
      <c r="A18" s="952" t="s">
        <v>254</v>
      </c>
      <c r="B18" s="392">
        <v>7</v>
      </c>
      <c r="C18" s="393">
        <v>5</v>
      </c>
      <c r="D18" s="393">
        <v>2</v>
      </c>
      <c r="E18" s="393">
        <v>0</v>
      </c>
      <c r="F18" s="393">
        <v>2</v>
      </c>
      <c r="G18" s="394">
        <v>0</v>
      </c>
      <c r="H18" s="953" t="s">
        <v>255</v>
      </c>
    </row>
    <row r="19" spans="1:8" s="949" customFormat="1" ht="20.25" customHeight="1">
      <c r="A19" s="952" t="s">
        <v>256</v>
      </c>
      <c r="B19" s="392">
        <v>3</v>
      </c>
      <c r="C19" s="393">
        <v>3</v>
      </c>
      <c r="D19" s="393">
        <v>0</v>
      </c>
      <c r="E19" s="393">
        <v>0</v>
      </c>
      <c r="F19" s="393">
        <v>0</v>
      </c>
      <c r="G19" s="394">
        <v>0</v>
      </c>
      <c r="H19" s="953" t="s">
        <v>257</v>
      </c>
    </row>
    <row r="20" spans="1:8" s="949" customFormat="1" ht="20.25" customHeight="1">
      <c r="A20" s="954" t="s">
        <v>258</v>
      </c>
      <c r="B20" s="582">
        <v>50</v>
      </c>
      <c r="C20" s="583">
        <v>28</v>
      </c>
      <c r="D20" s="583">
        <v>22</v>
      </c>
      <c r="E20" s="583">
        <v>3</v>
      </c>
      <c r="F20" s="583">
        <v>19</v>
      </c>
      <c r="G20" s="584">
        <v>0</v>
      </c>
      <c r="H20" s="955" t="s">
        <v>504</v>
      </c>
    </row>
    <row r="21" spans="1:8" s="960" customFormat="1" ht="15" customHeight="1">
      <c r="A21" s="956"/>
      <c r="B21" s="957"/>
      <c r="C21" s="957"/>
      <c r="D21" s="958"/>
      <c r="E21" s="958"/>
      <c r="F21" s="957"/>
      <c r="G21" s="946"/>
      <c r="H21" s="959"/>
    </row>
    <row r="22" spans="1:8" s="937" customFormat="1" ht="24" customHeight="1">
      <c r="A22" s="935"/>
      <c r="B22" s="1170" t="s">
        <v>259</v>
      </c>
      <c r="C22" s="1171"/>
      <c r="D22" s="1171"/>
      <c r="E22" s="1171"/>
      <c r="F22" s="1171"/>
      <c r="G22" s="1172"/>
      <c r="H22" s="936"/>
    </row>
    <row r="23" spans="1:8" s="937" customFormat="1" ht="25.5" customHeight="1">
      <c r="A23" s="938" t="s">
        <v>235</v>
      </c>
      <c r="B23" s="1162" t="s">
        <v>260</v>
      </c>
      <c r="C23" s="1171"/>
      <c r="D23" s="1171"/>
      <c r="E23" s="1171"/>
      <c r="F23" s="1171"/>
      <c r="G23" s="1172"/>
      <c r="H23" s="939" t="s">
        <v>237</v>
      </c>
    </row>
    <row r="24" spans="1:8" s="937" customFormat="1" ht="19.5" customHeight="1">
      <c r="A24" s="938" t="s">
        <v>238</v>
      </c>
      <c r="B24" s="940" t="s">
        <v>590</v>
      </c>
      <c r="C24" s="891" t="s">
        <v>513</v>
      </c>
      <c r="D24" s="961" t="s">
        <v>261</v>
      </c>
      <c r="E24" s="1167" t="s">
        <v>240</v>
      </c>
      <c r="F24" s="1168"/>
      <c r="G24" s="891" t="s">
        <v>515</v>
      </c>
      <c r="H24" s="939" t="s">
        <v>241</v>
      </c>
    </row>
    <row r="25" spans="1:8" s="937" customFormat="1" ht="24.75" customHeight="1">
      <c r="A25" s="941"/>
      <c r="B25" s="942" t="s">
        <v>616</v>
      </c>
      <c r="C25" s="942" t="s">
        <v>516</v>
      </c>
      <c r="D25" s="942"/>
      <c r="E25" s="944" t="s">
        <v>242</v>
      </c>
      <c r="F25" s="944" t="s">
        <v>243</v>
      </c>
      <c r="G25" s="942" t="s">
        <v>517</v>
      </c>
      <c r="H25" s="945"/>
    </row>
    <row r="26" spans="1:8" s="937" customFormat="1" ht="24" customHeight="1">
      <c r="A26" s="1028" t="s">
        <v>835</v>
      </c>
      <c r="B26" s="395">
        <v>77</v>
      </c>
      <c r="C26" s="396">
        <v>35</v>
      </c>
      <c r="D26" s="396">
        <v>42</v>
      </c>
      <c r="E26" s="396" t="s">
        <v>819</v>
      </c>
      <c r="F26" s="396" t="s">
        <v>230</v>
      </c>
      <c r="G26" s="397" t="s">
        <v>819</v>
      </c>
      <c r="H26" s="946" t="s">
        <v>835</v>
      </c>
    </row>
    <row r="27" spans="1:8" s="949" customFormat="1" ht="24" customHeight="1">
      <c r="A27" s="952" t="s">
        <v>879</v>
      </c>
      <c r="B27" s="398">
        <v>65</v>
      </c>
      <c r="C27" s="399">
        <v>35</v>
      </c>
      <c r="D27" s="399">
        <v>30</v>
      </c>
      <c r="E27" s="400">
        <v>2</v>
      </c>
      <c r="F27" s="400">
        <v>28</v>
      </c>
      <c r="G27" s="397" t="s">
        <v>803</v>
      </c>
      <c r="H27" s="947" t="s">
        <v>879</v>
      </c>
    </row>
    <row r="28" spans="1:8" s="949" customFormat="1" ht="24" customHeight="1">
      <c r="A28" s="952" t="s">
        <v>880</v>
      </c>
      <c r="B28" s="398">
        <v>72</v>
      </c>
      <c r="C28" s="399">
        <v>39</v>
      </c>
      <c r="D28" s="399">
        <v>33</v>
      </c>
      <c r="E28" s="400">
        <v>1</v>
      </c>
      <c r="F28" s="400">
        <v>32</v>
      </c>
      <c r="G28" s="397" t="s">
        <v>803</v>
      </c>
      <c r="H28" s="947" t="s">
        <v>880</v>
      </c>
    </row>
    <row r="29" spans="1:8" s="949" customFormat="1" ht="24" customHeight="1">
      <c r="A29" s="952" t="s">
        <v>946</v>
      </c>
      <c r="B29" s="398">
        <v>52</v>
      </c>
      <c r="C29" s="399">
        <v>34</v>
      </c>
      <c r="D29" s="399">
        <v>17</v>
      </c>
      <c r="E29" s="400">
        <v>3</v>
      </c>
      <c r="F29" s="400">
        <v>14</v>
      </c>
      <c r="G29" s="397">
        <v>1</v>
      </c>
      <c r="H29" s="947" t="s">
        <v>946</v>
      </c>
    </row>
    <row r="30" spans="1:8" s="951" customFormat="1" ht="24" customHeight="1">
      <c r="A30" s="1029" t="s">
        <v>85</v>
      </c>
      <c r="B30" s="589">
        <f aca="true" t="shared" si="1" ref="B30:G30">SUM(B31:B36)</f>
        <v>62</v>
      </c>
      <c r="C30" s="401">
        <f t="shared" si="1"/>
        <v>47</v>
      </c>
      <c r="D30" s="401">
        <f t="shared" si="1"/>
        <v>15</v>
      </c>
      <c r="E30" s="401">
        <f t="shared" si="1"/>
        <v>1</v>
      </c>
      <c r="F30" s="401">
        <f t="shared" si="1"/>
        <v>14</v>
      </c>
      <c r="G30" s="590">
        <f t="shared" si="1"/>
        <v>0</v>
      </c>
      <c r="H30" s="950" t="s">
        <v>988</v>
      </c>
    </row>
    <row r="31" spans="1:8" s="949" customFormat="1" ht="24" customHeight="1">
      <c r="A31" s="952" t="s">
        <v>262</v>
      </c>
      <c r="B31" s="392">
        <v>24</v>
      </c>
      <c r="C31" s="393">
        <v>14</v>
      </c>
      <c r="D31" s="393">
        <v>10</v>
      </c>
      <c r="E31" s="393">
        <v>0</v>
      </c>
      <c r="F31" s="393">
        <v>10</v>
      </c>
      <c r="G31" s="394">
        <v>0</v>
      </c>
      <c r="H31" s="962" t="s">
        <v>498</v>
      </c>
    </row>
    <row r="32" spans="1:8" s="949" customFormat="1" ht="24" customHeight="1">
      <c r="A32" s="952" t="s">
        <v>263</v>
      </c>
      <c r="B32" s="392">
        <v>11</v>
      </c>
      <c r="C32" s="393">
        <v>6</v>
      </c>
      <c r="D32" s="393">
        <v>5</v>
      </c>
      <c r="E32" s="393">
        <v>1</v>
      </c>
      <c r="F32" s="393">
        <v>4</v>
      </c>
      <c r="G32" s="394">
        <v>0</v>
      </c>
      <c r="H32" s="962" t="s">
        <v>499</v>
      </c>
    </row>
    <row r="33" spans="1:8" s="949" customFormat="1" ht="24" customHeight="1">
      <c r="A33" s="952" t="s">
        <v>264</v>
      </c>
      <c r="B33" s="392">
        <v>10</v>
      </c>
      <c r="C33" s="393">
        <v>10</v>
      </c>
      <c r="D33" s="393">
        <v>0</v>
      </c>
      <c r="E33" s="393">
        <v>0</v>
      </c>
      <c r="F33" s="393">
        <v>0</v>
      </c>
      <c r="G33" s="394">
        <v>0</v>
      </c>
      <c r="H33" s="962" t="s">
        <v>257</v>
      </c>
    </row>
    <row r="34" spans="1:8" s="949" customFormat="1" ht="24" customHeight="1">
      <c r="A34" s="952" t="s">
        <v>265</v>
      </c>
      <c r="B34" s="392">
        <v>7</v>
      </c>
      <c r="C34" s="393">
        <v>7</v>
      </c>
      <c r="D34" s="393">
        <v>0</v>
      </c>
      <c r="E34" s="393">
        <v>0</v>
      </c>
      <c r="F34" s="393">
        <v>0</v>
      </c>
      <c r="G34" s="394">
        <v>0</v>
      </c>
      <c r="H34" s="962" t="s">
        <v>266</v>
      </c>
    </row>
    <row r="35" spans="1:8" s="949" customFormat="1" ht="24" customHeight="1">
      <c r="A35" s="952" t="s">
        <v>267</v>
      </c>
      <c r="B35" s="392">
        <v>0</v>
      </c>
      <c r="C35" s="393">
        <v>0</v>
      </c>
      <c r="D35" s="393">
        <v>0</v>
      </c>
      <c r="E35" s="393">
        <v>0</v>
      </c>
      <c r="F35" s="393">
        <v>0</v>
      </c>
      <c r="G35" s="394">
        <v>0</v>
      </c>
      <c r="H35" s="962" t="s">
        <v>268</v>
      </c>
    </row>
    <row r="36" spans="1:8" s="949" customFormat="1" ht="24" customHeight="1">
      <c r="A36" s="954" t="s">
        <v>269</v>
      </c>
      <c r="B36" s="585">
        <v>10</v>
      </c>
      <c r="C36" s="586">
        <v>10</v>
      </c>
      <c r="D36" s="587">
        <v>0</v>
      </c>
      <c r="E36" s="588">
        <v>0</v>
      </c>
      <c r="F36" s="587">
        <v>0</v>
      </c>
      <c r="G36" s="584">
        <v>0</v>
      </c>
      <c r="H36" s="963" t="s">
        <v>504</v>
      </c>
    </row>
    <row r="37" spans="1:6" s="964" customFormat="1" ht="13.5">
      <c r="A37" s="964" t="s">
        <v>6</v>
      </c>
      <c r="F37" s="964" t="s">
        <v>4</v>
      </c>
    </row>
    <row r="38" spans="1:5" s="964" customFormat="1" ht="13.5">
      <c r="A38" s="964" t="s">
        <v>7</v>
      </c>
      <c r="E38" s="964" t="s">
        <v>5</v>
      </c>
    </row>
    <row r="39" ht="13.5">
      <c r="A39" s="964" t="s">
        <v>8</v>
      </c>
    </row>
    <row r="40" ht="13.5">
      <c r="A40" s="964" t="s">
        <v>9</v>
      </c>
    </row>
    <row r="41" ht="13.5">
      <c r="A41" s="964" t="s">
        <v>10</v>
      </c>
    </row>
  </sheetData>
  <sheetProtection/>
  <mergeCells count="7">
    <mergeCell ref="E24:F24"/>
    <mergeCell ref="A1:H1"/>
    <mergeCell ref="B3:G3"/>
    <mergeCell ref="B4:G4"/>
    <mergeCell ref="E5:F5"/>
    <mergeCell ref="B22:G22"/>
    <mergeCell ref="B23:G23"/>
  </mergeCells>
  <printOptions/>
  <pageMargins left="0.5118110236220472" right="0.4724409448818898" top="0.3937007874015748" bottom="0.3937007874015748" header="0.5118110236220472" footer="0.5118110236220472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10">
      <selection activeCell="P46" sqref="P46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1030" t="s">
        <v>557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2"/>
      <c r="S1" s="3"/>
      <c r="T1" s="3"/>
    </row>
    <row r="2" spans="1:20" s="11" customFormat="1" ht="18" customHeight="1" thickBot="1">
      <c r="A2" s="8" t="s">
        <v>520</v>
      </c>
      <c r="B2" s="8"/>
      <c r="C2" s="8"/>
      <c r="D2" s="8"/>
      <c r="E2" s="8"/>
      <c r="F2" s="8"/>
      <c r="G2" s="8"/>
      <c r="H2" s="8"/>
      <c r="I2" s="8"/>
      <c r="J2" s="8"/>
      <c r="K2" s="8"/>
      <c r="L2" s="253"/>
      <c r="M2" s="8"/>
      <c r="N2" s="254"/>
      <c r="O2" s="255"/>
      <c r="P2" s="8"/>
      <c r="Q2" s="256" t="s">
        <v>521</v>
      </c>
      <c r="R2" s="9"/>
      <c r="S2" s="9"/>
      <c r="T2" s="10"/>
    </row>
    <row r="3" spans="1:20" s="11" customFormat="1" ht="22.5" customHeight="1">
      <c r="A3" s="1041" t="s">
        <v>737</v>
      </c>
      <c r="B3" s="257" t="s">
        <v>528</v>
      </c>
      <c r="C3" s="258"/>
      <c r="D3" s="259"/>
      <c r="E3" s="259" t="s">
        <v>526</v>
      </c>
      <c r="F3" s="259"/>
      <c r="G3" s="259"/>
      <c r="H3" s="260"/>
      <c r="I3" s="261"/>
      <c r="J3" s="259"/>
      <c r="K3" s="262"/>
      <c r="L3" s="263" t="s">
        <v>527</v>
      </c>
      <c r="M3" s="264" t="s">
        <v>522</v>
      </c>
      <c r="N3" s="1031" t="s">
        <v>623</v>
      </c>
      <c r="O3" s="1044" t="s">
        <v>738</v>
      </c>
      <c r="P3" s="1045"/>
      <c r="Q3" s="1038" t="s">
        <v>538</v>
      </c>
      <c r="R3" s="12"/>
      <c r="S3" s="12"/>
      <c r="T3" s="12"/>
    </row>
    <row r="4" spans="1:20" s="11" customFormat="1" ht="14.25">
      <c r="A4" s="1042"/>
      <c r="B4" s="133"/>
      <c r="C4" s="129"/>
      <c r="D4" s="130"/>
      <c r="E4" s="134"/>
      <c r="F4" s="130"/>
      <c r="G4" s="130"/>
      <c r="H4" s="130"/>
      <c r="I4" s="129"/>
      <c r="J4" s="130"/>
      <c r="K4" s="131"/>
      <c r="L4" s="135" t="s">
        <v>529</v>
      </c>
      <c r="M4" s="124"/>
      <c r="N4" s="1032"/>
      <c r="O4" s="125"/>
      <c r="P4" s="136"/>
      <c r="Q4" s="1039"/>
      <c r="R4" s="12"/>
      <c r="S4" s="12"/>
      <c r="T4" s="12"/>
    </row>
    <row r="5" spans="1:20" s="11" customFormat="1" ht="14.25">
      <c r="A5" s="1042"/>
      <c r="B5" s="136" t="s">
        <v>525</v>
      </c>
      <c r="C5" s="133" t="s">
        <v>530</v>
      </c>
      <c r="D5" s="132" t="s">
        <v>531</v>
      </c>
      <c r="E5" s="132" t="s">
        <v>532</v>
      </c>
      <c r="F5" s="124" t="s">
        <v>533</v>
      </c>
      <c r="G5" s="132" t="s">
        <v>531</v>
      </c>
      <c r="H5" s="132" t="s">
        <v>532</v>
      </c>
      <c r="I5" s="133" t="s">
        <v>534</v>
      </c>
      <c r="J5" s="132" t="s">
        <v>531</v>
      </c>
      <c r="K5" s="132" t="s">
        <v>532</v>
      </c>
      <c r="L5" s="123" t="s">
        <v>535</v>
      </c>
      <c r="M5" s="124" t="s">
        <v>536</v>
      </c>
      <c r="N5" s="159" t="s">
        <v>793</v>
      </c>
      <c r="O5" s="125" t="s">
        <v>535</v>
      </c>
      <c r="P5" s="132" t="s">
        <v>537</v>
      </c>
      <c r="Q5" s="1039"/>
      <c r="R5" s="12"/>
      <c r="S5" s="12"/>
      <c r="T5" s="12"/>
    </row>
    <row r="6" spans="1:20" s="11" customFormat="1" ht="12" customHeight="1">
      <c r="A6" s="1042"/>
      <c r="B6" s="133"/>
      <c r="C6" s="133"/>
      <c r="D6" s="124"/>
      <c r="E6" s="124"/>
      <c r="F6" s="124"/>
      <c r="G6" s="124"/>
      <c r="H6" s="124"/>
      <c r="I6" s="133"/>
      <c r="J6" s="124"/>
      <c r="K6" s="124"/>
      <c r="L6" s="123" t="s">
        <v>539</v>
      </c>
      <c r="M6" s="124" t="s">
        <v>540</v>
      </c>
      <c r="N6" s="157" t="s">
        <v>791</v>
      </c>
      <c r="O6" s="125" t="s">
        <v>541</v>
      </c>
      <c r="P6" s="137" t="s">
        <v>772</v>
      </c>
      <c r="Q6" s="1039"/>
      <c r="R6" s="12"/>
      <c r="S6" s="12"/>
      <c r="T6" s="12"/>
    </row>
    <row r="7" spans="1:20" s="11" customFormat="1" ht="14.25">
      <c r="A7" s="1043"/>
      <c r="B7" s="138" t="s">
        <v>523</v>
      </c>
      <c r="C7" s="139" t="s">
        <v>542</v>
      </c>
      <c r="D7" s="140" t="s">
        <v>543</v>
      </c>
      <c r="E7" s="140" t="s">
        <v>544</v>
      </c>
      <c r="F7" s="37" t="s">
        <v>789</v>
      </c>
      <c r="G7" s="37" t="s">
        <v>790</v>
      </c>
      <c r="H7" s="37" t="s">
        <v>639</v>
      </c>
      <c r="I7" s="139" t="s">
        <v>545</v>
      </c>
      <c r="J7" s="140" t="s">
        <v>543</v>
      </c>
      <c r="K7" s="140" t="s">
        <v>544</v>
      </c>
      <c r="L7" s="126" t="s">
        <v>546</v>
      </c>
      <c r="M7" s="127"/>
      <c r="N7" s="158" t="s">
        <v>792</v>
      </c>
      <c r="O7" s="128"/>
      <c r="P7" s="139" t="s">
        <v>547</v>
      </c>
      <c r="Q7" s="1040"/>
      <c r="R7" s="9"/>
      <c r="S7" s="9"/>
      <c r="T7" s="9"/>
    </row>
    <row r="8" spans="1:17" s="11" customFormat="1" ht="12" customHeight="1">
      <c r="A8" s="200" t="s">
        <v>831</v>
      </c>
      <c r="B8" s="161">
        <v>61437</v>
      </c>
      <c r="C8" s="161">
        <f>D8+E8</f>
        <v>232687</v>
      </c>
      <c r="D8" s="161">
        <v>114718</v>
      </c>
      <c r="E8" s="161">
        <v>117969</v>
      </c>
      <c r="F8" s="162">
        <v>232687</v>
      </c>
      <c r="G8" s="162">
        <v>114718</v>
      </c>
      <c r="H8" s="162">
        <v>117969</v>
      </c>
      <c r="I8" s="163" t="s">
        <v>644</v>
      </c>
      <c r="J8" s="163" t="s">
        <v>644</v>
      </c>
      <c r="K8" s="163" t="s">
        <v>644</v>
      </c>
      <c r="L8" s="164">
        <f>(C8-'1.인구추이'!C40)/'1.인구추이'!C40*100</f>
        <v>1.24970084633292</v>
      </c>
      <c r="M8" s="165">
        <f>C8/B8</f>
        <v>3.787408239334603</v>
      </c>
      <c r="N8" s="161">
        <v>9313</v>
      </c>
      <c r="O8" s="166">
        <f>C8/P8</f>
        <v>915.4418128885042</v>
      </c>
      <c r="P8" s="166">
        <v>254.18</v>
      </c>
      <c r="Q8" s="208" t="s">
        <v>833</v>
      </c>
    </row>
    <row r="9" spans="1:17" s="11" customFormat="1" ht="12" customHeight="1">
      <c r="A9" s="201" t="s">
        <v>832</v>
      </c>
      <c r="B9" s="167">
        <v>26784</v>
      </c>
      <c r="C9" s="167">
        <v>108805</v>
      </c>
      <c r="D9" s="167" t="s">
        <v>740</v>
      </c>
      <c r="E9" s="167" t="s">
        <v>741</v>
      </c>
      <c r="F9" s="168">
        <v>108805</v>
      </c>
      <c r="G9" s="168" t="s">
        <v>553</v>
      </c>
      <c r="H9" s="168" t="s">
        <v>554</v>
      </c>
      <c r="I9" s="143" t="s">
        <v>644</v>
      </c>
      <c r="J9" s="143" t="s">
        <v>644</v>
      </c>
      <c r="K9" s="143" t="s">
        <v>644</v>
      </c>
      <c r="L9" s="169">
        <f>(C9-'1.인구추이'!C41)/'1.인구추이'!C41*100</f>
        <v>-3.577568635791638</v>
      </c>
      <c r="M9" s="170">
        <f>C9/B9</f>
        <v>4.062313321385902</v>
      </c>
      <c r="N9" s="143" t="s">
        <v>644</v>
      </c>
      <c r="O9" s="46">
        <f>C9/P9</f>
        <v>154.22176864962935</v>
      </c>
      <c r="P9" s="171">
        <v>705.51</v>
      </c>
      <c r="Q9" s="199" t="s">
        <v>833</v>
      </c>
    </row>
    <row r="10" spans="1:17" s="11" customFormat="1" ht="12" customHeight="1">
      <c r="A10" s="202" t="s">
        <v>744</v>
      </c>
      <c r="B10" s="142">
        <v>67868</v>
      </c>
      <c r="C10" s="142">
        <f>D10+E10</f>
        <v>228665</v>
      </c>
      <c r="D10" s="142">
        <v>112802</v>
      </c>
      <c r="E10" s="142">
        <v>115863</v>
      </c>
      <c r="F10" s="168">
        <f>C10-I10</f>
        <v>228459</v>
      </c>
      <c r="G10" s="168">
        <f>D10-J10</f>
        <v>112686</v>
      </c>
      <c r="H10" s="168">
        <f>E10-K10</f>
        <v>115773</v>
      </c>
      <c r="I10" s="142">
        <f>J10+K10</f>
        <v>206</v>
      </c>
      <c r="J10" s="142">
        <v>116</v>
      </c>
      <c r="K10" s="142">
        <v>90</v>
      </c>
      <c r="L10" s="169">
        <f>(C10-C8)/C8*100</f>
        <v>-1.7285022369105278</v>
      </c>
      <c r="M10" s="170">
        <f aca="true" t="shared" si="0" ref="M10:M38">C10/B10</f>
        <v>3.3692609182530795</v>
      </c>
      <c r="N10" s="142">
        <v>9969</v>
      </c>
      <c r="O10" s="46">
        <f aca="true" t="shared" si="1" ref="O10:O38">C10/P10</f>
        <v>899.6537750324586</v>
      </c>
      <c r="P10" s="46">
        <v>254.17</v>
      </c>
      <c r="Q10" s="198" t="s">
        <v>773</v>
      </c>
    </row>
    <row r="11" spans="1:17" s="11" customFormat="1" ht="12" customHeight="1">
      <c r="A11" s="202" t="s">
        <v>745</v>
      </c>
      <c r="B11" s="147">
        <v>28186</v>
      </c>
      <c r="C11" s="147">
        <f>SUM(D11:E11)</f>
        <v>100364</v>
      </c>
      <c r="D11" s="147">
        <v>48976</v>
      </c>
      <c r="E11" s="147">
        <v>51388</v>
      </c>
      <c r="F11" s="172">
        <f>SUM(G11:H11)</f>
        <v>100364</v>
      </c>
      <c r="G11" s="172">
        <v>48976</v>
      </c>
      <c r="H11" s="172">
        <v>51388</v>
      </c>
      <c r="I11" s="143" t="s">
        <v>644</v>
      </c>
      <c r="J11" s="143" t="s">
        <v>644</v>
      </c>
      <c r="K11" s="143" t="s">
        <v>644</v>
      </c>
      <c r="L11" s="169">
        <f aca="true" t="shared" si="2" ref="L11:L37">(C11-C9)/C9*100</f>
        <v>-7.757915536969809</v>
      </c>
      <c r="M11" s="170">
        <f t="shared" si="0"/>
        <v>3.5607748527637835</v>
      </c>
      <c r="N11" s="143" t="s">
        <v>644</v>
      </c>
      <c r="O11" s="46">
        <f t="shared" si="1"/>
        <v>142.2251193900832</v>
      </c>
      <c r="P11" s="173">
        <v>705.67</v>
      </c>
      <c r="Q11" s="198" t="s">
        <v>773</v>
      </c>
    </row>
    <row r="12" spans="1:17" s="11" customFormat="1" ht="12" customHeight="1">
      <c r="A12" s="202" t="s">
        <v>746</v>
      </c>
      <c r="B12" s="142">
        <v>71287</v>
      </c>
      <c r="C12" s="142">
        <f>D12+E12</f>
        <v>237774</v>
      </c>
      <c r="D12" s="142">
        <v>117397</v>
      </c>
      <c r="E12" s="142">
        <v>120377</v>
      </c>
      <c r="F12" s="168">
        <f>C12-I12</f>
        <v>237481</v>
      </c>
      <c r="G12" s="168">
        <f>D12-J12</f>
        <v>117236</v>
      </c>
      <c r="H12" s="168">
        <f>E12-K12</f>
        <v>120245</v>
      </c>
      <c r="I12" s="142">
        <f aca="true" t="shared" si="3" ref="I12:I24">J12+K12</f>
        <v>293</v>
      </c>
      <c r="J12" s="142">
        <v>161</v>
      </c>
      <c r="K12" s="142">
        <v>132</v>
      </c>
      <c r="L12" s="169">
        <f t="shared" si="2"/>
        <v>3.9835567314630573</v>
      </c>
      <c r="M12" s="170">
        <f t="shared" si="0"/>
        <v>3.335446855667934</v>
      </c>
      <c r="N12" s="142">
        <v>10372</v>
      </c>
      <c r="O12" s="46">
        <f t="shared" si="1"/>
        <v>934.903471867259</v>
      </c>
      <c r="P12" s="46">
        <v>254.33</v>
      </c>
      <c r="Q12" s="198" t="s">
        <v>774</v>
      </c>
    </row>
    <row r="13" spans="1:17" s="11" customFormat="1" ht="12" customHeight="1">
      <c r="A13" s="202" t="s">
        <v>747</v>
      </c>
      <c r="B13" s="147">
        <v>28859</v>
      </c>
      <c r="C13" s="147">
        <f>SUM(D13:E13)</f>
        <v>100500</v>
      </c>
      <c r="D13" s="147">
        <v>49120</v>
      </c>
      <c r="E13" s="147">
        <v>51380</v>
      </c>
      <c r="F13" s="168">
        <f aca="true" t="shared" si="4" ref="F13:H38">C13-I13</f>
        <v>100447</v>
      </c>
      <c r="G13" s="168">
        <f t="shared" si="4"/>
        <v>49097</v>
      </c>
      <c r="H13" s="168">
        <f t="shared" si="4"/>
        <v>51350</v>
      </c>
      <c r="I13" s="144">
        <f>SUM(J13:K13)</f>
        <v>53</v>
      </c>
      <c r="J13" s="144">
        <v>23</v>
      </c>
      <c r="K13" s="144">
        <v>30</v>
      </c>
      <c r="L13" s="169">
        <f t="shared" si="2"/>
        <v>0.1355067554103065</v>
      </c>
      <c r="M13" s="170">
        <f t="shared" si="0"/>
        <v>3.482449149312173</v>
      </c>
      <c r="N13" s="144">
        <v>9696</v>
      </c>
      <c r="O13" s="46">
        <f t="shared" si="1"/>
        <v>142.41784403474713</v>
      </c>
      <c r="P13" s="173">
        <v>705.67</v>
      </c>
      <c r="Q13" s="198" t="s">
        <v>774</v>
      </c>
    </row>
    <row r="14" spans="1:17" s="11" customFormat="1" ht="12" customHeight="1">
      <c r="A14" s="202" t="s">
        <v>748</v>
      </c>
      <c r="B14" s="142">
        <v>73700</v>
      </c>
      <c r="C14" s="142">
        <f>D14+E14</f>
        <v>243301</v>
      </c>
      <c r="D14" s="142">
        <v>120050</v>
      </c>
      <c r="E14" s="142">
        <v>123251</v>
      </c>
      <c r="F14" s="168">
        <f t="shared" si="4"/>
        <v>243014</v>
      </c>
      <c r="G14" s="168">
        <f t="shared" si="4"/>
        <v>119893</v>
      </c>
      <c r="H14" s="168">
        <f t="shared" si="4"/>
        <v>123121</v>
      </c>
      <c r="I14" s="142">
        <f t="shared" si="3"/>
        <v>287</v>
      </c>
      <c r="J14" s="142">
        <v>157</v>
      </c>
      <c r="K14" s="142">
        <v>130</v>
      </c>
      <c r="L14" s="169">
        <f>(C14-C12)/C12*100</f>
        <v>2.324476183266463</v>
      </c>
      <c r="M14" s="170">
        <f t="shared" si="0"/>
        <v>3.30123473541384</v>
      </c>
      <c r="N14" s="142">
        <v>10665</v>
      </c>
      <c r="O14" s="46">
        <f t="shared" si="1"/>
        <v>956.5974679562789</v>
      </c>
      <c r="P14" s="46">
        <v>254.34</v>
      </c>
      <c r="Q14" s="198" t="s">
        <v>775</v>
      </c>
    </row>
    <row r="15" spans="1:17" s="11" customFormat="1" ht="12" customHeight="1">
      <c r="A15" s="202" t="s">
        <v>749</v>
      </c>
      <c r="B15" s="147">
        <v>29411</v>
      </c>
      <c r="C15" s="147">
        <f>SUM(D15:E15)</f>
        <v>100046</v>
      </c>
      <c r="D15" s="147">
        <v>49191</v>
      </c>
      <c r="E15" s="147">
        <v>50855</v>
      </c>
      <c r="F15" s="168">
        <f t="shared" si="4"/>
        <v>99991</v>
      </c>
      <c r="G15" s="168">
        <f t="shared" si="4"/>
        <v>49167</v>
      </c>
      <c r="H15" s="168">
        <f t="shared" si="4"/>
        <v>50824</v>
      </c>
      <c r="I15" s="144">
        <f>SUM(J15:K15)</f>
        <v>55</v>
      </c>
      <c r="J15" s="144">
        <v>24</v>
      </c>
      <c r="K15" s="144">
        <v>31</v>
      </c>
      <c r="L15" s="169">
        <f t="shared" si="2"/>
        <v>-0.45174129353233833</v>
      </c>
      <c r="M15" s="170">
        <f t="shared" si="0"/>
        <v>3.401652442963517</v>
      </c>
      <c r="N15" s="144">
        <v>9830</v>
      </c>
      <c r="O15" s="46">
        <f t="shared" si="1"/>
        <v>141.73832967344336</v>
      </c>
      <c r="P15" s="173">
        <v>705.85</v>
      </c>
      <c r="Q15" s="198" t="s">
        <v>775</v>
      </c>
    </row>
    <row r="16" spans="1:17" s="11" customFormat="1" ht="12" customHeight="1">
      <c r="A16" s="202" t="s">
        <v>750</v>
      </c>
      <c r="B16" s="142">
        <v>75892</v>
      </c>
      <c r="C16" s="142">
        <f>D16+E16</f>
        <v>248872</v>
      </c>
      <c r="D16" s="142">
        <v>122740</v>
      </c>
      <c r="E16" s="142">
        <v>126132</v>
      </c>
      <c r="F16" s="168">
        <f t="shared" si="4"/>
        <v>248537</v>
      </c>
      <c r="G16" s="168">
        <f t="shared" si="4"/>
        <v>122555</v>
      </c>
      <c r="H16" s="168">
        <f t="shared" si="4"/>
        <v>125982</v>
      </c>
      <c r="I16" s="142">
        <f t="shared" si="3"/>
        <v>335</v>
      </c>
      <c r="J16" s="142">
        <v>185</v>
      </c>
      <c r="K16" s="142">
        <v>150</v>
      </c>
      <c r="L16" s="169">
        <f t="shared" si="2"/>
        <v>2.2897563100850387</v>
      </c>
      <c r="M16" s="170">
        <f t="shared" si="0"/>
        <v>3.279291624940705</v>
      </c>
      <c r="N16" s="142">
        <v>11121</v>
      </c>
      <c r="O16" s="46">
        <f t="shared" si="1"/>
        <v>978.4627481816395</v>
      </c>
      <c r="P16" s="46">
        <v>254.35</v>
      </c>
      <c r="Q16" s="198" t="s">
        <v>776</v>
      </c>
    </row>
    <row r="17" spans="1:17" s="11" customFormat="1" ht="12" customHeight="1">
      <c r="A17" s="202" t="s">
        <v>751</v>
      </c>
      <c r="B17" s="147">
        <v>29729</v>
      </c>
      <c r="C17" s="147">
        <f>SUM(D17:E17)</f>
        <v>99417</v>
      </c>
      <c r="D17" s="147">
        <v>48991</v>
      </c>
      <c r="E17" s="147">
        <v>50426</v>
      </c>
      <c r="F17" s="168">
        <f t="shared" si="4"/>
        <v>99320</v>
      </c>
      <c r="G17" s="168">
        <f t="shared" si="4"/>
        <v>48927</v>
      </c>
      <c r="H17" s="168">
        <f t="shared" si="4"/>
        <v>50393</v>
      </c>
      <c r="I17" s="144">
        <f>SUM(J17:K17)</f>
        <v>97</v>
      </c>
      <c r="J17" s="144">
        <v>64</v>
      </c>
      <c r="K17" s="144">
        <v>33</v>
      </c>
      <c r="L17" s="169">
        <f t="shared" si="2"/>
        <v>-0.6287107930352037</v>
      </c>
      <c r="M17" s="170">
        <f t="shared" si="0"/>
        <v>3.344108446298227</v>
      </c>
      <c r="N17" s="144">
        <v>10149</v>
      </c>
      <c r="O17" s="46">
        <f t="shared" si="1"/>
        <v>140.84321475625822</v>
      </c>
      <c r="P17" s="173">
        <v>705.87</v>
      </c>
      <c r="Q17" s="198" t="s">
        <v>776</v>
      </c>
    </row>
    <row r="18" spans="1:17" s="11" customFormat="1" ht="12" customHeight="1">
      <c r="A18" s="202" t="s">
        <v>752</v>
      </c>
      <c r="B18" s="142">
        <v>78489</v>
      </c>
      <c r="C18" s="142">
        <f>D18+E18</f>
        <v>255602</v>
      </c>
      <c r="D18" s="142">
        <v>126026</v>
      </c>
      <c r="E18" s="142">
        <v>129576</v>
      </c>
      <c r="F18" s="168">
        <f t="shared" si="4"/>
        <v>255247</v>
      </c>
      <c r="G18" s="168">
        <f t="shared" si="4"/>
        <v>125828</v>
      </c>
      <c r="H18" s="168">
        <f t="shared" si="4"/>
        <v>129419</v>
      </c>
      <c r="I18" s="142">
        <f t="shared" si="3"/>
        <v>355</v>
      </c>
      <c r="J18" s="142">
        <v>198</v>
      </c>
      <c r="K18" s="142">
        <v>157</v>
      </c>
      <c r="L18" s="169">
        <f t="shared" si="2"/>
        <v>2.7042013565206213</v>
      </c>
      <c r="M18" s="170">
        <f t="shared" si="0"/>
        <v>3.2565327625527143</v>
      </c>
      <c r="N18" s="142">
        <v>11574</v>
      </c>
      <c r="O18" s="46">
        <f t="shared" si="1"/>
        <v>1002.0857019641667</v>
      </c>
      <c r="P18" s="46">
        <v>255.07</v>
      </c>
      <c r="Q18" s="198" t="s">
        <v>777</v>
      </c>
    </row>
    <row r="19" spans="1:17" s="11" customFormat="1" ht="12" customHeight="1">
      <c r="A19" s="202" t="s">
        <v>753</v>
      </c>
      <c r="B19" s="167">
        <v>30091</v>
      </c>
      <c r="C19" s="167">
        <v>98409</v>
      </c>
      <c r="D19" s="167" t="s">
        <v>742</v>
      </c>
      <c r="E19" s="167" t="s">
        <v>743</v>
      </c>
      <c r="F19" s="168">
        <f t="shared" si="4"/>
        <v>98328</v>
      </c>
      <c r="G19" s="168">
        <v>48532</v>
      </c>
      <c r="H19" s="168">
        <v>49796</v>
      </c>
      <c r="I19" s="174">
        <v>81</v>
      </c>
      <c r="J19" s="174">
        <v>42</v>
      </c>
      <c r="K19" s="174">
        <v>39</v>
      </c>
      <c r="L19" s="169">
        <f t="shared" si="2"/>
        <v>-1.0139111017230453</v>
      </c>
      <c r="M19" s="170">
        <f t="shared" si="0"/>
        <v>3.270379847795022</v>
      </c>
      <c r="N19" s="174">
        <v>10451</v>
      </c>
      <c r="O19" s="46">
        <f t="shared" si="1"/>
        <v>136.52557539434804</v>
      </c>
      <c r="P19" s="171">
        <v>720.81</v>
      </c>
      <c r="Q19" s="198" t="s">
        <v>777</v>
      </c>
    </row>
    <row r="20" spans="1:17" s="11" customFormat="1" ht="12" customHeight="1">
      <c r="A20" s="202" t="s">
        <v>754</v>
      </c>
      <c r="B20" s="142">
        <v>80950</v>
      </c>
      <c r="C20" s="142">
        <f>D20+E20</f>
        <v>261100</v>
      </c>
      <c r="D20" s="142">
        <v>128797</v>
      </c>
      <c r="E20" s="142">
        <v>132303</v>
      </c>
      <c r="F20" s="168">
        <f t="shared" si="4"/>
        <v>260640</v>
      </c>
      <c r="G20" s="168">
        <f t="shared" si="4"/>
        <v>128550</v>
      </c>
      <c r="H20" s="168">
        <f t="shared" si="4"/>
        <v>132090</v>
      </c>
      <c r="I20" s="142">
        <f t="shared" si="3"/>
        <v>460</v>
      </c>
      <c r="J20" s="142">
        <v>247</v>
      </c>
      <c r="K20" s="142">
        <v>213</v>
      </c>
      <c r="L20" s="169">
        <f t="shared" si="2"/>
        <v>2.1510003834085802</v>
      </c>
      <c r="M20" s="170">
        <f t="shared" si="0"/>
        <v>3.22544780728845</v>
      </c>
      <c r="N20" s="142">
        <v>12065</v>
      </c>
      <c r="O20" s="46">
        <f t="shared" si="1"/>
        <v>1023.4399498275321</v>
      </c>
      <c r="P20" s="46">
        <v>255.12</v>
      </c>
      <c r="Q20" s="198" t="s">
        <v>778</v>
      </c>
    </row>
    <row r="21" spans="1:17" s="11" customFormat="1" ht="12" customHeight="1">
      <c r="A21" s="202" t="s">
        <v>755</v>
      </c>
      <c r="B21" s="147">
        <v>30820</v>
      </c>
      <c r="C21" s="147">
        <f>SUM(D21:E21)</f>
        <v>98325</v>
      </c>
      <c r="D21" s="147">
        <v>48581</v>
      </c>
      <c r="E21" s="147">
        <v>49744</v>
      </c>
      <c r="F21" s="168">
        <f t="shared" si="4"/>
        <v>98229</v>
      </c>
      <c r="G21" s="168">
        <f t="shared" si="4"/>
        <v>48533</v>
      </c>
      <c r="H21" s="168">
        <f t="shared" si="4"/>
        <v>49696</v>
      </c>
      <c r="I21" s="144">
        <f>SUM(J21:K21)</f>
        <v>96</v>
      </c>
      <c r="J21" s="144">
        <v>48</v>
      </c>
      <c r="K21" s="144">
        <v>48</v>
      </c>
      <c r="L21" s="169">
        <f t="shared" si="2"/>
        <v>-0.08535804652013534</v>
      </c>
      <c r="M21" s="170">
        <f t="shared" si="0"/>
        <v>3.1902985074626864</v>
      </c>
      <c r="N21" s="144">
        <v>10673</v>
      </c>
      <c r="O21" s="46">
        <f t="shared" si="1"/>
        <v>136.38822615546803</v>
      </c>
      <c r="P21" s="173">
        <v>720.92</v>
      </c>
      <c r="Q21" s="198" t="s">
        <v>778</v>
      </c>
    </row>
    <row r="22" spans="1:17" s="11" customFormat="1" ht="12" customHeight="1">
      <c r="A22" s="202" t="s">
        <v>756</v>
      </c>
      <c r="B22" s="142">
        <v>83535</v>
      </c>
      <c r="C22" s="142">
        <f>D22+E22</f>
        <v>266316</v>
      </c>
      <c r="D22" s="142">
        <v>131365</v>
      </c>
      <c r="E22" s="142">
        <v>134951</v>
      </c>
      <c r="F22" s="168">
        <f t="shared" si="4"/>
        <v>265856</v>
      </c>
      <c r="G22" s="168">
        <f t="shared" si="4"/>
        <v>131114</v>
      </c>
      <c r="H22" s="168">
        <f t="shared" si="4"/>
        <v>134742</v>
      </c>
      <c r="I22" s="142">
        <f t="shared" si="3"/>
        <v>460</v>
      </c>
      <c r="J22" s="142">
        <v>251</v>
      </c>
      <c r="K22" s="142">
        <v>209</v>
      </c>
      <c r="L22" s="169">
        <f t="shared" si="2"/>
        <v>1.9977020298736117</v>
      </c>
      <c r="M22" s="170">
        <f t="shared" si="0"/>
        <v>3.1880768540132878</v>
      </c>
      <c r="N22" s="142">
        <v>12665</v>
      </c>
      <c r="O22" s="46">
        <f t="shared" si="1"/>
        <v>1043.6806834659246</v>
      </c>
      <c r="P22" s="46">
        <v>255.17</v>
      </c>
      <c r="Q22" s="198" t="s">
        <v>779</v>
      </c>
    </row>
    <row r="23" spans="1:17" s="11" customFormat="1" ht="12" customHeight="1">
      <c r="A23" s="202" t="s">
        <v>757</v>
      </c>
      <c r="B23" s="147">
        <v>31619</v>
      </c>
      <c r="C23" s="147">
        <f>SUM(D23:E23)</f>
        <v>98417</v>
      </c>
      <c r="D23" s="147">
        <v>48770</v>
      </c>
      <c r="E23" s="147">
        <v>49647</v>
      </c>
      <c r="F23" s="168">
        <f t="shared" si="4"/>
        <v>98300</v>
      </c>
      <c r="G23" s="168">
        <f t="shared" si="4"/>
        <v>48710</v>
      </c>
      <c r="H23" s="168">
        <f t="shared" si="4"/>
        <v>49590</v>
      </c>
      <c r="I23" s="144">
        <f>SUM(J23:K23)</f>
        <v>117</v>
      </c>
      <c r="J23" s="144">
        <v>60</v>
      </c>
      <c r="K23" s="144">
        <v>57</v>
      </c>
      <c r="L23" s="169">
        <f t="shared" si="2"/>
        <v>0.09356725146198831</v>
      </c>
      <c r="M23" s="170">
        <f t="shared" si="0"/>
        <v>3.112590531009836</v>
      </c>
      <c r="N23" s="144">
        <v>11100</v>
      </c>
      <c r="O23" s="46">
        <f t="shared" si="1"/>
        <v>136.50826675543718</v>
      </c>
      <c r="P23" s="173">
        <v>720.96</v>
      </c>
      <c r="Q23" s="198" t="s">
        <v>779</v>
      </c>
    </row>
    <row r="24" spans="1:17" s="11" customFormat="1" ht="12" customHeight="1">
      <c r="A24" s="202" t="s">
        <v>758</v>
      </c>
      <c r="B24" s="142">
        <v>86052</v>
      </c>
      <c r="C24" s="142">
        <f>D24+E24</f>
        <v>270842</v>
      </c>
      <c r="D24" s="142">
        <v>133687</v>
      </c>
      <c r="E24" s="142">
        <v>137155</v>
      </c>
      <c r="F24" s="168">
        <f t="shared" si="4"/>
        <v>270424</v>
      </c>
      <c r="G24" s="168">
        <f t="shared" si="4"/>
        <v>133467</v>
      </c>
      <c r="H24" s="168">
        <f t="shared" si="4"/>
        <v>136957</v>
      </c>
      <c r="I24" s="142">
        <f t="shared" si="3"/>
        <v>418</v>
      </c>
      <c r="J24" s="142">
        <v>220</v>
      </c>
      <c r="K24" s="142">
        <v>198</v>
      </c>
      <c r="L24" s="169">
        <f t="shared" si="2"/>
        <v>1.6994848225416421</v>
      </c>
      <c r="M24" s="170">
        <f t="shared" si="0"/>
        <v>3.147422488727746</v>
      </c>
      <c r="N24" s="142">
        <v>13438</v>
      </c>
      <c r="O24" s="46">
        <f t="shared" si="1"/>
        <v>1060.7527513414013</v>
      </c>
      <c r="P24" s="145">
        <v>255.33</v>
      </c>
      <c r="Q24" s="204" t="s">
        <v>780</v>
      </c>
    </row>
    <row r="25" spans="1:17" s="11" customFormat="1" ht="12" customHeight="1">
      <c r="A25" s="202" t="s">
        <v>759</v>
      </c>
      <c r="B25" s="147">
        <v>33079</v>
      </c>
      <c r="C25" s="147">
        <f>SUM(D25:E25)</f>
        <v>100540</v>
      </c>
      <c r="D25" s="147">
        <v>50082</v>
      </c>
      <c r="E25" s="147">
        <v>50458</v>
      </c>
      <c r="F25" s="168">
        <f t="shared" si="4"/>
        <v>100422</v>
      </c>
      <c r="G25" s="168">
        <f t="shared" si="4"/>
        <v>50020</v>
      </c>
      <c r="H25" s="168">
        <f t="shared" si="4"/>
        <v>50402</v>
      </c>
      <c r="I25" s="144">
        <f>SUM(J25:K25)</f>
        <v>118</v>
      </c>
      <c r="J25" s="144">
        <v>62</v>
      </c>
      <c r="K25" s="144">
        <v>56</v>
      </c>
      <c r="L25" s="169">
        <f t="shared" si="2"/>
        <v>2.1571476472560636</v>
      </c>
      <c r="M25" s="170">
        <f t="shared" si="0"/>
        <v>3.039390549895704</v>
      </c>
      <c r="N25" s="144">
        <v>11750</v>
      </c>
      <c r="O25" s="46">
        <f t="shared" si="1"/>
        <v>139.44134698066628</v>
      </c>
      <c r="P25" s="146">
        <v>721.02</v>
      </c>
      <c r="Q25" s="204" t="s">
        <v>780</v>
      </c>
    </row>
    <row r="26" spans="1:17" s="11" customFormat="1" ht="12" customHeight="1">
      <c r="A26" s="202" t="s">
        <v>760</v>
      </c>
      <c r="B26" s="142">
        <v>87991</v>
      </c>
      <c r="C26" s="142">
        <v>274371</v>
      </c>
      <c r="D26" s="142">
        <v>135402</v>
      </c>
      <c r="E26" s="142">
        <v>138969</v>
      </c>
      <c r="F26" s="168">
        <f t="shared" si="4"/>
        <v>273930</v>
      </c>
      <c r="G26" s="168">
        <f t="shared" si="4"/>
        <v>135175</v>
      </c>
      <c r="H26" s="168">
        <f t="shared" si="4"/>
        <v>138755</v>
      </c>
      <c r="I26" s="142">
        <v>441</v>
      </c>
      <c r="J26" s="142">
        <v>227</v>
      </c>
      <c r="K26" s="142">
        <v>214</v>
      </c>
      <c r="L26" s="169">
        <f t="shared" si="2"/>
        <v>1.3029736894573218</v>
      </c>
      <c r="M26" s="170">
        <f t="shared" si="0"/>
        <v>3.1181711765976066</v>
      </c>
      <c r="N26" s="142">
        <v>14418</v>
      </c>
      <c r="O26" s="46">
        <f t="shared" si="1"/>
        <v>1074.5740806015745</v>
      </c>
      <c r="P26" s="145">
        <v>255.33</v>
      </c>
      <c r="Q26" s="204" t="s">
        <v>781</v>
      </c>
    </row>
    <row r="27" spans="1:17" s="11" customFormat="1" ht="12" customHeight="1">
      <c r="A27" s="202" t="s">
        <v>761</v>
      </c>
      <c r="B27" s="147">
        <v>33479</v>
      </c>
      <c r="C27" s="147">
        <f>SUM(D27:E27)</f>
        <v>100939</v>
      </c>
      <c r="D27" s="147">
        <v>50534</v>
      </c>
      <c r="E27" s="147">
        <v>50405</v>
      </c>
      <c r="F27" s="168">
        <f t="shared" si="4"/>
        <v>100818</v>
      </c>
      <c r="G27" s="168">
        <f t="shared" si="4"/>
        <v>50469</v>
      </c>
      <c r="H27" s="168">
        <f t="shared" si="4"/>
        <v>50349</v>
      </c>
      <c r="I27" s="144">
        <f>SUM(J27:K27)</f>
        <v>121</v>
      </c>
      <c r="J27" s="144">
        <v>65</v>
      </c>
      <c r="K27" s="144">
        <v>56</v>
      </c>
      <c r="L27" s="169">
        <f t="shared" si="2"/>
        <v>0.39685697234931366</v>
      </c>
      <c r="M27" s="170">
        <f t="shared" si="0"/>
        <v>3.0149944741479735</v>
      </c>
      <c r="N27" s="144">
        <v>11091</v>
      </c>
      <c r="O27" s="46">
        <f t="shared" si="1"/>
        <v>139.98696363686796</v>
      </c>
      <c r="P27" s="146">
        <v>721.06</v>
      </c>
      <c r="Q27" s="204" t="s">
        <v>781</v>
      </c>
    </row>
    <row r="28" spans="1:17" s="11" customFormat="1" ht="12" customHeight="1">
      <c r="A28" s="202" t="s">
        <v>762</v>
      </c>
      <c r="B28" s="142">
        <v>90562</v>
      </c>
      <c r="C28" s="142">
        <v>279087</v>
      </c>
      <c r="D28" s="142">
        <v>137590</v>
      </c>
      <c r="E28" s="142">
        <v>141497</v>
      </c>
      <c r="F28" s="168">
        <f t="shared" si="4"/>
        <v>278535</v>
      </c>
      <c r="G28" s="168">
        <f t="shared" si="4"/>
        <v>137306</v>
      </c>
      <c r="H28" s="168">
        <f t="shared" si="4"/>
        <v>141229</v>
      </c>
      <c r="I28" s="148">
        <v>552</v>
      </c>
      <c r="J28" s="142">
        <v>284</v>
      </c>
      <c r="K28" s="142">
        <v>268</v>
      </c>
      <c r="L28" s="169">
        <f t="shared" si="2"/>
        <v>1.7188405480171012</v>
      </c>
      <c r="M28" s="170">
        <f t="shared" si="0"/>
        <v>3.081723018484574</v>
      </c>
      <c r="N28" s="142">
        <v>15328</v>
      </c>
      <c r="O28" s="46">
        <f t="shared" si="1"/>
        <v>1092.9158834586465</v>
      </c>
      <c r="P28" s="145">
        <v>255.36</v>
      </c>
      <c r="Q28" s="204" t="s">
        <v>782</v>
      </c>
    </row>
    <row r="29" spans="1:17" s="11" customFormat="1" ht="12" customHeight="1">
      <c r="A29" s="202" t="s">
        <v>763</v>
      </c>
      <c r="B29" s="147">
        <v>33898</v>
      </c>
      <c r="C29" s="147">
        <f>SUM(D29:E29)</f>
        <v>100395</v>
      </c>
      <c r="D29" s="147">
        <v>50333</v>
      </c>
      <c r="E29" s="147">
        <v>50062</v>
      </c>
      <c r="F29" s="168">
        <f t="shared" si="4"/>
        <v>100227</v>
      </c>
      <c r="G29" s="168">
        <f t="shared" si="4"/>
        <v>50242</v>
      </c>
      <c r="H29" s="168">
        <f t="shared" si="4"/>
        <v>49985</v>
      </c>
      <c r="I29" s="144">
        <v>168</v>
      </c>
      <c r="J29" s="144">
        <v>91</v>
      </c>
      <c r="K29" s="144">
        <v>77</v>
      </c>
      <c r="L29" s="169">
        <f t="shared" si="2"/>
        <v>-0.5389393594150923</v>
      </c>
      <c r="M29" s="170">
        <f t="shared" si="0"/>
        <v>2.961679155112396</v>
      </c>
      <c r="N29" s="144">
        <v>12637</v>
      </c>
      <c r="O29" s="46">
        <f t="shared" si="1"/>
        <v>139.19198081162395</v>
      </c>
      <c r="P29" s="146">
        <v>721.27</v>
      </c>
      <c r="Q29" s="204" t="s">
        <v>782</v>
      </c>
    </row>
    <row r="30" spans="1:17" s="11" customFormat="1" ht="12" customHeight="1">
      <c r="A30" s="202" t="s">
        <v>764</v>
      </c>
      <c r="B30" s="142">
        <v>94368</v>
      </c>
      <c r="C30" s="142">
        <v>285097</v>
      </c>
      <c r="D30" s="142">
        <v>140662</v>
      </c>
      <c r="E30" s="142">
        <v>144435</v>
      </c>
      <c r="F30" s="168">
        <f t="shared" si="4"/>
        <v>284498</v>
      </c>
      <c r="G30" s="168">
        <f t="shared" si="4"/>
        <v>140378</v>
      </c>
      <c r="H30" s="168">
        <f t="shared" si="4"/>
        <v>144120</v>
      </c>
      <c r="I30" s="142">
        <v>599</v>
      </c>
      <c r="J30" s="142">
        <v>284</v>
      </c>
      <c r="K30" s="142">
        <v>315</v>
      </c>
      <c r="L30" s="169">
        <f t="shared" si="2"/>
        <v>2.1534503577737407</v>
      </c>
      <c r="M30" s="170">
        <f t="shared" si="0"/>
        <v>3.021119447270261</v>
      </c>
      <c r="N30" s="142">
        <v>16323</v>
      </c>
      <c r="O30" s="46">
        <f t="shared" si="1"/>
        <v>1115.9268827305464</v>
      </c>
      <c r="P30" s="145">
        <v>255.48</v>
      </c>
      <c r="Q30" s="204" t="s">
        <v>783</v>
      </c>
    </row>
    <row r="31" spans="1:17" s="11" customFormat="1" ht="12" customHeight="1">
      <c r="A31" s="202" t="s">
        <v>765</v>
      </c>
      <c r="B31" s="147">
        <v>34775</v>
      </c>
      <c r="C31" s="147">
        <v>100208</v>
      </c>
      <c r="D31" s="147">
        <v>50133</v>
      </c>
      <c r="E31" s="147">
        <v>50075</v>
      </c>
      <c r="F31" s="168">
        <f t="shared" si="4"/>
        <v>100017</v>
      </c>
      <c r="G31" s="168">
        <f t="shared" si="4"/>
        <v>50040</v>
      </c>
      <c r="H31" s="168">
        <f t="shared" si="4"/>
        <v>49977</v>
      </c>
      <c r="I31" s="144">
        <v>191</v>
      </c>
      <c r="J31" s="144">
        <v>93</v>
      </c>
      <c r="K31" s="144">
        <v>98</v>
      </c>
      <c r="L31" s="169">
        <f t="shared" si="2"/>
        <v>-0.18626425618805717</v>
      </c>
      <c r="M31" s="170">
        <f t="shared" si="0"/>
        <v>2.8816103522645578</v>
      </c>
      <c r="N31" s="144">
        <v>13135</v>
      </c>
      <c r="O31" s="46">
        <f t="shared" si="1"/>
        <v>138.83070102521475</v>
      </c>
      <c r="P31" s="146">
        <v>721.8</v>
      </c>
      <c r="Q31" s="204" t="s">
        <v>783</v>
      </c>
    </row>
    <row r="32" spans="1:17" s="11" customFormat="1" ht="12" customHeight="1">
      <c r="A32" s="202" t="s">
        <v>766</v>
      </c>
      <c r="B32" s="142">
        <v>98081</v>
      </c>
      <c r="C32" s="142">
        <f>D32+E32</f>
        <v>290664</v>
      </c>
      <c r="D32" s="142">
        <v>143616</v>
      </c>
      <c r="E32" s="142">
        <v>147048</v>
      </c>
      <c r="F32" s="168">
        <f t="shared" si="4"/>
        <v>289874</v>
      </c>
      <c r="G32" s="168">
        <f t="shared" si="4"/>
        <v>143260</v>
      </c>
      <c r="H32" s="168">
        <f t="shared" si="4"/>
        <v>146614</v>
      </c>
      <c r="I32" s="144">
        <f>J32+K32</f>
        <v>790</v>
      </c>
      <c r="J32" s="142">
        <v>356</v>
      </c>
      <c r="K32" s="142">
        <v>434</v>
      </c>
      <c r="L32" s="169">
        <f t="shared" si="2"/>
        <v>1.9526687408145296</v>
      </c>
      <c r="M32" s="170">
        <f t="shared" si="0"/>
        <v>2.9635097521436364</v>
      </c>
      <c r="N32" s="142">
        <f>17438+23</f>
        <v>17461</v>
      </c>
      <c r="O32" s="46">
        <f t="shared" si="1"/>
        <v>1137.7172381399719</v>
      </c>
      <c r="P32" s="145">
        <v>255.48</v>
      </c>
      <c r="Q32" s="204" t="s">
        <v>784</v>
      </c>
    </row>
    <row r="33" spans="1:17" s="11" customFormat="1" ht="12" customHeight="1">
      <c r="A33" s="202" t="s">
        <v>767</v>
      </c>
      <c r="B33" s="147">
        <v>35880</v>
      </c>
      <c r="C33" s="147">
        <f>SUM(D33:E33)</f>
        <v>100824</v>
      </c>
      <c r="D33" s="147">
        <v>50695</v>
      </c>
      <c r="E33" s="147">
        <v>50129</v>
      </c>
      <c r="F33" s="168">
        <f t="shared" si="4"/>
        <v>100540</v>
      </c>
      <c r="G33" s="168">
        <f t="shared" si="4"/>
        <v>50550</v>
      </c>
      <c r="H33" s="168">
        <f t="shared" si="4"/>
        <v>49990</v>
      </c>
      <c r="I33" s="144">
        <v>284</v>
      </c>
      <c r="J33" s="144">
        <v>145</v>
      </c>
      <c r="K33" s="144">
        <v>139</v>
      </c>
      <c r="L33" s="169">
        <f t="shared" si="2"/>
        <v>0.6147213795305764</v>
      </c>
      <c r="M33" s="170">
        <f t="shared" si="0"/>
        <v>2.8100334448160535</v>
      </c>
      <c r="N33" s="144">
        <v>13658</v>
      </c>
      <c r="O33" s="46">
        <f t="shared" si="1"/>
        <v>139.67638257785657</v>
      </c>
      <c r="P33" s="146">
        <v>721.84</v>
      </c>
      <c r="Q33" s="204" t="s">
        <v>784</v>
      </c>
    </row>
    <row r="34" spans="1:17" s="11" customFormat="1" ht="12" customHeight="1">
      <c r="A34" s="202" t="s">
        <v>768</v>
      </c>
      <c r="B34" s="142">
        <v>101976</v>
      </c>
      <c r="C34" s="172">
        <v>292908</v>
      </c>
      <c r="D34" s="142">
        <v>144678</v>
      </c>
      <c r="E34" s="142">
        <v>148230</v>
      </c>
      <c r="F34" s="168">
        <f t="shared" si="4"/>
        <v>292124</v>
      </c>
      <c r="G34" s="168">
        <f t="shared" si="4"/>
        <v>144312</v>
      </c>
      <c r="H34" s="168">
        <f t="shared" si="4"/>
        <v>147812</v>
      </c>
      <c r="I34" s="144">
        <v>784</v>
      </c>
      <c r="J34" s="142">
        <v>366</v>
      </c>
      <c r="K34" s="142">
        <v>418</v>
      </c>
      <c r="L34" s="169">
        <f t="shared" si="2"/>
        <v>0.7720254314259765</v>
      </c>
      <c r="M34" s="170">
        <f t="shared" si="0"/>
        <v>2.872322899505766</v>
      </c>
      <c r="N34" s="142">
        <v>18558</v>
      </c>
      <c r="O34" s="46">
        <f t="shared" si="1"/>
        <v>1146.2763667671115</v>
      </c>
      <c r="P34" s="145">
        <v>255.53</v>
      </c>
      <c r="Q34" s="204" t="s">
        <v>524</v>
      </c>
    </row>
    <row r="35" spans="1:17" s="11" customFormat="1" ht="12" customHeight="1">
      <c r="A35" s="202" t="s">
        <v>769</v>
      </c>
      <c r="B35" s="147">
        <v>37206</v>
      </c>
      <c r="C35" s="172">
        <v>102189</v>
      </c>
      <c r="D35" s="147">
        <v>51522</v>
      </c>
      <c r="E35" s="147">
        <v>50667</v>
      </c>
      <c r="F35" s="168">
        <f t="shared" si="4"/>
        <v>101828</v>
      </c>
      <c r="G35" s="168">
        <f t="shared" si="4"/>
        <v>51315</v>
      </c>
      <c r="H35" s="168">
        <f t="shared" si="4"/>
        <v>50513</v>
      </c>
      <c r="I35" s="144">
        <v>361</v>
      </c>
      <c r="J35" s="144">
        <v>207</v>
      </c>
      <c r="K35" s="144">
        <v>154</v>
      </c>
      <c r="L35" s="169">
        <f t="shared" si="2"/>
        <v>1.3538443227802903</v>
      </c>
      <c r="M35" s="170">
        <f t="shared" si="0"/>
        <v>2.7465731333655863</v>
      </c>
      <c r="N35" s="144">
        <v>14305</v>
      </c>
      <c r="O35" s="46">
        <f t="shared" si="1"/>
        <v>141.47526685218259</v>
      </c>
      <c r="P35" s="146">
        <v>722.31</v>
      </c>
      <c r="Q35" s="204" t="s">
        <v>785</v>
      </c>
    </row>
    <row r="36" spans="1:17" s="11" customFormat="1" ht="12" customHeight="1">
      <c r="A36" s="203" t="s">
        <v>770</v>
      </c>
      <c r="B36" s="149">
        <v>105459</v>
      </c>
      <c r="C36" s="211">
        <v>296990</v>
      </c>
      <c r="D36" s="149">
        <v>146921</v>
      </c>
      <c r="E36" s="149">
        <v>150069</v>
      </c>
      <c r="F36" s="168">
        <f t="shared" si="4"/>
        <v>296068</v>
      </c>
      <c r="G36" s="168">
        <f t="shared" si="4"/>
        <v>146473</v>
      </c>
      <c r="H36" s="168">
        <f t="shared" si="4"/>
        <v>149595</v>
      </c>
      <c r="I36" s="150">
        <v>922</v>
      </c>
      <c r="J36" s="149">
        <v>448</v>
      </c>
      <c r="K36" s="149">
        <v>474</v>
      </c>
      <c r="L36" s="169">
        <f t="shared" si="2"/>
        <v>1.3936116459775767</v>
      </c>
      <c r="M36" s="170">
        <f t="shared" si="0"/>
        <v>2.816165524042519</v>
      </c>
      <c r="N36" s="149">
        <v>19701</v>
      </c>
      <c r="O36" s="46">
        <f t="shared" si="1"/>
        <v>1162.3874755381605</v>
      </c>
      <c r="P36" s="151">
        <v>255.5</v>
      </c>
      <c r="Q36" s="205" t="s">
        <v>786</v>
      </c>
    </row>
    <row r="37" spans="1:17" s="11" customFormat="1" ht="12" customHeight="1">
      <c r="A37" s="203" t="s">
        <v>771</v>
      </c>
      <c r="B37" s="152">
        <v>37961</v>
      </c>
      <c r="C37" s="211">
        <v>102342</v>
      </c>
      <c r="D37" s="152">
        <v>51631</v>
      </c>
      <c r="E37" s="152">
        <v>50711</v>
      </c>
      <c r="F37" s="168">
        <f t="shared" si="4"/>
        <v>101915</v>
      </c>
      <c r="G37" s="168">
        <f t="shared" si="4"/>
        <v>51380</v>
      </c>
      <c r="H37" s="168">
        <f t="shared" si="4"/>
        <v>50535</v>
      </c>
      <c r="I37" s="150">
        <v>427</v>
      </c>
      <c r="J37" s="150">
        <v>251</v>
      </c>
      <c r="K37" s="150">
        <v>176</v>
      </c>
      <c r="L37" s="169">
        <f t="shared" si="2"/>
        <v>0.14972257287966415</v>
      </c>
      <c r="M37" s="170">
        <f t="shared" si="0"/>
        <v>2.695977450541345</v>
      </c>
      <c r="N37" s="150">
        <v>14976</v>
      </c>
      <c r="O37" s="46">
        <f t="shared" si="1"/>
        <v>141.68512570605824</v>
      </c>
      <c r="P37" s="153">
        <v>722.32</v>
      </c>
      <c r="Q37" s="205" t="s">
        <v>787</v>
      </c>
    </row>
    <row r="38" spans="1:17" s="1" customFormat="1" ht="12" customHeight="1">
      <c r="A38" s="141" t="s">
        <v>469</v>
      </c>
      <c r="B38" s="294">
        <v>147047</v>
      </c>
      <c r="C38" s="212">
        <v>402254</v>
      </c>
      <c r="D38" s="154">
        <v>200374</v>
      </c>
      <c r="E38" s="154">
        <v>201880</v>
      </c>
      <c r="F38" s="168">
        <f t="shared" si="4"/>
        <v>400701</v>
      </c>
      <c r="G38" s="168">
        <f t="shared" si="4"/>
        <v>199577</v>
      </c>
      <c r="H38" s="168">
        <f t="shared" si="4"/>
        <v>201124</v>
      </c>
      <c r="I38" s="155">
        <v>1553</v>
      </c>
      <c r="J38" s="154">
        <v>797</v>
      </c>
      <c r="K38" s="154">
        <v>756</v>
      </c>
      <c r="L38" s="169">
        <v>0.73</v>
      </c>
      <c r="M38" s="170">
        <f t="shared" si="0"/>
        <v>2.7355471379898946</v>
      </c>
      <c r="N38" s="154">
        <v>36449</v>
      </c>
      <c r="O38" s="46">
        <f t="shared" si="1"/>
        <v>411.3531312635497</v>
      </c>
      <c r="P38" s="156">
        <v>977.88</v>
      </c>
      <c r="Q38" s="206" t="s">
        <v>469</v>
      </c>
    </row>
    <row r="39" spans="1:17" s="160" customFormat="1" ht="12" customHeight="1">
      <c r="A39" s="95" t="s">
        <v>548</v>
      </c>
      <c r="B39" s="178">
        <v>150379</v>
      </c>
      <c r="C39" s="211">
        <v>405819</v>
      </c>
      <c r="D39" s="149">
        <v>202199</v>
      </c>
      <c r="E39" s="149">
        <v>203620</v>
      </c>
      <c r="F39" s="149">
        <v>403601</v>
      </c>
      <c r="G39" s="149">
        <v>200973</v>
      </c>
      <c r="H39" s="149">
        <v>202628</v>
      </c>
      <c r="I39" s="150">
        <v>2218</v>
      </c>
      <c r="J39" s="149">
        <v>1226</v>
      </c>
      <c r="K39" s="149">
        <v>992</v>
      </c>
      <c r="L39" s="169">
        <f>(C39-C38)/C38*100</f>
        <v>0.8862559477345161</v>
      </c>
      <c r="M39" s="179">
        <v>2.7</v>
      </c>
      <c r="N39" s="178">
        <v>38394</v>
      </c>
      <c r="O39" s="180">
        <f>C39/P39</f>
        <v>415.04970544919</v>
      </c>
      <c r="P39" s="180">
        <v>977.76</v>
      </c>
      <c r="Q39" s="207" t="s">
        <v>548</v>
      </c>
    </row>
    <row r="40" spans="1:17" s="160" customFormat="1" ht="12" customHeight="1">
      <c r="A40" s="95" t="s">
        <v>796</v>
      </c>
      <c r="B40" s="178">
        <v>153042</v>
      </c>
      <c r="C40" s="211">
        <v>408364</v>
      </c>
      <c r="D40" s="149">
        <v>203436</v>
      </c>
      <c r="E40" s="149">
        <v>204928</v>
      </c>
      <c r="F40" s="149">
        <v>405458</v>
      </c>
      <c r="G40" s="149">
        <v>201884</v>
      </c>
      <c r="H40" s="149">
        <v>203574</v>
      </c>
      <c r="I40" s="150">
        <v>2906</v>
      </c>
      <c r="J40" s="149">
        <v>1552</v>
      </c>
      <c r="K40" s="149">
        <v>1354</v>
      </c>
      <c r="L40" s="169">
        <f>(C40-C39)/C39*100</f>
        <v>0.6271268718320236</v>
      </c>
      <c r="M40" s="179">
        <v>2.7</v>
      </c>
      <c r="N40" s="178">
        <v>40308</v>
      </c>
      <c r="O40" s="180">
        <v>417.65</v>
      </c>
      <c r="P40" s="180">
        <v>977.77</v>
      </c>
      <c r="Q40" s="207" t="s">
        <v>805</v>
      </c>
    </row>
    <row r="41" spans="1:17" s="160" customFormat="1" ht="12" customHeight="1">
      <c r="A41" s="95" t="s">
        <v>835</v>
      </c>
      <c r="B41" s="178">
        <v>155398</v>
      </c>
      <c r="C41" s="211">
        <v>410914</v>
      </c>
      <c r="D41" s="149">
        <v>205004</v>
      </c>
      <c r="E41" s="149">
        <v>205910</v>
      </c>
      <c r="F41" s="149">
        <v>407498</v>
      </c>
      <c r="G41" s="149">
        <v>203107</v>
      </c>
      <c r="H41" s="149">
        <v>204391</v>
      </c>
      <c r="I41" s="150">
        <v>3416</v>
      </c>
      <c r="J41" s="149">
        <v>1897</v>
      </c>
      <c r="K41" s="149">
        <v>1519</v>
      </c>
      <c r="L41" s="169">
        <f>(C41-C40)/C40*100</f>
        <v>0.6244428989822806</v>
      </c>
      <c r="M41" s="179">
        <v>2.644274701090104</v>
      </c>
      <c r="N41" s="178">
        <v>42015</v>
      </c>
      <c r="O41" s="180">
        <v>420.2573202286836</v>
      </c>
      <c r="P41" s="180">
        <v>977.77</v>
      </c>
      <c r="Q41" s="207" t="s">
        <v>836</v>
      </c>
    </row>
    <row r="42" spans="1:17" s="268" customFormat="1" ht="14.25">
      <c r="A42" s="265" t="s">
        <v>838</v>
      </c>
      <c r="B42" s="266">
        <v>157704</v>
      </c>
      <c r="C42" s="223">
        <f>D42+E42</f>
        <v>414116</v>
      </c>
      <c r="D42" s="108">
        <v>206700</v>
      </c>
      <c r="E42" s="108">
        <v>207416</v>
      </c>
      <c r="F42" s="223">
        <f>G42+H42</f>
        <v>410378</v>
      </c>
      <c r="G42" s="108">
        <v>204689</v>
      </c>
      <c r="H42" s="108">
        <v>205689</v>
      </c>
      <c r="I42" s="223">
        <f>J42+K42</f>
        <v>3738</v>
      </c>
      <c r="J42" s="108">
        <v>2011</v>
      </c>
      <c r="K42" s="108">
        <v>1727</v>
      </c>
      <c r="L42" s="224">
        <f>(C42-C41)/C41*100</f>
        <v>0.7792384781243764</v>
      </c>
      <c r="M42" s="225">
        <f>C42/B42</f>
        <v>2.6259067620352052</v>
      </c>
      <c r="N42" s="108">
        <v>43743</v>
      </c>
      <c r="O42" s="226">
        <f>C42/P42</f>
        <v>423.4574718285375</v>
      </c>
      <c r="P42" s="227">
        <v>977.94</v>
      </c>
      <c r="Q42" s="267" t="s">
        <v>851</v>
      </c>
    </row>
    <row r="43" spans="1:17" s="268" customFormat="1" ht="14.25">
      <c r="A43" s="265" t="s">
        <v>852</v>
      </c>
      <c r="B43" s="366">
        <v>162824</v>
      </c>
      <c r="C43" s="223">
        <v>421683</v>
      </c>
      <c r="D43" s="108">
        <v>210428</v>
      </c>
      <c r="E43" s="108">
        <v>211255</v>
      </c>
      <c r="F43" s="223">
        <v>417539</v>
      </c>
      <c r="G43" s="108">
        <v>208215</v>
      </c>
      <c r="H43" s="108">
        <v>209324</v>
      </c>
      <c r="I43" s="223">
        <v>4144</v>
      </c>
      <c r="J43" s="108">
        <v>2213</v>
      </c>
      <c r="K43" s="108">
        <v>1931</v>
      </c>
      <c r="L43" s="224">
        <f>(C43-C42)/C42*100</f>
        <v>1.827265790261666</v>
      </c>
      <c r="M43" s="225">
        <f>C43/B43</f>
        <v>2.5898086277207293</v>
      </c>
      <c r="N43" s="108">
        <v>45711</v>
      </c>
      <c r="O43" s="226">
        <f>C43/P43</f>
        <v>431.177529192826</v>
      </c>
      <c r="P43" s="227">
        <v>977.98</v>
      </c>
      <c r="Q43" s="267" t="s">
        <v>852</v>
      </c>
    </row>
    <row r="44" spans="1:17" s="268" customFormat="1" ht="14.25">
      <c r="A44" s="265" t="s">
        <v>905</v>
      </c>
      <c r="B44" s="366">
        <v>165494</v>
      </c>
      <c r="C44" s="223">
        <v>427593</v>
      </c>
      <c r="D44" s="108">
        <v>213503</v>
      </c>
      <c r="E44" s="108">
        <v>214090</v>
      </c>
      <c r="F44" s="223">
        <v>422790</v>
      </c>
      <c r="G44" s="108">
        <v>210873</v>
      </c>
      <c r="H44" s="108">
        <v>211917</v>
      </c>
      <c r="I44" s="223">
        <v>4803</v>
      </c>
      <c r="J44" s="108">
        <v>2630</v>
      </c>
      <c r="K44" s="108">
        <v>2173</v>
      </c>
      <c r="L44" s="224">
        <v>1.4015267392804547</v>
      </c>
      <c r="M44" s="225">
        <v>2.5837371747616227</v>
      </c>
      <c r="N44" s="108">
        <v>47821</v>
      </c>
      <c r="O44" s="226">
        <v>437.09992333248147</v>
      </c>
      <c r="P44" s="227">
        <v>978.25</v>
      </c>
      <c r="Q44" s="267" t="s">
        <v>905</v>
      </c>
    </row>
    <row r="45" spans="1:17" s="322" customFormat="1" ht="13.5" thickBot="1">
      <c r="A45" s="324" t="s">
        <v>906</v>
      </c>
      <c r="B45" s="325">
        <v>168658</v>
      </c>
      <c r="C45" s="326">
        <f>SUM(D45:E45)</f>
        <v>435413</v>
      </c>
      <c r="D45" s="327">
        <v>217733</v>
      </c>
      <c r="E45" s="327">
        <v>217680</v>
      </c>
      <c r="F45" s="326">
        <f>SUM(G45:H45)</f>
        <v>429656</v>
      </c>
      <c r="G45" s="327">
        <v>214588</v>
      </c>
      <c r="H45" s="327">
        <v>215068</v>
      </c>
      <c r="I45" s="326">
        <f>SUM(J45:K45)</f>
        <v>5757</v>
      </c>
      <c r="J45" s="327">
        <v>3145</v>
      </c>
      <c r="K45" s="327">
        <v>2612</v>
      </c>
      <c r="L45" s="992">
        <f>(C45-C44)/C44*100</f>
        <v>1.828841912753483</v>
      </c>
      <c r="M45" s="411">
        <f>C45/B45</f>
        <v>2.5816326530612246</v>
      </c>
      <c r="N45" s="327">
        <v>50199</v>
      </c>
      <c r="O45" s="376">
        <f>C45/P45</f>
        <v>445.0573937219547</v>
      </c>
      <c r="P45" s="328">
        <v>978.33</v>
      </c>
      <c r="Q45" s="329" t="s">
        <v>907</v>
      </c>
    </row>
    <row r="46" spans="1:8" s="337" customFormat="1" ht="14.25" customHeight="1">
      <c r="A46" s="334" t="s">
        <v>876</v>
      </c>
      <c r="B46" s="335"/>
      <c r="C46" s="335"/>
      <c r="D46" s="335"/>
      <c r="E46" s="336"/>
      <c r="H46" s="320" t="s">
        <v>877</v>
      </c>
    </row>
    <row r="47" spans="1:19" s="319" customFormat="1" ht="14.25" customHeight="1">
      <c r="A47" s="338" t="s">
        <v>878</v>
      </c>
      <c r="H47" s="340" t="s">
        <v>862</v>
      </c>
      <c r="N47" s="339"/>
      <c r="O47" s="339"/>
      <c r="P47" s="339"/>
      <c r="R47" s="339"/>
      <c r="S47" s="339"/>
    </row>
    <row r="48" spans="1:11" s="319" customFormat="1" ht="14.25" customHeight="1">
      <c r="A48" s="365" t="s">
        <v>993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</row>
    <row r="49" ht="13.5">
      <c r="A49" t="s">
        <v>994</v>
      </c>
    </row>
  </sheetData>
  <sheetProtection/>
  <mergeCells count="5">
    <mergeCell ref="A1:Q1"/>
    <mergeCell ref="Q3:Q7"/>
    <mergeCell ref="A3:A7"/>
    <mergeCell ref="O3:P3"/>
    <mergeCell ref="N3:N4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12.4453125" style="361" customWidth="1"/>
    <col min="2" max="2" width="12.3359375" style="361" customWidth="1"/>
    <col min="3" max="3" width="12.6640625" style="361" customWidth="1"/>
    <col min="4" max="4" width="11.3359375" style="361" customWidth="1"/>
    <col min="5" max="5" width="13.3359375" style="361" customWidth="1"/>
    <col min="6" max="6" width="13.10546875" style="361" customWidth="1"/>
    <col min="7" max="16384" width="8.88671875" style="361" customWidth="1"/>
  </cols>
  <sheetData>
    <row r="1" spans="1:6" ht="32.25" customHeight="1">
      <c r="A1" s="1176" t="s">
        <v>1011</v>
      </c>
      <c r="B1" s="1176"/>
      <c r="C1" s="1176"/>
      <c r="D1" s="1176"/>
      <c r="E1" s="1177"/>
      <c r="F1" s="1177"/>
    </row>
    <row r="2" spans="1:6" ht="27" customHeight="1">
      <c r="A2" s="965" t="s">
        <v>860</v>
      </c>
      <c r="B2" s="966"/>
      <c r="C2" s="966"/>
      <c r="D2" s="966"/>
      <c r="F2" s="966" t="s">
        <v>861</v>
      </c>
    </row>
    <row r="3" spans="1:6" s="967" customFormat="1" ht="20.25" customHeight="1">
      <c r="A3" s="1180" t="s">
        <v>277</v>
      </c>
      <c r="B3" s="1178" t="s">
        <v>845</v>
      </c>
      <c r="C3" s="1178" t="s">
        <v>846</v>
      </c>
      <c r="D3" s="1178" t="s">
        <v>847</v>
      </c>
      <c r="E3" s="1174" t="s">
        <v>848</v>
      </c>
      <c r="F3" s="1182" t="s">
        <v>471</v>
      </c>
    </row>
    <row r="4" spans="1:6" s="967" customFormat="1" ht="20.25" customHeight="1">
      <c r="A4" s="1181"/>
      <c r="B4" s="1179"/>
      <c r="C4" s="1179"/>
      <c r="D4" s="1179"/>
      <c r="E4" s="1175"/>
      <c r="F4" s="1183"/>
    </row>
    <row r="5" spans="1:6" s="69" customFormat="1" ht="34.5" customHeight="1">
      <c r="A5" s="372" t="s">
        <v>837</v>
      </c>
      <c r="B5" s="331">
        <v>2374</v>
      </c>
      <c r="C5" s="332">
        <v>208</v>
      </c>
      <c r="D5" s="332">
        <v>2330</v>
      </c>
      <c r="E5" s="332">
        <v>51</v>
      </c>
      <c r="F5" s="593" t="s">
        <v>837</v>
      </c>
    </row>
    <row r="6" spans="1:6" s="69" customFormat="1" ht="34.5" customHeight="1">
      <c r="A6" s="372" t="s">
        <v>852</v>
      </c>
      <c r="B6" s="332">
        <v>2544</v>
      </c>
      <c r="C6" s="332">
        <v>251</v>
      </c>
      <c r="D6" s="332">
        <v>2398</v>
      </c>
      <c r="E6" s="332">
        <v>59</v>
      </c>
      <c r="F6" s="593" t="s">
        <v>852</v>
      </c>
    </row>
    <row r="7" spans="1:6" s="69" customFormat="1" ht="34.5" customHeight="1">
      <c r="A7" s="372" t="s">
        <v>905</v>
      </c>
      <c r="B7" s="332">
        <v>2674</v>
      </c>
      <c r="C7" s="332">
        <v>217</v>
      </c>
      <c r="D7" s="332">
        <v>2533</v>
      </c>
      <c r="E7" s="332">
        <v>40</v>
      </c>
      <c r="F7" s="593" t="s">
        <v>905</v>
      </c>
    </row>
    <row r="8" spans="1:6" s="322" customFormat="1" ht="34.5" customHeight="1">
      <c r="A8" s="362" t="s">
        <v>988</v>
      </c>
      <c r="B8" s="363">
        <v>2573</v>
      </c>
      <c r="C8" s="363">
        <v>218</v>
      </c>
      <c r="D8" s="363">
        <v>2485</v>
      </c>
      <c r="E8" s="363">
        <v>53</v>
      </c>
      <c r="F8" s="594" t="s">
        <v>988</v>
      </c>
    </row>
    <row r="9" spans="1:5" s="323" customFormat="1" ht="16.5" customHeight="1">
      <c r="A9" s="364" t="s">
        <v>11</v>
      </c>
      <c r="E9" s="323" t="s">
        <v>207</v>
      </c>
    </row>
    <row r="10" s="323" customFormat="1" ht="16.5" customHeight="1">
      <c r="A10" s="364" t="s">
        <v>12</v>
      </c>
    </row>
    <row r="11" spans="1:6" s="323" customFormat="1" ht="12">
      <c r="A11" s="1173" t="s">
        <v>13</v>
      </c>
      <c r="B11" s="1173"/>
      <c r="C11" s="1173"/>
      <c r="D11" s="1173"/>
      <c r="E11" s="1173"/>
      <c r="F11" s="1173"/>
    </row>
    <row r="12" s="323" customFormat="1" ht="12">
      <c r="A12" s="323" t="s">
        <v>14</v>
      </c>
    </row>
  </sheetData>
  <sheetProtection/>
  <mergeCells count="8">
    <mergeCell ref="A11:F11"/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O19">
      <selection activeCell="AF27" sqref="AF27"/>
    </sheetView>
  </sheetViews>
  <sheetFormatPr defaultColWidth="8.88671875" defaultRowHeight="13.5"/>
  <cols>
    <col min="1" max="1" width="10.77734375" style="402" customWidth="1"/>
    <col min="2" max="31" width="7.3359375" style="402" customWidth="1"/>
    <col min="32" max="16384" width="8.88671875" style="402" customWidth="1"/>
  </cols>
  <sheetData>
    <row r="1" spans="1:31" s="972" customFormat="1" ht="33.75" customHeight="1">
      <c r="A1" s="1189" t="s">
        <v>270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1189"/>
      <c r="W1" s="1189"/>
      <c r="X1" s="1189"/>
      <c r="Y1" s="1189"/>
      <c r="Z1" s="1189"/>
      <c r="AA1" s="1189"/>
      <c r="AB1" s="1189"/>
      <c r="AC1" s="1189"/>
      <c r="AD1" s="1189"/>
      <c r="AE1" s="1189"/>
    </row>
    <row r="2" spans="1:31" s="646" customFormat="1" ht="22.5" customHeight="1">
      <c r="A2" s="645" t="s">
        <v>61</v>
      </c>
      <c r="B2" s="645"/>
      <c r="I2" s="647"/>
      <c r="AE2" s="647" t="s">
        <v>274</v>
      </c>
    </row>
    <row r="3" spans="1:31" s="595" customFormat="1" ht="84.75" customHeight="1">
      <c r="A3" s="1187" t="s">
        <v>989</v>
      </c>
      <c r="B3" s="1184" t="s">
        <v>990</v>
      </c>
      <c r="C3" s="1185"/>
      <c r="D3" s="1186"/>
      <c r="E3" s="1184" t="s">
        <v>991</v>
      </c>
      <c r="F3" s="1185"/>
      <c r="G3" s="1186"/>
      <c r="H3" s="1190" t="s">
        <v>992</v>
      </c>
      <c r="I3" s="1191"/>
      <c r="J3" s="1192"/>
      <c r="K3" s="1184" t="s">
        <v>19</v>
      </c>
      <c r="L3" s="1185"/>
      <c r="M3" s="1186"/>
      <c r="N3" s="1184" t="s">
        <v>20</v>
      </c>
      <c r="O3" s="1185"/>
      <c r="P3" s="1186"/>
      <c r="Q3" s="1184" t="s">
        <v>21</v>
      </c>
      <c r="R3" s="1185"/>
      <c r="S3" s="1186"/>
      <c r="T3" s="1184" t="s">
        <v>22</v>
      </c>
      <c r="U3" s="1185"/>
      <c r="V3" s="1186"/>
      <c r="W3" s="1184" t="s">
        <v>23</v>
      </c>
      <c r="X3" s="1185"/>
      <c r="Y3" s="1186"/>
      <c r="Z3" s="1184" t="s">
        <v>24</v>
      </c>
      <c r="AA3" s="1185"/>
      <c r="AB3" s="1186"/>
      <c r="AC3" s="1184" t="s">
        <v>25</v>
      </c>
      <c r="AD3" s="1185"/>
      <c r="AE3" s="1186"/>
    </row>
    <row r="4" spans="1:31" s="595" customFormat="1" ht="25.5" customHeight="1">
      <c r="A4" s="1188"/>
      <c r="B4" s="598"/>
      <c r="C4" s="596" t="s">
        <v>26</v>
      </c>
      <c r="D4" s="596" t="s">
        <v>27</v>
      </c>
      <c r="E4" s="599"/>
      <c r="F4" s="597" t="s">
        <v>28</v>
      </c>
      <c r="G4" s="597" t="s">
        <v>29</v>
      </c>
      <c r="H4" s="598"/>
      <c r="I4" s="597" t="s">
        <v>28</v>
      </c>
      <c r="J4" s="597" t="s">
        <v>29</v>
      </c>
      <c r="K4" s="598"/>
      <c r="L4" s="597" t="s">
        <v>28</v>
      </c>
      <c r="M4" s="597" t="s">
        <v>29</v>
      </c>
      <c r="N4" s="598"/>
      <c r="O4" s="597" t="s">
        <v>28</v>
      </c>
      <c r="P4" s="597" t="s">
        <v>29</v>
      </c>
      <c r="Q4" s="598"/>
      <c r="R4" s="597" t="s">
        <v>28</v>
      </c>
      <c r="S4" s="597" t="s">
        <v>29</v>
      </c>
      <c r="T4" s="598"/>
      <c r="U4" s="597" t="s">
        <v>28</v>
      </c>
      <c r="V4" s="597" t="s">
        <v>29</v>
      </c>
      <c r="W4" s="598"/>
      <c r="X4" s="597" t="s">
        <v>28</v>
      </c>
      <c r="Y4" s="597" t="s">
        <v>29</v>
      </c>
      <c r="Z4" s="598"/>
      <c r="AA4" s="597" t="s">
        <v>28</v>
      </c>
      <c r="AB4" s="597" t="s">
        <v>29</v>
      </c>
      <c r="AC4" s="598"/>
      <c r="AD4" s="597" t="s">
        <v>28</v>
      </c>
      <c r="AE4" s="597" t="s">
        <v>29</v>
      </c>
    </row>
    <row r="5" spans="1:31" s="602" customFormat="1" ht="23.25" customHeight="1">
      <c r="A5" s="600">
        <v>2012</v>
      </c>
      <c r="B5" s="601">
        <v>3238</v>
      </c>
      <c r="C5" s="601">
        <v>1746</v>
      </c>
      <c r="D5" s="601">
        <v>1492</v>
      </c>
      <c r="E5" s="601">
        <v>85</v>
      </c>
      <c r="F5" s="601">
        <v>40</v>
      </c>
      <c r="G5" s="601">
        <v>45</v>
      </c>
      <c r="H5" s="601">
        <v>911</v>
      </c>
      <c r="I5" s="601">
        <v>556</v>
      </c>
      <c r="J5" s="601">
        <v>355</v>
      </c>
      <c r="K5" s="601">
        <v>9</v>
      </c>
      <c r="L5" s="601">
        <v>3</v>
      </c>
      <c r="M5" s="601">
        <v>6</v>
      </c>
      <c r="N5" s="601">
        <v>139</v>
      </c>
      <c r="O5" s="601">
        <v>74</v>
      </c>
      <c r="P5" s="601">
        <v>65</v>
      </c>
      <c r="Q5" s="601">
        <v>62</v>
      </c>
      <c r="R5" s="601">
        <v>31</v>
      </c>
      <c r="S5" s="601">
        <v>31</v>
      </c>
      <c r="T5" s="601">
        <v>106</v>
      </c>
      <c r="U5" s="601">
        <v>42</v>
      </c>
      <c r="V5" s="601">
        <v>64</v>
      </c>
      <c r="W5" s="601" t="s">
        <v>803</v>
      </c>
      <c r="X5" s="601" t="s">
        <v>803</v>
      </c>
      <c r="Y5" s="601" t="s">
        <v>803</v>
      </c>
      <c r="Z5" s="601" t="s">
        <v>803</v>
      </c>
      <c r="AA5" s="601" t="s">
        <v>803</v>
      </c>
      <c r="AB5" s="601" t="s">
        <v>803</v>
      </c>
      <c r="AC5" s="601">
        <v>612</v>
      </c>
      <c r="AD5" s="601">
        <v>246</v>
      </c>
      <c r="AE5" s="601">
        <v>366</v>
      </c>
    </row>
    <row r="6" spans="1:31" s="595" customFormat="1" ht="18.75" customHeight="1">
      <c r="A6" s="603" t="s">
        <v>30</v>
      </c>
      <c r="B6" s="604">
        <v>18</v>
      </c>
      <c r="C6" s="604">
        <v>12</v>
      </c>
      <c r="D6" s="604">
        <v>6</v>
      </c>
      <c r="E6" s="604" t="s">
        <v>803</v>
      </c>
      <c r="F6" s="604" t="s">
        <v>803</v>
      </c>
      <c r="G6" s="604" t="s">
        <v>803</v>
      </c>
      <c r="H6" s="604" t="s">
        <v>803</v>
      </c>
      <c r="I6" s="604" t="s">
        <v>803</v>
      </c>
      <c r="J6" s="604" t="s">
        <v>803</v>
      </c>
      <c r="K6" s="604" t="s">
        <v>803</v>
      </c>
      <c r="L6" s="604" t="s">
        <v>803</v>
      </c>
      <c r="M6" s="604" t="s">
        <v>803</v>
      </c>
      <c r="N6" s="604" t="s">
        <v>803</v>
      </c>
      <c r="O6" s="604" t="s">
        <v>803</v>
      </c>
      <c r="P6" s="604" t="s">
        <v>803</v>
      </c>
      <c r="Q6" s="604" t="s">
        <v>803</v>
      </c>
      <c r="R6" s="604" t="s">
        <v>803</v>
      </c>
      <c r="S6" s="604" t="s">
        <v>803</v>
      </c>
      <c r="T6" s="604">
        <v>2</v>
      </c>
      <c r="U6" s="604">
        <v>2</v>
      </c>
      <c r="V6" s="604" t="s">
        <v>803</v>
      </c>
      <c r="W6" s="604" t="s">
        <v>803</v>
      </c>
      <c r="X6" s="604" t="s">
        <v>803</v>
      </c>
      <c r="Y6" s="604" t="s">
        <v>803</v>
      </c>
      <c r="Z6" s="604" t="s">
        <v>803</v>
      </c>
      <c r="AA6" s="604" t="s">
        <v>803</v>
      </c>
      <c r="AB6" s="604" t="s">
        <v>803</v>
      </c>
      <c r="AC6" s="604" t="s">
        <v>803</v>
      </c>
      <c r="AD6" s="604" t="s">
        <v>803</v>
      </c>
      <c r="AE6" s="604" t="s">
        <v>803</v>
      </c>
    </row>
    <row r="7" spans="1:31" s="595" customFormat="1" ht="18.75" customHeight="1">
      <c r="A7" s="603" t="s">
        <v>31</v>
      </c>
      <c r="B7" s="604">
        <v>8</v>
      </c>
      <c r="C7" s="604">
        <v>6</v>
      </c>
      <c r="D7" s="604">
        <v>2</v>
      </c>
      <c r="E7" s="604" t="s">
        <v>803</v>
      </c>
      <c r="F7" s="604" t="s">
        <v>803</v>
      </c>
      <c r="G7" s="604" t="s">
        <v>803</v>
      </c>
      <c r="H7" s="604">
        <v>1</v>
      </c>
      <c r="I7" s="604" t="s">
        <v>803</v>
      </c>
      <c r="J7" s="604">
        <v>1</v>
      </c>
      <c r="K7" s="604">
        <v>1</v>
      </c>
      <c r="L7" s="604">
        <v>1</v>
      </c>
      <c r="M7" s="604" t="s">
        <v>803</v>
      </c>
      <c r="N7" s="604" t="s">
        <v>803</v>
      </c>
      <c r="O7" s="604" t="s">
        <v>803</v>
      </c>
      <c r="P7" s="604" t="s">
        <v>803</v>
      </c>
      <c r="Q7" s="604" t="s">
        <v>803</v>
      </c>
      <c r="R7" s="604" t="s">
        <v>803</v>
      </c>
      <c r="S7" s="604" t="s">
        <v>803</v>
      </c>
      <c r="T7" s="604" t="s">
        <v>803</v>
      </c>
      <c r="U7" s="604" t="s">
        <v>803</v>
      </c>
      <c r="V7" s="604" t="s">
        <v>803</v>
      </c>
      <c r="W7" s="604" t="s">
        <v>803</v>
      </c>
      <c r="X7" s="604" t="s">
        <v>803</v>
      </c>
      <c r="Y7" s="604" t="s">
        <v>803</v>
      </c>
      <c r="Z7" s="604" t="s">
        <v>803</v>
      </c>
      <c r="AA7" s="604" t="s">
        <v>803</v>
      </c>
      <c r="AB7" s="604" t="s">
        <v>803</v>
      </c>
      <c r="AC7" s="604" t="s">
        <v>803</v>
      </c>
      <c r="AD7" s="604" t="s">
        <v>803</v>
      </c>
      <c r="AE7" s="604" t="s">
        <v>803</v>
      </c>
    </row>
    <row r="8" spans="1:31" s="595" customFormat="1" ht="18.75" customHeight="1">
      <c r="A8" s="603" t="s">
        <v>32</v>
      </c>
      <c r="B8" s="604">
        <v>3</v>
      </c>
      <c r="C8" s="604">
        <v>1</v>
      </c>
      <c r="D8" s="604">
        <v>2</v>
      </c>
      <c r="E8" s="604" t="s">
        <v>803</v>
      </c>
      <c r="F8" s="604" t="s">
        <v>803</v>
      </c>
      <c r="G8" s="604" t="s">
        <v>803</v>
      </c>
      <c r="H8" s="604">
        <v>1</v>
      </c>
      <c r="I8" s="604" t="s">
        <v>803</v>
      </c>
      <c r="J8" s="604">
        <v>1</v>
      </c>
      <c r="K8" s="604" t="s">
        <v>803</v>
      </c>
      <c r="L8" s="604" t="s">
        <v>803</v>
      </c>
      <c r="M8" s="604" t="s">
        <v>803</v>
      </c>
      <c r="N8" s="604" t="s">
        <v>803</v>
      </c>
      <c r="O8" s="604" t="s">
        <v>803</v>
      </c>
      <c r="P8" s="604" t="s">
        <v>803</v>
      </c>
      <c r="Q8" s="604" t="s">
        <v>803</v>
      </c>
      <c r="R8" s="604" t="s">
        <v>803</v>
      </c>
      <c r="S8" s="604" t="s">
        <v>803</v>
      </c>
      <c r="T8" s="604" t="s">
        <v>803</v>
      </c>
      <c r="U8" s="604" t="s">
        <v>803</v>
      </c>
      <c r="V8" s="604" t="s">
        <v>803</v>
      </c>
      <c r="W8" s="604" t="s">
        <v>803</v>
      </c>
      <c r="X8" s="604" t="s">
        <v>803</v>
      </c>
      <c r="Y8" s="604" t="s">
        <v>803</v>
      </c>
      <c r="Z8" s="604" t="s">
        <v>803</v>
      </c>
      <c r="AA8" s="604" t="s">
        <v>803</v>
      </c>
      <c r="AB8" s="604" t="s">
        <v>803</v>
      </c>
      <c r="AC8" s="604" t="s">
        <v>803</v>
      </c>
      <c r="AD8" s="604" t="s">
        <v>803</v>
      </c>
      <c r="AE8" s="604" t="s">
        <v>803</v>
      </c>
    </row>
    <row r="9" spans="1:31" s="595" customFormat="1" ht="18.75" customHeight="1">
      <c r="A9" s="603" t="s">
        <v>33</v>
      </c>
      <c r="B9" s="604">
        <v>4</v>
      </c>
      <c r="C9" s="604">
        <v>3</v>
      </c>
      <c r="D9" s="604">
        <v>1</v>
      </c>
      <c r="E9" s="604" t="s">
        <v>803</v>
      </c>
      <c r="F9" s="604" t="s">
        <v>803</v>
      </c>
      <c r="G9" s="604" t="s">
        <v>803</v>
      </c>
      <c r="H9" s="604">
        <v>1</v>
      </c>
      <c r="I9" s="604">
        <v>1</v>
      </c>
      <c r="J9" s="604" t="s">
        <v>803</v>
      </c>
      <c r="K9" s="604" t="s">
        <v>803</v>
      </c>
      <c r="L9" s="604" t="s">
        <v>803</v>
      </c>
      <c r="M9" s="604" t="s">
        <v>803</v>
      </c>
      <c r="N9" s="604" t="s">
        <v>803</v>
      </c>
      <c r="O9" s="604" t="s">
        <v>803</v>
      </c>
      <c r="P9" s="604" t="s">
        <v>803</v>
      </c>
      <c r="Q9" s="604" t="s">
        <v>803</v>
      </c>
      <c r="R9" s="604" t="s">
        <v>803</v>
      </c>
      <c r="S9" s="604" t="s">
        <v>803</v>
      </c>
      <c r="T9" s="604" t="s">
        <v>803</v>
      </c>
      <c r="U9" s="604" t="s">
        <v>803</v>
      </c>
      <c r="V9" s="604" t="s">
        <v>803</v>
      </c>
      <c r="W9" s="604" t="s">
        <v>803</v>
      </c>
      <c r="X9" s="604" t="s">
        <v>803</v>
      </c>
      <c r="Y9" s="604" t="s">
        <v>803</v>
      </c>
      <c r="Z9" s="604" t="s">
        <v>803</v>
      </c>
      <c r="AA9" s="604" t="s">
        <v>803</v>
      </c>
      <c r="AB9" s="604" t="s">
        <v>803</v>
      </c>
      <c r="AC9" s="604" t="s">
        <v>803</v>
      </c>
      <c r="AD9" s="604" t="s">
        <v>803</v>
      </c>
      <c r="AE9" s="604" t="s">
        <v>803</v>
      </c>
    </row>
    <row r="10" spans="1:31" s="595" customFormat="1" ht="18.75" customHeight="1">
      <c r="A10" s="603" t="s">
        <v>34</v>
      </c>
      <c r="B10" s="604">
        <v>20</v>
      </c>
      <c r="C10" s="604">
        <v>10</v>
      </c>
      <c r="D10" s="604">
        <v>10</v>
      </c>
      <c r="E10" s="604" t="s">
        <v>803</v>
      </c>
      <c r="F10" s="604" t="s">
        <v>803</v>
      </c>
      <c r="G10" s="604" t="s">
        <v>803</v>
      </c>
      <c r="H10" s="604">
        <v>2</v>
      </c>
      <c r="I10" s="604" t="s">
        <v>803</v>
      </c>
      <c r="J10" s="604">
        <v>2</v>
      </c>
      <c r="K10" s="604" t="s">
        <v>803</v>
      </c>
      <c r="L10" s="604" t="s">
        <v>803</v>
      </c>
      <c r="M10" s="604" t="s">
        <v>803</v>
      </c>
      <c r="N10" s="604" t="s">
        <v>803</v>
      </c>
      <c r="O10" s="604" t="s">
        <v>803</v>
      </c>
      <c r="P10" s="604" t="s">
        <v>803</v>
      </c>
      <c r="Q10" s="604" t="s">
        <v>803</v>
      </c>
      <c r="R10" s="604" t="s">
        <v>803</v>
      </c>
      <c r="S10" s="604" t="s">
        <v>803</v>
      </c>
      <c r="T10" s="604">
        <v>1</v>
      </c>
      <c r="U10" s="604">
        <v>1</v>
      </c>
      <c r="V10" s="604" t="s">
        <v>803</v>
      </c>
      <c r="W10" s="604" t="s">
        <v>803</v>
      </c>
      <c r="X10" s="604" t="s">
        <v>803</v>
      </c>
      <c r="Y10" s="604" t="s">
        <v>803</v>
      </c>
      <c r="Z10" s="604" t="s">
        <v>803</v>
      </c>
      <c r="AA10" s="604" t="s">
        <v>803</v>
      </c>
      <c r="AB10" s="604" t="s">
        <v>803</v>
      </c>
      <c r="AC10" s="604" t="s">
        <v>803</v>
      </c>
      <c r="AD10" s="604" t="s">
        <v>803</v>
      </c>
      <c r="AE10" s="604" t="s">
        <v>803</v>
      </c>
    </row>
    <row r="11" spans="1:31" s="595" customFormat="1" ht="18.75" customHeight="1">
      <c r="A11" s="603" t="s">
        <v>35</v>
      </c>
      <c r="B11" s="604">
        <v>16</v>
      </c>
      <c r="C11" s="604">
        <v>10</v>
      </c>
      <c r="D11" s="604">
        <v>6</v>
      </c>
      <c r="E11" s="604" t="s">
        <v>803</v>
      </c>
      <c r="F11" s="604" t="s">
        <v>803</v>
      </c>
      <c r="G11" s="604" t="s">
        <v>803</v>
      </c>
      <c r="H11" s="604">
        <v>2</v>
      </c>
      <c r="I11" s="604">
        <v>1</v>
      </c>
      <c r="J11" s="604">
        <v>1</v>
      </c>
      <c r="K11" s="604" t="s">
        <v>803</v>
      </c>
      <c r="L11" s="604" t="s">
        <v>803</v>
      </c>
      <c r="M11" s="604" t="s">
        <v>803</v>
      </c>
      <c r="N11" s="604" t="s">
        <v>803</v>
      </c>
      <c r="O11" s="604" t="s">
        <v>803</v>
      </c>
      <c r="P11" s="604" t="s">
        <v>803</v>
      </c>
      <c r="Q11" s="604" t="s">
        <v>803</v>
      </c>
      <c r="R11" s="604" t="s">
        <v>803</v>
      </c>
      <c r="S11" s="604" t="s">
        <v>803</v>
      </c>
      <c r="T11" s="604" t="s">
        <v>803</v>
      </c>
      <c r="U11" s="604" t="s">
        <v>803</v>
      </c>
      <c r="V11" s="604" t="s">
        <v>803</v>
      </c>
      <c r="W11" s="604" t="s">
        <v>803</v>
      </c>
      <c r="X11" s="604" t="s">
        <v>803</v>
      </c>
      <c r="Y11" s="604" t="s">
        <v>803</v>
      </c>
      <c r="Z11" s="604" t="s">
        <v>803</v>
      </c>
      <c r="AA11" s="604" t="s">
        <v>803</v>
      </c>
      <c r="AB11" s="604" t="s">
        <v>803</v>
      </c>
      <c r="AC11" s="604" t="s">
        <v>803</v>
      </c>
      <c r="AD11" s="604" t="s">
        <v>803</v>
      </c>
      <c r="AE11" s="604" t="s">
        <v>803</v>
      </c>
    </row>
    <row r="12" spans="1:31" s="595" customFormat="1" ht="18.75" customHeight="1">
      <c r="A12" s="603" t="s">
        <v>36</v>
      </c>
      <c r="B12" s="604">
        <v>22</v>
      </c>
      <c r="C12" s="604">
        <v>10</v>
      </c>
      <c r="D12" s="604">
        <v>12</v>
      </c>
      <c r="E12" s="604">
        <v>1</v>
      </c>
      <c r="F12" s="604" t="s">
        <v>803</v>
      </c>
      <c r="G12" s="604">
        <v>1</v>
      </c>
      <c r="H12" s="604">
        <v>5</v>
      </c>
      <c r="I12" s="604">
        <v>1</v>
      </c>
      <c r="J12" s="604">
        <v>4</v>
      </c>
      <c r="K12" s="604" t="s">
        <v>803</v>
      </c>
      <c r="L12" s="604" t="s">
        <v>803</v>
      </c>
      <c r="M12" s="604" t="s">
        <v>803</v>
      </c>
      <c r="N12" s="604" t="s">
        <v>803</v>
      </c>
      <c r="O12" s="604" t="s">
        <v>803</v>
      </c>
      <c r="P12" s="604" t="s">
        <v>803</v>
      </c>
      <c r="Q12" s="604" t="s">
        <v>803</v>
      </c>
      <c r="R12" s="604" t="s">
        <v>803</v>
      </c>
      <c r="S12" s="604" t="s">
        <v>803</v>
      </c>
      <c r="T12" s="604">
        <v>1</v>
      </c>
      <c r="U12" s="604">
        <v>1</v>
      </c>
      <c r="V12" s="604" t="s">
        <v>803</v>
      </c>
      <c r="W12" s="604" t="s">
        <v>803</v>
      </c>
      <c r="X12" s="604" t="s">
        <v>803</v>
      </c>
      <c r="Y12" s="604" t="s">
        <v>803</v>
      </c>
      <c r="Z12" s="604" t="s">
        <v>803</v>
      </c>
      <c r="AA12" s="604" t="s">
        <v>803</v>
      </c>
      <c r="AB12" s="604" t="s">
        <v>803</v>
      </c>
      <c r="AC12" s="604">
        <v>1</v>
      </c>
      <c r="AD12" s="604" t="s">
        <v>803</v>
      </c>
      <c r="AE12" s="604">
        <v>1</v>
      </c>
    </row>
    <row r="13" spans="1:31" s="595" customFormat="1" ht="18.75" customHeight="1">
      <c r="A13" s="603" t="s">
        <v>37</v>
      </c>
      <c r="B13" s="604">
        <v>42</v>
      </c>
      <c r="C13" s="604">
        <v>32</v>
      </c>
      <c r="D13" s="604">
        <v>10</v>
      </c>
      <c r="E13" s="604" t="s">
        <v>803</v>
      </c>
      <c r="F13" s="604" t="s">
        <v>803</v>
      </c>
      <c r="G13" s="604" t="s">
        <v>803</v>
      </c>
      <c r="H13" s="604">
        <v>5</v>
      </c>
      <c r="I13" s="604">
        <v>3</v>
      </c>
      <c r="J13" s="604">
        <v>2</v>
      </c>
      <c r="K13" s="604" t="s">
        <v>803</v>
      </c>
      <c r="L13" s="604" t="s">
        <v>803</v>
      </c>
      <c r="M13" s="604" t="s">
        <v>803</v>
      </c>
      <c r="N13" s="604" t="s">
        <v>803</v>
      </c>
      <c r="O13" s="604" t="s">
        <v>803</v>
      </c>
      <c r="P13" s="604" t="s">
        <v>803</v>
      </c>
      <c r="Q13" s="604">
        <v>1</v>
      </c>
      <c r="R13" s="604">
        <v>1</v>
      </c>
      <c r="S13" s="604" t="s">
        <v>803</v>
      </c>
      <c r="T13" s="604" t="s">
        <v>803</v>
      </c>
      <c r="U13" s="604" t="s">
        <v>803</v>
      </c>
      <c r="V13" s="604" t="s">
        <v>803</v>
      </c>
      <c r="W13" s="604" t="s">
        <v>803</v>
      </c>
      <c r="X13" s="604" t="s">
        <v>803</v>
      </c>
      <c r="Y13" s="604" t="s">
        <v>803</v>
      </c>
      <c r="Z13" s="604" t="s">
        <v>803</v>
      </c>
      <c r="AA13" s="604" t="s">
        <v>803</v>
      </c>
      <c r="AB13" s="604" t="s">
        <v>803</v>
      </c>
      <c r="AC13" s="604">
        <v>4</v>
      </c>
      <c r="AD13" s="604">
        <v>3</v>
      </c>
      <c r="AE13" s="604">
        <v>1</v>
      </c>
    </row>
    <row r="14" spans="1:31" s="595" customFormat="1" ht="18.75" customHeight="1">
      <c r="A14" s="603" t="s">
        <v>38</v>
      </c>
      <c r="B14" s="604">
        <v>62</v>
      </c>
      <c r="C14" s="604">
        <v>45</v>
      </c>
      <c r="D14" s="604">
        <v>17</v>
      </c>
      <c r="E14" s="604">
        <v>2</v>
      </c>
      <c r="F14" s="604">
        <v>2</v>
      </c>
      <c r="G14" s="604" t="s">
        <v>803</v>
      </c>
      <c r="H14" s="604">
        <v>10</v>
      </c>
      <c r="I14" s="604">
        <v>5</v>
      </c>
      <c r="J14" s="604">
        <v>5</v>
      </c>
      <c r="K14" s="604" t="s">
        <v>803</v>
      </c>
      <c r="L14" s="604" t="s">
        <v>803</v>
      </c>
      <c r="M14" s="604" t="s">
        <v>803</v>
      </c>
      <c r="N14" s="604">
        <v>2</v>
      </c>
      <c r="O14" s="604">
        <v>2</v>
      </c>
      <c r="P14" s="604" t="s">
        <v>803</v>
      </c>
      <c r="Q14" s="604" t="s">
        <v>803</v>
      </c>
      <c r="R14" s="604" t="s">
        <v>803</v>
      </c>
      <c r="S14" s="604" t="s">
        <v>803</v>
      </c>
      <c r="T14" s="604" t="s">
        <v>803</v>
      </c>
      <c r="U14" s="604" t="s">
        <v>803</v>
      </c>
      <c r="V14" s="604" t="s">
        <v>803</v>
      </c>
      <c r="W14" s="604" t="s">
        <v>803</v>
      </c>
      <c r="X14" s="604" t="s">
        <v>803</v>
      </c>
      <c r="Y14" s="604" t="s">
        <v>803</v>
      </c>
      <c r="Z14" s="604" t="s">
        <v>803</v>
      </c>
      <c r="AA14" s="604" t="s">
        <v>803</v>
      </c>
      <c r="AB14" s="604" t="s">
        <v>803</v>
      </c>
      <c r="AC14" s="604">
        <v>4</v>
      </c>
      <c r="AD14" s="604">
        <v>2</v>
      </c>
      <c r="AE14" s="604">
        <v>2</v>
      </c>
    </row>
    <row r="15" spans="1:31" s="595" customFormat="1" ht="18.75" customHeight="1">
      <c r="A15" s="603" t="s">
        <v>39</v>
      </c>
      <c r="B15" s="604">
        <v>96</v>
      </c>
      <c r="C15" s="604">
        <v>65</v>
      </c>
      <c r="D15" s="604">
        <v>31</v>
      </c>
      <c r="E15" s="604">
        <v>2</v>
      </c>
      <c r="F15" s="604">
        <v>2</v>
      </c>
      <c r="G15" s="604" t="s">
        <v>803</v>
      </c>
      <c r="H15" s="604">
        <v>32</v>
      </c>
      <c r="I15" s="604">
        <v>15</v>
      </c>
      <c r="J15" s="604">
        <v>17</v>
      </c>
      <c r="K15" s="604" t="s">
        <v>803</v>
      </c>
      <c r="L15" s="604" t="s">
        <v>803</v>
      </c>
      <c r="M15" s="604" t="s">
        <v>803</v>
      </c>
      <c r="N15" s="604">
        <v>1</v>
      </c>
      <c r="O15" s="604">
        <v>1</v>
      </c>
      <c r="P15" s="604" t="s">
        <v>803</v>
      </c>
      <c r="Q15" s="604" t="s">
        <v>803</v>
      </c>
      <c r="R15" s="604" t="s">
        <v>803</v>
      </c>
      <c r="S15" s="604" t="s">
        <v>803</v>
      </c>
      <c r="T15" s="604">
        <v>3</v>
      </c>
      <c r="U15" s="604">
        <v>1</v>
      </c>
      <c r="V15" s="604">
        <v>2</v>
      </c>
      <c r="W15" s="604" t="s">
        <v>803</v>
      </c>
      <c r="X15" s="604" t="s">
        <v>803</v>
      </c>
      <c r="Y15" s="604" t="s">
        <v>803</v>
      </c>
      <c r="Z15" s="604" t="s">
        <v>803</v>
      </c>
      <c r="AA15" s="604" t="s">
        <v>803</v>
      </c>
      <c r="AB15" s="604" t="s">
        <v>803</v>
      </c>
      <c r="AC15" s="604">
        <v>5</v>
      </c>
      <c r="AD15" s="604">
        <v>3</v>
      </c>
      <c r="AE15" s="604">
        <v>2</v>
      </c>
    </row>
    <row r="16" spans="1:31" s="595" customFormat="1" ht="18.75" customHeight="1">
      <c r="A16" s="603" t="s">
        <v>40</v>
      </c>
      <c r="B16" s="604">
        <v>164</v>
      </c>
      <c r="C16" s="604">
        <v>122</v>
      </c>
      <c r="D16" s="604">
        <v>42</v>
      </c>
      <c r="E16" s="604">
        <v>4</v>
      </c>
      <c r="F16" s="604">
        <v>4</v>
      </c>
      <c r="G16" s="604" t="s">
        <v>803</v>
      </c>
      <c r="H16" s="604">
        <v>50</v>
      </c>
      <c r="I16" s="604">
        <v>32</v>
      </c>
      <c r="J16" s="604">
        <v>18</v>
      </c>
      <c r="K16" s="604">
        <v>1</v>
      </c>
      <c r="L16" s="604" t="s">
        <v>803</v>
      </c>
      <c r="M16" s="604">
        <v>1</v>
      </c>
      <c r="N16" s="604">
        <v>3</v>
      </c>
      <c r="O16" s="604">
        <v>2</v>
      </c>
      <c r="P16" s="604">
        <v>1</v>
      </c>
      <c r="Q16" s="604">
        <v>2</v>
      </c>
      <c r="R16" s="604">
        <v>2</v>
      </c>
      <c r="S16" s="604" t="s">
        <v>803</v>
      </c>
      <c r="T16" s="604">
        <v>2</v>
      </c>
      <c r="U16" s="604">
        <v>1</v>
      </c>
      <c r="V16" s="604">
        <v>1</v>
      </c>
      <c r="W16" s="604" t="s">
        <v>803</v>
      </c>
      <c r="X16" s="604" t="s">
        <v>803</v>
      </c>
      <c r="Y16" s="604" t="s">
        <v>803</v>
      </c>
      <c r="Z16" s="604" t="s">
        <v>803</v>
      </c>
      <c r="AA16" s="604" t="s">
        <v>803</v>
      </c>
      <c r="AB16" s="604" t="s">
        <v>803</v>
      </c>
      <c r="AC16" s="604">
        <v>7</v>
      </c>
      <c r="AD16" s="604">
        <v>3</v>
      </c>
      <c r="AE16" s="604">
        <v>4</v>
      </c>
    </row>
    <row r="17" spans="1:31" s="595" customFormat="1" ht="18.75" customHeight="1">
      <c r="A17" s="603" t="s">
        <v>41</v>
      </c>
      <c r="B17" s="604">
        <v>182</v>
      </c>
      <c r="C17" s="604">
        <v>146</v>
      </c>
      <c r="D17" s="604">
        <v>36</v>
      </c>
      <c r="E17" s="604">
        <v>8</v>
      </c>
      <c r="F17" s="604">
        <v>8</v>
      </c>
      <c r="G17" s="604" t="s">
        <v>803</v>
      </c>
      <c r="H17" s="604">
        <v>65</v>
      </c>
      <c r="I17" s="604">
        <v>45</v>
      </c>
      <c r="J17" s="604">
        <v>20</v>
      </c>
      <c r="K17" s="604">
        <v>1</v>
      </c>
      <c r="L17" s="604">
        <v>1</v>
      </c>
      <c r="M17" s="604" t="s">
        <v>803</v>
      </c>
      <c r="N17" s="604">
        <v>6</v>
      </c>
      <c r="O17" s="604">
        <v>6</v>
      </c>
      <c r="P17" s="604" t="s">
        <v>803</v>
      </c>
      <c r="Q17" s="604">
        <v>3</v>
      </c>
      <c r="R17" s="604">
        <v>2</v>
      </c>
      <c r="S17" s="604">
        <v>1</v>
      </c>
      <c r="T17" s="604">
        <v>2</v>
      </c>
      <c r="U17" s="604">
        <v>2</v>
      </c>
      <c r="V17" s="604" t="s">
        <v>803</v>
      </c>
      <c r="W17" s="604" t="s">
        <v>803</v>
      </c>
      <c r="X17" s="604" t="s">
        <v>803</v>
      </c>
      <c r="Y17" s="604" t="s">
        <v>803</v>
      </c>
      <c r="Z17" s="604" t="s">
        <v>803</v>
      </c>
      <c r="AA17" s="604" t="s">
        <v>803</v>
      </c>
      <c r="AB17" s="604" t="s">
        <v>803</v>
      </c>
      <c r="AC17" s="604">
        <v>18</v>
      </c>
      <c r="AD17" s="604">
        <v>13</v>
      </c>
      <c r="AE17" s="604">
        <v>5</v>
      </c>
    </row>
    <row r="18" spans="1:31" s="595" customFormat="1" ht="18.75" customHeight="1">
      <c r="A18" s="603" t="s">
        <v>42</v>
      </c>
      <c r="B18" s="604">
        <v>171</v>
      </c>
      <c r="C18" s="604">
        <v>138</v>
      </c>
      <c r="D18" s="604">
        <v>33</v>
      </c>
      <c r="E18" s="604">
        <v>4</v>
      </c>
      <c r="F18" s="604">
        <v>2</v>
      </c>
      <c r="G18" s="604">
        <v>2</v>
      </c>
      <c r="H18" s="604">
        <v>67</v>
      </c>
      <c r="I18" s="604">
        <v>52</v>
      </c>
      <c r="J18" s="604">
        <v>15</v>
      </c>
      <c r="K18" s="604" t="s">
        <v>803</v>
      </c>
      <c r="L18" s="604" t="s">
        <v>803</v>
      </c>
      <c r="M18" s="604" t="s">
        <v>803</v>
      </c>
      <c r="N18" s="604">
        <v>6</v>
      </c>
      <c r="O18" s="604">
        <v>6</v>
      </c>
      <c r="P18" s="604" t="s">
        <v>803</v>
      </c>
      <c r="Q18" s="604">
        <v>2</v>
      </c>
      <c r="R18" s="604">
        <v>2</v>
      </c>
      <c r="S18" s="604" t="s">
        <v>803</v>
      </c>
      <c r="T18" s="604">
        <v>2</v>
      </c>
      <c r="U18" s="604">
        <v>1</v>
      </c>
      <c r="V18" s="604">
        <v>1</v>
      </c>
      <c r="W18" s="604" t="s">
        <v>803</v>
      </c>
      <c r="X18" s="604" t="s">
        <v>803</v>
      </c>
      <c r="Y18" s="604" t="s">
        <v>803</v>
      </c>
      <c r="Z18" s="604" t="s">
        <v>803</v>
      </c>
      <c r="AA18" s="604" t="s">
        <v>803</v>
      </c>
      <c r="AB18" s="604" t="s">
        <v>803</v>
      </c>
      <c r="AC18" s="604">
        <v>15</v>
      </c>
      <c r="AD18" s="604">
        <v>12</v>
      </c>
      <c r="AE18" s="604">
        <v>3</v>
      </c>
    </row>
    <row r="19" spans="1:31" s="595" customFormat="1" ht="18.75" customHeight="1">
      <c r="A19" s="603" t="s">
        <v>43</v>
      </c>
      <c r="B19" s="604">
        <v>188</v>
      </c>
      <c r="C19" s="604">
        <v>137</v>
      </c>
      <c r="D19" s="604">
        <v>51</v>
      </c>
      <c r="E19" s="604">
        <v>2</v>
      </c>
      <c r="F19" s="604">
        <v>2</v>
      </c>
      <c r="G19" s="604" t="s">
        <v>803</v>
      </c>
      <c r="H19" s="604">
        <v>81</v>
      </c>
      <c r="I19" s="604">
        <v>55</v>
      </c>
      <c r="J19" s="604">
        <v>26</v>
      </c>
      <c r="K19" s="604" t="s">
        <v>803</v>
      </c>
      <c r="L19" s="604" t="s">
        <v>803</v>
      </c>
      <c r="M19" s="604" t="s">
        <v>803</v>
      </c>
      <c r="N19" s="604">
        <v>10</v>
      </c>
      <c r="O19" s="604">
        <v>5</v>
      </c>
      <c r="P19" s="604">
        <v>5</v>
      </c>
      <c r="Q19" s="604">
        <v>4</v>
      </c>
      <c r="R19" s="604">
        <v>4</v>
      </c>
      <c r="S19" s="604" t="s">
        <v>803</v>
      </c>
      <c r="T19" s="604">
        <v>3</v>
      </c>
      <c r="U19" s="604">
        <v>2</v>
      </c>
      <c r="V19" s="604">
        <v>1</v>
      </c>
      <c r="W19" s="604" t="s">
        <v>803</v>
      </c>
      <c r="X19" s="604" t="s">
        <v>803</v>
      </c>
      <c r="Y19" s="604" t="s">
        <v>803</v>
      </c>
      <c r="Z19" s="604" t="s">
        <v>803</v>
      </c>
      <c r="AA19" s="604" t="s">
        <v>803</v>
      </c>
      <c r="AB19" s="604" t="s">
        <v>803</v>
      </c>
      <c r="AC19" s="604">
        <v>31</v>
      </c>
      <c r="AD19" s="604">
        <v>23</v>
      </c>
      <c r="AE19" s="604">
        <v>8</v>
      </c>
    </row>
    <row r="20" spans="1:31" s="595" customFormat="1" ht="18.75" customHeight="1">
      <c r="A20" s="603" t="s">
        <v>44</v>
      </c>
      <c r="B20" s="604">
        <v>227</v>
      </c>
      <c r="C20" s="604">
        <v>169</v>
      </c>
      <c r="D20" s="604">
        <v>58</v>
      </c>
      <c r="E20" s="604">
        <v>5</v>
      </c>
      <c r="F20" s="604">
        <v>3</v>
      </c>
      <c r="G20" s="604">
        <v>2</v>
      </c>
      <c r="H20" s="604">
        <v>103</v>
      </c>
      <c r="I20" s="604">
        <v>80</v>
      </c>
      <c r="J20" s="604">
        <v>23</v>
      </c>
      <c r="K20" s="604" t="s">
        <v>803</v>
      </c>
      <c r="L20" s="604" t="s">
        <v>803</v>
      </c>
      <c r="M20" s="604" t="s">
        <v>803</v>
      </c>
      <c r="N20" s="604">
        <v>12</v>
      </c>
      <c r="O20" s="604">
        <v>10</v>
      </c>
      <c r="P20" s="604">
        <v>2</v>
      </c>
      <c r="Q20" s="604">
        <v>3</v>
      </c>
      <c r="R20" s="604">
        <v>3</v>
      </c>
      <c r="S20" s="604" t="s">
        <v>803</v>
      </c>
      <c r="T20" s="604">
        <v>5</v>
      </c>
      <c r="U20" s="604">
        <v>4</v>
      </c>
      <c r="V20" s="604">
        <v>1</v>
      </c>
      <c r="W20" s="604" t="s">
        <v>803</v>
      </c>
      <c r="X20" s="604" t="s">
        <v>803</v>
      </c>
      <c r="Y20" s="604" t="s">
        <v>803</v>
      </c>
      <c r="Z20" s="604" t="s">
        <v>803</v>
      </c>
      <c r="AA20" s="604" t="s">
        <v>803</v>
      </c>
      <c r="AB20" s="604" t="s">
        <v>803</v>
      </c>
      <c r="AC20" s="604">
        <v>33</v>
      </c>
      <c r="AD20" s="604">
        <v>25</v>
      </c>
      <c r="AE20" s="604">
        <v>8</v>
      </c>
    </row>
    <row r="21" spans="1:31" s="595" customFormat="1" ht="18.75" customHeight="1">
      <c r="A21" s="603" t="s">
        <v>45</v>
      </c>
      <c r="B21" s="604">
        <v>351</v>
      </c>
      <c r="C21" s="604">
        <v>249</v>
      </c>
      <c r="D21" s="604">
        <v>102</v>
      </c>
      <c r="E21" s="604">
        <v>7</v>
      </c>
      <c r="F21" s="604">
        <v>5</v>
      </c>
      <c r="G21" s="604">
        <v>2</v>
      </c>
      <c r="H21" s="604">
        <v>129</v>
      </c>
      <c r="I21" s="604">
        <v>100</v>
      </c>
      <c r="J21" s="604">
        <v>29</v>
      </c>
      <c r="K21" s="604" t="s">
        <v>803</v>
      </c>
      <c r="L21" s="604" t="s">
        <v>803</v>
      </c>
      <c r="M21" s="604" t="s">
        <v>803</v>
      </c>
      <c r="N21" s="604">
        <v>17</v>
      </c>
      <c r="O21" s="604">
        <v>7</v>
      </c>
      <c r="P21" s="604">
        <v>10</v>
      </c>
      <c r="Q21" s="604">
        <v>3</v>
      </c>
      <c r="R21" s="604">
        <v>2</v>
      </c>
      <c r="S21" s="604">
        <v>1</v>
      </c>
      <c r="T21" s="604">
        <v>13</v>
      </c>
      <c r="U21" s="604">
        <v>8</v>
      </c>
      <c r="V21" s="604">
        <v>5</v>
      </c>
      <c r="W21" s="604" t="s">
        <v>803</v>
      </c>
      <c r="X21" s="604" t="s">
        <v>803</v>
      </c>
      <c r="Y21" s="604" t="s">
        <v>803</v>
      </c>
      <c r="Z21" s="604" t="s">
        <v>803</v>
      </c>
      <c r="AA21" s="604" t="s">
        <v>803</v>
      </c>
      <c r="AB21" s="604" t="s">
        <v>803</v>
      </c>
      <c r="AC21" s="604">
        <v>61</v>
      </c>
      <c r="AD21" s="604">
        <v>38</v>
      </c>
      <c r="AE21" s="604">
        <v>23</v>
      </c>
    </row>
    <row r="22" spans="1:31" s="595" customFormat="1" ht="18.75" customHeight="1">
      <c r="A22" s="603" t="s">
        <v>46</v>
      </c>
      <c r="B22" s="604">
        <v>470</v>
      </c>
      <c r="C22" s="604">
        <v>264</v>
      </c>
      <c r="D22" s="604">
        <v>206</v>
      </c>
      <c r="E22" s="604">
        <v>16</v>
      </c>
      <c r="F22" s="604">
        <v>4</v>
      </c>
      <c r="G22" s="604">
        <v>12</v>
      </c>
      <c r="H22" s="604">
        <v>154</v>
      </c>
      <c r="I22" s="604">
        <v>95</v>
      </c>
      <c r="J22" s="604">
        <v>59</v>
      </c>
      <c r="K22" s="604">
        <v>3</v>
      </c>
      <c r="L22" s="604" t="s">
        <v>803</v>
      </c>
      <c r="M22" s="604">
        <v>3</v>
      </c>
      <c r="N22" s="604">
        <v>32</v>
      </c>
      <c r="O22" s="604">
        <v>21</v>
      </c>
      <c r="P22" s="604">
        <v>11</v>
      </c>
      <c r="Q22" s="604">
        <v>4</v>
      </c>
      <c r="R22" s="604">
        <v>3</v>
      </c>
      <c r="S22" s="604">
        <v>1</v>
      </c>
      <c r="T22" s="604">
        <v>13</v>
      </c>
      <c r="U22" s="604">
        <v>3</v>
      </c>
      <c r="V22" s="604">
        <v>10</v>
      </c>
      <c r="W22" s="604" t="s">
        <v>803</v>
      </c>
      <c r="X22" s="604" t="s">
        <v>803</v>
      </c>
      <c r="Y22" s="604" t="s">
        <v>803</v>
      </c>
      <c r="Z22" s="604" t="s">
        <v>803</v>
      </c>
      <c r="AA22" s="604" t="s">
        <v>803</v>
      </c>
      <c r="AB22" s="604" t="s">
        <v>803</v>
      </c>
      <c r="AC22" s="604">
        <v>89</v>
      </c>
      <c r="AD22" s="604">
        <v>46</v>
      </c>
      <c r="AE22" s="604">
        <v>43</v>
      </c>
    </row>
    <row r="23" spans="1:31" s="595" customFormat="1" ht="18.75" customHeight="1">
      <c r="A23" s="603" t="s">
        <v>47</v>
      </c>
      <c r="B23" s="604">
        <v>425</v>
      </c>
      <c r="C23" s="604">
        <v>164</v>
      </c>
      <c r="D23" s="604">
        <v>261</v>
      </c>
      <c r="E23" s="604">
        <v>13</v>
      </c>
      <c r="F23" s="604">
        <v>4</v>
      </c>
      <c r="G23" s="604">
        <v>9</v>
      </c>
      <c r="H23" s="604">
        <v>111</v>
      </c>
      <c r="I23" s="604">
        <v>45</v>
      </c>
      <c r="J23" s="604">
        <v>66</v>
      </c>
      <c r="K23" s="604">
        <v>1</v>
      </c>
      <c r="L23" s="604">
        <v>1</v>
      </c>
      <c r="M23" s="604" t="s">
        <v>803</v>
      </c>
      <c r="N23" s="604">
        <v>23</v>
      </c>
      <c r="O23" s="604">
        <v>12</v>
      </c>
      <c r="P23" s="604">
        <v>11</v>
      </c>
      <c r="Q23" s="604">
        <v>13</v>
      </c>
      <c r="R23" s="604">
        <v>6</v>
      </c>
      <c r="S23" s="604">
        <v>7</v>
      </c>
      <c r="T23" s="604">
        <v>20</v>
      </c>
      <c r="U23" s="604">
        <v>5</v>
      </c>
      <c r="V23" s="604">
        <v>15</v>
      </c>
      <c r="W23" s="604" t="s">
        <v>803</v>
      </c>
      <c r="X23" s="604" t="s">
        <v>803</v>
      </c>
      <c r="Y23" s="604" t="s">
        <v>803</v>
      </c>
      <c r="Z23" s="604" t="s">
        <v>803</v>
      </c>
      <c r="AA23" s="604" t="s">
        <v>803</v>
      </c>
      <c r="AB23" s="604" t="s">
        <v>803</v>
      </c>
      <c r="AC23" s="604">
        <v>110</v>
      </c>
      <c r="AD23" s="604">
        <v>38</v>
      </c>
      <c r="AE23" s="604">
        <v>72</v>
      </c>
    </row>
    <row r="24" spans="1:31" s="595" customFormat="1" ht="18.75" customHeight="1">
      <c r="A24" s="603" t="s">
        <v>48</v>
      </c>
      <c r="B24" s="604">
        <v>372</v>
      </c>
      <c r="C24" s="604">
        <v>95</v>
      </c>
      <c r="D24" s="604">
        <v>277</v>
      </c>
      <c r="E24" s="604">
        <v>11</v>
      </c>
      <c r="F24" s="604">
        <v>3</v>
      </c>
      <c r="G24" s="604">
        <v>8</v>
      </c>
      <c r="H24" s="604">
        <v>64</v>
      </c>
      <c r="I24" s="604">
        <v>20</v>
      </c>
      <c r="J24" s="604">
        <v>44</v>
      </c>
      <c r="K24" s="604">
        <v>1</v>
      </c>
      <c r="L24" s="604" t="s">
        <v>803</v>
      </c>
      <c r="M24" s="604">
        <v>1</v>
      </c>
      <c r="N24" s="604">
        <v>12</v>
      </c>
      <c r="O24" s="604">
        <v>2</v>
      </c>
      <c r="P24" s="604">
        <v>10</v>
      </c>
      <c r="Q24" s="604">
        <v>7</v>
      </c>
      <c r="R24" s="604">
        <v>2</v>
      </c>
      <c r="S24" s="604">
        <v>5</v>
      </c>
      <c r="T24" s="604">
        <v>16</v>
      </c>
      <c r="U24" s="604">
        <v>4</v>
      </c>
      <c r="V24" s="604">
        <v>12</v>
      </c>
      <c r="W24" s="604" t="s">
        <v>803</v>
      </c>
      <c r="X24" s="604" t="s">
        <v>803</v>
      </c>
      <c r="Y24" s="604" t="s">
        <v>803</v>
      </c>
      <c r="Z24" s="604" t="s">
        <v>803</v>
      </c>
      <c r="AA24" s="604" t="s">
        <v>803</v>
      </c>
      <c r="AB24" s="604" t="s">
        <v>803</v>
      </c>
      <c r="AC24" s="604">
        <v>123</v>
      </c>
      <c r="AD24" s="604">
        <v>27</v>
      </c>
      <c r="AE24" s="604">
        <v>96</v>
      </c>
    </row>
    <row r="25" spans="1:31" s="595" customFormat="1" ht="18.75" customHeight="1">
      <c r="A25" s="603" t="s">
        <v>49</v>
      </c>
      <c r="B25" s="604">
        <v>395</v>
      </c>
      <c r="C25" s="604">
        <v>66</v>
      </c>
      <c r="D25" s="604">
        <v>329</v>
      </c>
      <c r="E25" s="604">
        <v>10</v>
      </c>
      <c r="F25" s="604">
        <v>1</v>
      </c>
      <c r="G25" s="604">
        <v>9</v>
      </c>
      <c r="H25" s="604">
        <v>28</v>
      </c>
      <c r="I25" s="604">
        <v>6</v>
      </c>
      <c r="J25" s="604">
        <v>22</v>
      </c>
      <c r="K25" s="604">
        <v>1</v>
      </c>
      <c r="L25" s="604" t="s">
        <v>803</v>
      </c>
      <c r="M25" s="604">
        <v>1</v>
      </c>
      <c r="N25" s="604">
        <v>15</v>
      </c>
      <c r="O25" s="604" t="s">
        <v>803</v>
      </c>
      <c r="P25" s="604">
        <v>15</v>
      </c>
      <c r="Q25" s="604">
        <v>20</v>
      </c>
      <c r="R25" s="604">
        <v>4</v>
      </c>
      <c r="S25" s="604">
        <v>16</v>
      </c>
      <c r="T25" s="604">
        <v>23</v>
      </c>
      <c r="U25" s="604">
        <v>7</v>
      </c>
      <c r="V25" s="604">
        <v>16</v>
      </c>
      <c r="W25" s="604" t="s">
        <v>803</v>
      </c>
      <c r="X25" s="604" t="s">
        <v>803</v>
      </c>
      <c r="Y25" s="604" t="s">
        <v>803</v>
      </c>
      <c r="Z25" s="604" t="s">
        <v>803</v>
      </c>
      <c r="AA25" s="604" t="s">
        <v>803</v>
      </c>
      <c r="AB25" s="604" t="s">
        <v>803</v>
      </c>
      <c r="AC25" s="604">
        <v>111</v>
      </c>
      <c r="AD25" s="604">
        <v>13</v>
      </c>
      <c r="AE25" s="604">
        <v>98</v>
      </c>
    </row>
    <row r="26" s="595" customFormat="1" ht="20.25" customHeight="1"/>
    <row r="27" spans="1:31" s="595" customFormat="1" ht="102.75" customHeight="1">
      <c r="A27" s="1187" t="s">
        <v>989</v>
      </c>
      <c r="B27" s="1184" t="s">
        <v>1018</v>
      </c>
      <c r="C27" s="1185"/>
      <c r="D27" s="1186"/>
      <c r="E27" s="1184" t="s">
        <v>50</v>
      </c>
      <c r="F27" s="1185"/>
      <c r="G27" s="1186"/>
      <c r="H27" s="1184" t="s">
        <v>51</v>
      </c>
      <c r="I27" s="1185"/>
      <c r="J27" s="1186"/>
      <c r="K27" s="1184" t="s">
        <v>52</v>
      </c>
      <c r="L27" s="1185"/>
      <c r="M27" s="1186"/>
      <c r="N27" s="1184" t="s">
        <v>53</v>
      </c>
      <c r="O27" s="1185"/>
      <c r="P27" s="1186"/>
      <c r="Q27" s="1184" t="s">
        <v>54</v>
      </c>
      <c r="R27" s="1185"/>
      <c r="S27" s="1186"/>
      <c r="T27" s="1184" t="s">
        <v>55</v>
      </c>
      <c r="U27" s="1185"/>
      <c r="V27" s="1186"/>
      <c r="W27" s="1184" t="s">
        <v>56</v>
      </c>
      <c r="X27" s="1185"/>
      <c r="Y27" s="1186"/>
      <c r="Z27" s="1184" t="s">
        <v>57</v>
      </c>
      <c r="AA27" s="1185"/>
      <c r="AB27" s="1186"/>
      <c r="AC27" s="1184" t="s">
        <v>58</v>
      </c>
      <c r="AD27" s="1185"/>
      <c r="AE27" s="1186"/>
    </row>
    <row r="28" spans="1:31" s="595" customFormat="1" ht="19.5" customHeight="1">
      <c r="A28" s="1188"/>
      <c r="B28" s="598"/>
      <c r="C28" s="597" t="s">
        <v>59</v>
      </c>
      <c r="D28" s="597" t="s">
        <v>60</v>
      </c>
      <c r="E28" s="598"/>
      <c r="F28" s="597" t="s">
        <v>59</v>
      </c>
      <c r="G28" s="597" t="s">
        <v>60</v>
      </c>
      <c r="H28" s="598"/>
      <c r="I28" s="597" t="s">
        <v>59</v>
      </c>
      <c r="J28" s="597" t="s">
        <v>60</v>
      </c>
      <c r="K28" s="598"/>
      <c r="L28" s="597" t="s">
        <v>59</v>
      </c>
      <c r="M28" s="597" t="s">
        <v>60</v>
      </c>
      <c r="N28" s="598"/>
      <c r="O28" s="597" t="s">
        <v>59</v>
      </c>
      <c r="P28" s="597" t="s">
        <v>60</v>
      </c>
      <c r="Q28" s="598"/>
      <c r="R28" s="597" t="s">
        <v>59</v>
      </c>
      <c r="S28" s="597" t="s">
        <v>60</v>
      </c>
      <c r="T28" s="598"/>
      <c r="U28" s="597" t="s">
        <v>59</v>
      </c>
      <c r="V28" s="597" t="s">
        <v>60</v>
      </c>
      <c r="W28" s="598"/>
      <c r="X28" s="597" t="s">
        <v>59</v>
      </c>
      <c r="Y28" s="597" t="s">
        <v>60</v>
      </c>
      <c r="Z28" s="598"/>
      <c r="AA28" s="597" t="s">
        <v>59</v>
      </c>
      <c r="AB28" s="597" t="s">
        <v>60</v>
      </c>
      <c r="AC28" s="598"/>
      <c r="AD28" s="597" t="s">
        <v>59</v>
      </c>
      <c r="AE28" s="597" t="s">
        <v>60</v>
      </c>
    </row>
    <row r="29" spans="1:31" s="602" customFormat="1" ht="27.75" customHeight="1">
      <c r="A29" s="600">
        <v>2012</v>
      </c>
      <c r="B29" s="605">
        <v>272</v>
      </c>
      <c r="C29" s="605">
        <v>140</v>
      </c>
      <c r="D29" s="605">
        <v>132</v>
      </c>
      <c r="E29" s="605">
        <v>146</v>
      </c>
      <c r="F29" s="605">
        <v>87</v>
      </c>
      <c r="G29" s="605">
        <v>59</v>
      </c>
      <c r="H29" s="605">
        <v>6</v>
      </c>
      <c r="I29" s="605">
        <v>1</v>
      </c>
      <c r="J29" s="605">
        <v>5</v>
      </c>
      <c r="K29" s="605">
        <v>19</v>
      </c>
      <c r="L29" s="605">
        <v>5</v>
      </c>
      <c r="M29" s="605">
        <v>14</v>
      </c>
      <c r="N29" s="605">
        <v>51</v>
      </c>
      <c r="O29" s="605">
        <v>24</v>
      </c>
      <c r="P29" s="605">
        <v>27</v>
      </c>
      <c r="Q29" s="605">
        <v>1</v>
      </c>
      <c r="R29" s="605" t="s">
        <v>803</v>
      </c>
      <c r="S29" s="605">
        <v>1</v>
      </c>
      <c r="T29" s="605">
        <v>13</v>
      </c>
      <c r="U29" s="605">
        <v>9</v>
      </c>
      <c r="V29" s="605">
        <v>4</v>
      </c>
      <c r="W29" s="605">
        <v>4</v>
      </c>
      <c r="X29" s="605">
        <v>3</v>
      </c>
      <c r="Y29" s="605">
        <v>1</v>
      </c>
      <c r="Z29" s="605">
        <v>376</v>
      </c>
      <c r="AA29" s="605">
        <v>199</v>
      </c>
      <c r="AB29" s="605">
        <v>177</v>
      </c>
      <c r="AC29" s="605">
        <v>426</v>
      </c>
      <c r="AD29" s="605">
        <v>286</v>
      </c>
      <c r="AE29" s="605">
        <v>140</v>
      </c>
    </row>
    <row r="30" spans="1:31" s="595" customFormat="1" ht="17.25" customHeight="1">
      <c r="A30" s="603" t="s">
        <v>30</v>
      </c>
      <c r="B30" s="606" t="s">
        <v>803</v>
      </c>
      <c r="C30" s="606" t="s">
        <v>803</v>
      </c>
      <c r="D30" s="606" t="s">
        <v>803</v>
      </c>
      <c r="E30" s="606" t="s">
        <v>803</v>
      </c>
      <c r="F30" s="606" t="s">
        <v>803</v>
      </c>
      <c r="G30" s="606" t="s">
        <v>803</v>
      </c>
      <c r="H30" s="606" t="s">
        <v>803</v>
      </c>
      <c r="I30" s="606" t="s">
        <v>803</v>
      </c>
      <c r="J30" s="606" t="s">
        <v>803</v>
      </c>
      <c r="K30" s="606" t="s">
        <v>803</v>
      </c>
      <c r="L30" s="606" t="s">
        <v>803</v>
      </c>
      <c r="M30" s="606" t="s">
        <v>803</v>
      </c>
      <c r="N30" s="606" t="s">
        <v>803</v>
      </c>
      <c r="O30" s="606" t="s">
        <v>803</v>
      </c>
      <c r="P30" s="606" t="s">
        <v>803</v>
      </c>
      <c r="Q30" s="606" t="s">
        <v>803</v>
      </c>
      <c r="R30" s="606" t="s">
        <v>803</v>
      </c>
      <c r="S30" s="606" t="s">
        <v>803</v>
      </c>
      <c r="T30" s="606">
        <v>13</v>
      </c>
      <c r="U30" s="606">
        <v>9</v>
      </c>
      <c r="V30" s="606">
        <v>4</v>
      </c>
      <c r="W30" s="606">
        <v>1</v>
      </c>
      <c r="X30" s="606">
        <v>1</v>
      </c>
      <c r="Y30" s="606" t="s">
        <v>803</v>
      </c>
      <c r="Z30" s="606">
        <v>2</v>
      </c>
      <c r="AA30" s="606" t="s">
        <v>803</v>
      </c>
      <c r="AB30" s="606">
        <v>2</v>
      </c>
      <c r="AC30" s="606" t="s">
        <v>803</v>
      </c>
      <c r="AD30" s="606" t="s">
        <v>803</v>
      </c>
      <c r="AE30" s="606" t="s">
        <v>803</v>
      </c>
    </row>
    <row r="31" spans="1:31" s="595" customFormat="1" ht="17.25" customHeight="1">
      <c r="A31" s="603" t="s">
        <v>31</v>
      </c>
      <c r="B31" s="606">
        <v>2</v>
      </c>
      <c r="C31" s="606">
        <v>2</v>
      </c>
      <c r="D31" s="606" t="s">
        <v>803</v>
      </c>
      <c r="E31" s="606" t="s">
        <v>803</v>
      </c>
      <c r="F31" s="606" t="s">
        <v>803</v>
      </c>
      <c r="G31" s="606" t="s">
        <v>803</v>
      </c>
      <c r="H31" s="606" t="s">
        <v>803</v>
      </c>
      <c r="I31" s="606" t="s">
        <v>803</v>
      </c>
      <c r="J31" s="606" t="s">
        <v>803</v>
      </c>
      <c r="K31" s="606" t="s">
        <v>803</v>
      </c>
      <c r="L31" s="606" t="s">
        <v>803</v>
      </c>
      <c r="M31" s="606" t="s">
        <v>803</v>
      </c>
      <c r="N31" s="606" t="s">
        <v>803</v>
      </c>
      <c r="O31" s="606" t="s">
        <v>803</v>
      </c>
      <c r="P31" s="606" t="s">
        <v>803</v>
      </c>
      <c r="Q31" s="606" t="s">
        <v>803</v>
      </c>
      <c r="R31" s="606" t="s">
        <v>803</v>
      </c>
      <c r="S31" s="606" t="s">
        <v>803</v>
      </c>
      <c r="T31" s="606" t="s">
        <v>803</v>
      </c>
      <c r="U31" s="606" t="s">
        <v>803</v>
      </c>
      <c r="V31" s="606" t="s">
        <v>803</v>
      </c>
      <c r="W31" s="606" t="s">
        <v>803</v>
      </c>
      <c r="X31" s="606" t="s">
        <v>803</v>
      </c>
      <c r="Y31" s="606" t="s">
        <v>803</v>
      </c>
      <c r="Z31" s="606" t="s">
        <v>803</v>
      </c>
      <c r="AA31" s="606" t="s">
        <v>803</v>
      </c>
      <c r="AB31" s="606" t="s">
        <v>803</v>
      </c>
      <c r="AC31" s="606">
        <v>4</v>
      </c>
      <c r="AD31" s="606">
        <v>3</v>
      </c>
      <c r="AE31" s="606">
        <v>1</v>
      </c>
    </row>
    <row r="32" spans="1:31" s="595" customFormat="1" ht="17.25" customHeight="1">
      <c r="A32" s="603" t="s">
        <v>32</v>
      </c>
      <c r="B32" s="606">
        <v>1</v>
      </c>
      <c r="C32" s="606" t="s">
        <v>803</v>
      </c>
      <c r="D32" s="606">
        <v>1</v>
      </c>
      <c r="E32" s="606" t="s">
        <v>803</v>
      </c>
      <c r="F32" s="606" t="s">
        <v>803</v>
      </c>
      <c r="G32" s="606" t="s">
        <v>803</v>
      </c>
      <c r="H32" s="606" t="s">
        <v>803</v>
      </c>
      <c r="I32" s="606" t="s">
        <v>803</v>
      </c>
      <c r="J32" s="606" t="s">
        <v>803</v>
      </c>
      <c r="K32" s="606" t="s">
        <v>803</v>
      </c>
      <c r="L32" s="606" t="s">
        <v>803</v>
      </c>
      <c r="M32" s="606" t="s">
        <v>803</v>
      </c>
      <c r="N32" s="606" t="s">
        <v>803</v>
      </c>
      <c r="O32" s="606" t="s">
        <v>803</v>
      </c>
      <c r="P32" s="606" t="s">
        <v>803</v>
      </c>
      <c r="Q32" s="606" t="s">
        <v>803</v>
      </c>
      <c r="R32" s="606" t="s">
        <v>803</v>
      </c>
      <c r="S32" s="606" t="s">
        <v>803</v>
      </c>
      <c r="T32" s="606" t="s">
        <v>803</v>
      </c>
      <c r="U32" s="606" t="s">
        <v>803</v>
      </c>
      <c r="V32" s="606" t="s">
        <v>803</v>
      </c>
      <c r="W32" s="606" t="s">
        <v>803</v>
      </c>
      <c r="X32" s="606" t="s">
        <v>803</v>
      </c>
      <c r="Y32" s="606" t="s">
        <v>803</v>
      </c>
      <c r="Z32" s="606" t="s">
        <v>803</v>
      </c>
      <c r="AA32" s="606" t="s">
        <v>803</v>
      </c>
      <c r="AB32" s="606" t="s">
        <v>803</v>
      </c>
      <c r="AC32" s="606">
        <v>1</v>
      </c>
      <c r="AD32" s="606">
        <v>1</v>
      </c>
      <c r="AE32" s="606" t="s">
        <v>803</v>
      </c>
    </row>
    <row r="33" spans="1:31" s="595" customFormat="1" ht="17.25" customHeight="1">
      <c r="A33" s="603" t="s">
        <v>33</v>
      </c>
      <c r="B33" s="606" t="s">
        <v>803</v>
      </c>
      <c r="C33" s="606" t="s">
        <v>803</v>
      </c>
      <c r="D33" s="606" t="s">
        <v>803</v>
      </c>
      <c r="E33" s="606" t="s">
        <v>803</v>
      </c>
      <c r="F33" s="606" t="s">
        <v>803</v>
      </c>
      <c r="G33" s="606" t="s">
        <v>803</v>
      </c>
      <c r="H33" s="606" t="s">
        <v>803</v>
      </c>
      <c r="I33" s="606" t="s">
        <v>803</v>
      </c>
      <c r="J33" s="606" t="s">
        <v>803</v>
      </c>
      <c r="K33" s="606" t="s">
        <v>803</v>
      </c>
      <c r="L33" s="606" t="s">
        <v>803</v>
      </c>
      <c r="M33" s="606" t="s">
        <v>803</v>
      </c>
      <c r="N33" s="606" t="s">
        <v>803</v>
      </c>
      <c r="O33" s="606" t="s">
        <v>803</v>
      </c>
      <c r="P33" s="606" t="s">
        <v>803</v>
      </c>
      <c r="Q33" s="606" t="s">
        <v>803</v>
      </c>
      <c r="R33" s="606" t="s">
        <v>803</v>
      </c>
      <c r="S33" s="606" t="s">
        <v>803</v>
      </c>
      <c r="T33" s="606" t="s">
        <v>803</v>
      </c>
      <c r="U33" s="606" t="s">
        <v>803</v>
      </c>
      <c r="V33" s="606" t="s">
        <v>803</v>
      </c>
      <c r="W33" s="606" t="s">
        <v>803</v>
      </c>
      <c r="X33" s="606" t="s">
        <v>803</v>
      </c>
      <c r="Y33" s="606" t="s">
        <v>803</v>
      </c>
      <c r="Z33" s="606" t="s">
        <v>803</v>
      </c>
      <c r="AA33" s="606" t="s">
        <v>803</v>
      </c>
      <c r="AB33" s="606" t="s">
        <v>803</v>
      </c>
      <c r="AC33" s="606">
        <v>3</v>
      </c>
      <c r="AD33" s="606">
        <v>2</v>
      </c>
      <c r="AE33" s="606">
        <v>1</v>
      </c>
    </row>
    <row r="34" spans="1:31" s="595" customFormat="1" ht="17.25" customHeight="1">
      <c r="A34" s="603" t="s">
        <v>34</v>
      </c>
      <c r="B34" s="606" t="s">
        <v>803</v>
      </c>
      <c r="C34" s="606" t="s">
        <v>803</v>
      </c>
      <c r="D34" s="606" t="s">
        <v>803</v>
      </c>
      <c r="E34" s="606" t="s">
        <v>803</v>
      </c>
      <c r="F34" s="606" t="s">
        <v>803</v>
      </c>
      <c r="G34" s="606" t="s">
        <v>803</v>
      </c>
      <c r="H34" s="606" t="s">
        <v>803</v>
      </c>
      <c r="I34" s="606" t="s">
        <v>803</v>
      </c>
      <c r="J34" s="606" t="s">
        <v>803</v>
      </c>
      <c r="K34" s="606" t="s">
        <v>803</v>
      </c>
      <c r="L34" s="606" t="s">
        <v>803</v>
      </c>
      <c r="M34" s="606" t="s">
        <v>803</v>
      </c>
      <c r="N34" s="606" t="s">
        <v>803</v>
      </c>
      <c r="O34" s="606" t="s">
        <v>803</v>
      </c>
      <c r="P34" s="606" t="s">
        <v>803</v>
      </c>
      <c r="Q34" s="606" t="s">
        <v>803</v>
      </c>
      <c r="R34" s="606" t="s">
        <v>803</v>
      </c>
      <c r="S34" s="606" t="s">
        <v>803</v>
      </c>
      <c r="T34" s="606" t="s">
        <v>803</v>
      </c>
      <c r="U34" s="606" t="s">
        <v>803</v>
      </c>
      <c r="V34" s="606" t="s">
        <v>803</v>
      </c>
      <c r="W34" s="606" t="s">
        <v>803</v>
      </c>
      <c r="X34" s="606" t="s">
        <v>803</v>
      </c>
      <c r="Y34" s="606" t="s">
        <v>803</v>
      </c>
      <c r="Z34" s="606">
        <v>2</v>
      </c>
      <c r="AA34" s="606">
        <v>2</v>
      </c>
      <c r="AB34" s="606" t="s">
        <v>803</v>
      </c>
      <c r="AC34" s="606">
        <v>15</v>
      </c>
      <c r="AD34" s="606">
        <v>7</v>
      </c>
      <c r="AE34" s="606">
        <v>8</v>
      </c>
    </row>
    <row r="35" spans="1:31" s="595" customFormat="1" ht="17.25" customHeight="1">
      <c r="A35" s="603" t="s">
        <v>35</v>
      </c>
      <c r="B35" s="606" t="s">
        <v>803</v>
      </c>
      <c r="C35" s="606" t="s">
        <v>803</v>
      </c>
      <c r="D35" s="606" t="s">
        <v>803</v>
      </c>
      <c r="E35" s="606">
        <v>1</v>
      </c>
      <c r="F35" s="606" t="s">
        <v>803</v>
      </c>
      <c r="G35" s="606">
        <v>1</v>
      </c>
      <c r="H35" s="606" t="s">
        <v>803</v>
      </c>
      <c r="I35" s="606" t="s">
        <v>803</v>
      </c>
      <c r="J35" s="606" t="s">
        <v>803</v>
      </c>
      <c r="K35" s="606" t="s">
        <v>803</v>
      </c>
      <c r="L35" s="606" t="s">
        <v>803</v>
      </c>
      <c r="M35" s="606" t="s">
        <v>803</v>
      </c>
      <c r="N35" s="606" t="s">
        <v>803</v>
      </c>
      <c r="O35" s="606" t="s">
        <v>803</v>
      </c>
      <c r="P35" s="606" t="s">
        <v>803</v>
      </c>
      <c r="Q35" s="606" t="s">
        <v>803</v>
      </c>
      <c r="R35" s="606" t="s">
        <v>803</v>
      </c>
      <c r="S35" s="606" t="s">
        <v>803</v>
      </c>
      <c r="T35" s="606" t="s">
        <v>803</v>
      </c>
      <c r="U35" s="606" t="s">
        <v>803</v>
      </c>
      <c r="V35" s="606" t="s">
        <v>803</v>
      </c>
      <c r="W35" s="606" t="s">
        <v>803</v>
      </c>
      <c r="X35" s="606" t="s">
        <v>803</v>
      </c>
      <c r="Y35" s="606" t="s">
        <v>803</v>
      </c>
      <c r="Z35" s="606" t="s">
        <v>803</v>
      </c>
      <c r="AA35" s="606" t="s">
        <v>803</v>
      </c>
      <c r="AB35" s="606" t="s">
        <v>803</v>
      </c>
      <c r="AC35" s="606">
        <v>13</v>
      </c>
      <c r="AD35" s="606">
        <v>9</v>
      </c>
      <c r="AE35" s="606">
        <v>4</v>
      </c>
    </row>
    <row r="36" spans="1:31" s="595" customFormat="1" ht="17.25" customHeight="1">
      <c r="A36" s="603" t="s">
        <v>36</v>
      </c>
      <c r="B36" s="606" t="s">
        <v>803</v>
      </c>
      <c r="C36" s="606" t="s">
        <v>803</v>
      </c>
      <c r="D36" s="606" t="s">
        <v>803</v>
      </c>
      <c r="E36" s="606" t="s">
        <v>803</v>
      </c>
      <c r="F36" s="606" t="s">
        <v>803</v>
      </c>
      <c r="G36" s="606" t="s">
        <v>803</v>
      </c>
      <c r="H36" s="606" t="s">
        <v>803</v>
      </c>
      <c r="I36" s="606" t="s">
        <v>803</v>
      </c>
      <c r="J36" s="606" t="s">
        <v>803</v>
      </c>
      <c r="K36" s="606" t="s">
        <v>803</v>
      </c>
      <c r="L36" s="606" t="s">
        <v>803</v>
      </c>
      <c r="M36" s="606" t="s">
        <v>803</v>
      </c>
      <c r="N36" s="606" t="s">
        <v>803</v>
      </c>
      <c r="O36" s="606" t="s">
        <v>803</v>
      </c>
      <c r="P36" s="606" t="s">
        <v>803</v>
      </c>
      <c r="Q36" s="606">
        <v>1</v>
      </c>
      <c r="R36" s="606" t="s">
        <v>803</v>
      </c>
      <c r="S36" s="606">
        <v>1</v>
      </c>
      <c r="T36" s="606" t="s">
        <v>803</v>
      </c>
      <c r="U36" s="606" t="s">
        <v>803</v>
      </c>
      <c r="V36" s="606" t="s">
        <v>803</v>
      </c>
      <c r="W36" s="606" t="s">
        <v>803</v>
      </c>
      <c r="X36" s="606" t="s">
        <v>803</v>
      </c>
      <c r="Y36" s="606" t="s">
        <v>803</v>
      </c>
      <c r="Z36" s="606">
        <v>1</v>
      </c>
      <c r="AA36" s="606" t="s">
        <v>803</v>
      </c>
      <c r="AB36" s="606">
        <v>1</v>
      </c>
      <c r="AC36" s="606">
        <v>12</v>
      </c>
      <c r="AD36" s="606">
        <v>8</v>
      </c>
      <c r="AE36" s="606">
        <v>4</v>
      </c>
    </row>
    <row r="37" spans="1:31" s="595" customFormat="1" ht="17.25" customHeight="1">
      <c r="A37" s="603" t="s">
        <v>37</v>
      </c>
      <c r="B37" s="606" t="s">
        <v>803</v>
      </c>
      <c r="C37" s="606" t="s">
        <v>803</v>
      </c>
      <c r="D37" s="606" t="s">
        <v>803</v>
      </c>
      <c r="E37" s="606">
        <v>4</v>
      </c>
      <c r="F37" s="606">
        <v>3</v>
      </c>
      <c r="G37" s="606">
        <v>1</v>
      </c>
      <c r="H37" s="606" t="s">
        <v>803</v>
      </c>
      <c r="I37" s="606" t="s">
        <v>803</v>
      </c>
      <c r="J37" s="606" t="s">
        <v>803</v>
      </c>
      <c r="K37" s="606">
        <v>1</v>
      </c>
      <c r="L37" s="606" t="s">
        <v>803</v>
      </c>
      <c r="M37" s="606">
        <v>1</v>
      </c>
      <c r="N37" s="606" t="s">
        <v>803</v>
      </c>
      <c r="O37" s="606" t="s">
        <v>803</v>
      </c>
      <c r="P37" s="606" t="s">
        <v>803</v>
      </c>
      <c r="Q37" s="606" t="s">
        <v>803</v>
      </c>
      <c r="R37" s="606" t="s">
        <v>803</v>
      </c>
      <c r="S37" s="606" t="s">
        <v>803</v>
      </c>
      <c r="T37" s="606" t="s">
        <v>803</v>
      </c>
      <c r="U37" s="606" t="s">
        <v>803</v>
      </c>
      <c r="V37" s="606" t="s">
        <v>803</v>
      </c>
      <c r="W37" s="606">
        <v>1</v>
      </c>
      <c r="X37" s="606">
        <v>1</v>
      </c>
      <c r="Y37" s="606" t="s">
        <v>803</v>
      </c>
      <c r="Z37" s="606">
        <v>4</v>
      </c>
      <c r="AA37" s="606">
        <v>3</v>
      </c>
      <c r="AB37" s="606">
        <v>1</v>
      </c>
      <c r="AC37" s="606">
        <v>22</v>
      </c>
      <c r="AD37" s="606">
        <v>18</v>
      </c>
      <c r="AE37" s="606">
        <v>4</v>
      </c>
    </row>
    <row r="38" spans="1:31" s="595" customFormat="1" ht="17.25" customHeight="1">
      <c r="A38" s="603" t="s">
        <v>38</v>
      </c>
      <c r="B38" s="606" t="s">
        <v>803</v>
      </c>
      <c r="C38" s="606" t="s">
        <v>803</v>
      </c>
      <c r="D38" s="606" t="s">
        <v>803</v>
      </c>
      <c r="E38" s="606">
        <v>5</v>
      </c>
      <c r="F38" s="606">
        <v>4</v>
      </c>
      <c r="G38" s="606">
        <v>1</v>
      </c>
      <c r="H38" s="606">
        <v>1</v>
      </c>
      <c r="I38" s="606">
        <v>1</v>
      </c>
      <c r="J38" s="606" t="s">
        <v>803</v>
      </c>
      <c r="K38" s="606" t="s">
        <v>803</v>
      </c>
      <c r="L38" s="606" t="s">
        <v>803</v>
      </c>
      <c r="M38" s="606" t="s">
        <v>803</v>
      </c>
      <c r="N38" s="606">
        <v>1</v>
      </c>
      <c r="O38" s="606">
        <v>1</v>
      </c>
      <c r="P38" s="606" t="s">
        <v>803</v>
      </c>
      <c r="Q38" s="606" t="s">
        <v>803</v>
      </c>
      <c r="R38" s="606" t="s">
        <v>803</v>
      </c>
      <c r="S38" s="606" t="s">
        <v>803</v>
      </c>
      <c r="T38" s="606" t="s">
        <v>803</v>
      </c>
      <c r="U38" s="606" t="s">
        <v>803</v>
      </c>
      <c r="V38" s="606" t="s">
        <v>803</v>
      </c>
      <c r="W38" s="606">
        <v>1</v>
      </c>
      <c r="X38" s="606" t="s">
        <v>803</v>
      </c>
      <c r="Y38" s="606">
        <v>1</v>
      </c>
      <c r="Z38" s="606">
        <v>8</v>
      </c>
      <c r="AA38" s="606">
        <v>6</v>
      </c>
      <c r="AB38" s="606">
        <v>2</v>
      </c>
      <c r="AC38" s="606">
        <v>28</v>
      </c>
      <c r="AD38" s="606">
        <v>22</v>
      </c>
      <c r="AE38" s="606">
        <v>6</v>
      </c>
    </row>
    <row r="39" spans="1:31" s="595" customFormat="1" ht="17.25" customHeight="1">
      <c r="A39" s="603" t="s">
        <v>39</v>
      </c>
      <c r="B39" s="606">
        <v>1</v>
      </c>
      <c r="C39" s="606">
        <v>1</v>
      </c>
      <c r="D39" s="606" t="s">
        <v>803</v>
      </c>
      <c r="E39" s="606">
        <v>9</v>
      </c>
      <c r="F39" s="606">
        <v>8</v>
      </c>
      <c r="G39" s="606">
        <v>1</v>
      </c>
      <c r="H39" s="606" t="s">
        <v>803</v>
      </c>
      <c r="I39" s="606" t="s">
        <v>803</v>
      </c>
      <c r="J39" s="606" t="s">
        <v>803</v>
      </c>
      <c r="K39" s="606" t="s">
        <v>803</v>
      </c>
      <c r="L39" s="606" t="s">
        <v>803</v>
      </c>
      <c r="M39" s="606" t="s">
        <v>803</v>
      </c>
      <c r="N39" s="606" t="s">
        <v>803</v>
      </c>
      <c r="O39" s="606" t="s">
        <v>803</v>
      </c>
      <c r="P39" s="606" t="s">
        <v>803</v>
      </c>
      <c r="Q39" s="606" t="s">
        <v>803</v>
      </c>
      <c r="R39" s="606" t="s">
        <v>803</v>
      </c>
      <c r="S39" s="606" t="s">
        <v>803</v>
      </c>
      <c r="T39" s="606" t="s">
        <v>803</v>
      </c>
      <c r="U39" s="606" t="s">
        <v>803</v>
      </c>
      <c r="V39" s="606" t="s">
        <v>803</v>
      </c>
      <c r="W39" s="606" t="s">
        <v>803</v>
      </c>
      <c r="X39" s="606" t="s">
        <v>803</v>
      </c>
      <c r="Y39" s="606" t="s">
        <v>803</v>
      </c>
      <c r="Z39" s="606">
        <v>18</v>
      </c>
      <c r="AA39" s="606">
        <v>16</v>
      </c>
      <c r="AB39" s="606">
        <v>2</v>
      </c>
      <c r="AC39" s="606">
        <v>25</v>
      </c>
      <c r="AD39" s="606">
        <v>18</v>
      </c>
      <c r="AE39" s="606">
        <v>7</v>
      </c>
    </row>
    <row r="40" spans="1:31" s="595" customFormat="1" ht="17.25" customHeight="1">
      <c r="A40" s="603" t="s">
        <v>40</v>
      </c>
      <c r="B40" s="606">
        <v>4</v>
      </c>
      <c r="C40" s="606">
        <v>3</v>
      </c>
      <c r="D40" s="606">
        <v>1</v>
      </c>
      <c r="E40" s="606">
        <v>17</v>
      </c>
      <c r="F40" s="606">
        <v>17</v>
      </c>
      <c r="G40" s="606" t="s">
        <v>803</v>
      </c>
      <c r="H40" s="606" t="s">
        <v>803</v>
      </c>
      <c r="I40" s="606" t="s">
        <v>803</v>
      </c>
      <c r="J40" s="606" t="s">
        <v>803</v>
      </c>
      <c r="K40" s="606">
        <v>2</v>
      </c>
      <c r="L40" s="606" t="s">
        <v>803</v>
      </c>
      <c r="M40" s="606">
        <v>2</v>
      </c>
      <c r="N40" s="606">
        <v>2</v>
      </c>
      <c r="O40" s="606">
        <v>1</v>
      </c>
      <c r="P40" s="606">
        <v>1</v>
      </c>
      <c r="Q40" s="606" t="s">
        <v>803</v>
      </c>
      <c r="R40" s="606" t="s">
        <v>803</v>
      </c>
      <c r="S40" s="606" t="s">
        <v>803</v>
      </c>
      <c r="T40" s="606" t="s">
        <v>803</v>
      </c>
      <c r="U40" s="606" t="s">
        <v>803</v>
      </c>
      <c r="V40" s="606" t="s">
        <v>803</v>
      </c>
      <c r="W40" s="606">
        <v>1</v>
      </c>
      <c r="X40" s="606">
        <v>1</v>
      </c>
      <c r="Y40" s="606" t="s">
        <v>803</v>
      </c>
      <c r="Z40" s="606">
        <v>19</v>
      </c>
      <c r="AA40" s="606">
        <v>15</v>
      </c>
      <c r="AB40" s="606">
        <v>4</v>
      </c>
      <c r="AC40" s="606">
        <v>50</v>
      </c>
      <c r="AD40" s="606">
        <v>41</v>
      </c>
      <c r="AE40" s="606">
        <v>9</v>
      </c>
    </row>
    <row r="41" spans="1:31" s="595" customFormat="1" ht="17.25" customHeight="1">
      <c r="A41" s="603" t="s">
        <v>41</v>
      </c>
      <c r="B41" s="606">
        <v>1</v>
      </c>
      <c r="C41" s="606">
        <v>1</v>
      </c>
      <c r="D41" s="606" t="s">
        <v>803</v>
      </c>
      <c r="E41" s="606">
        <v>16</v>
      </c>
      <c r="F41" s="606">
        <v>16</v>
      </c>
      <c r="G41" s="606" t="s">
        <v>803</v>
      </c>
      <c r="H41" s="606" t="s">
        <v>803</v>
      </c>
      <c r="I41" s="606" t="s">
        <v>803</v>
      </c>
      <c r="J41" s="606" t="s">
        <v>803</v>
      </c>
      <c r="K41" s="606" t="s">
        <v>803</v>
      </c>
      <c r="L41" s="606" t="s">
        <v>803</v>
      </c>
      <c r="M41" s="606" t="s">
        <v>803</v>
      </c>
      <c r="N41" s="606">
        <v>2</v>
      </c>
      <c r="O41" s="606">
        <v>1</v>
      </c>
      <c r="P41" s="606">
        <v>1</v>
      </c>
      <c r="Q41" s="606" t="s">
        <v>803</v>
      </c>
      <c r="R41" s="606" t="s">
        <v>803</v>
      </c>
      <c r="S41" s="606" t="s">
        <v>803</v>
      </c>
      <c r="T41" s="606" t="s">
        <v>803</v>
      </c>
      <c r="U41" s="606" t="s">
        <v>803</v>
      </c>
      <c r="V41" s="606" t="s">
        <v>803</v>
      </c>
      <c r="W41" s="606" t="s">
        <v>803</v>
      </c>
      <c r="X41" s="606" t="s">
        <v>803</v>
      </c>
      <c r="Y41" s="606" t="s">
        <v>803</v>
      </c>
      <c r="Z41" s="606">
        <v>26</v>
      </c>
      <c r="AA41" s="606">
        <v>25</v>
      </c>
      <c r="AB41" s="606">
        <v>1</v>
      </c>
      <c r="AC41" s="606">
        <v>34</v>
      </c>
      <c r="AD41" s="606">
        <v>26</v>
      </c>
      <c r="AE41" s="606">
        <v>8</v>
      </c>
    </row>
    <row r="42" spans="1:31" s="595" customFormat="1" ht="17.25" customHeight="1">
      <c r="A42" s="603" t="s">
        <v>42</v>
      </c>
      <c r="B42" s="606">
        <v>5</v>
      </c>
      <c r="C42" s="606">
        <v>2</v>
      </c>
      <c r="D42" s="606">
        <v>3</v>
      </c>
      <c r="E42" s="606">
        <v>10</v>
      </c>
      <c r="F42" s="606">
        <v>10</v>
      </c>
      <c r="G42" s="606" t="s">
        <v>803</v>
      </c>
      <c r="H42" s="606" t="s">
        <v>803</v>
      </c>
      <c r="I42" s="606" t="s">
        <v>803</v>
      </c>
      <c r="J42" s="606" t="s">
        <v>803</v>
      </c>
      <c r="K42" s="606">
        <v>1</v>
      </c>
      <c r="L42" s="606">
        <v>1</v>
      </c>
      <c r="M42" s="606" t="s">
        <v>803</v>
      </c>
      <c r="N42" s="606">
        <v>1</v>
      </c>
      <c r="O42" s="606">
        <v>1</v>
      </c>
      <c r="P42" s="606" t="s">
        <v>803</v>
      </c>
      <c r="Q42" s="606" t="s">
        <v>803</v>
      </c>
      <c r="R42" s="606" t="s">
        <v>803</v>
      </c>
      <c r="S42" s="606" t="s">
        <v>803</v>
      </c>
      <c r="T42" s="606" t="s">
        <v>803</v>
      </c>
      <c r="U42" s="606" t="s">
        <v>803</v>
      </c>
      <c r="V42" s="606" t="s">
        <v>803</v>
      </c>
      <c r="W42" s="606" t="s">
        <v>803</v>
      </c>
      <c r="X42" s="606" t="s">
        <v>803</v>
      </c>
      <c r="Y42" s="606" t="s">
        <v>803</v>
      </c>
      <c r="Z42" s="606">
        <v>27</v>
      </c>
      <c r="AA42" s="606">
        <v>23</v>
      </c>
      <c r="AB42" s="606">
        <v>4</v>
      </c>
      <c r="AC42" s="606">
        <v>31</v>
      </c>
      <c r="AD42" s="606">
        <v>26</v>
      </c>
      <c r="AE42" s="606">
        <v>5</v>
      </c>
    </row>
    <row r="43" spans="1:31" s="595" customFormat="1" ht="17.25" customHeight="1">
      <c r="A43" s="603" t="s">
        <v>43</v>
      </c>
      <c r="B43" s="606">
        <v>5</v>
      </c>
      <c r="C43" s="606">
        <v>4</v>
      </c>
      <c r="D43" s="606">
        <v>1</v>
      </c>
      <c r="E43" s="606">
        <v>3</v>
      </c>
      <c r="F43" s="606">
        <v>2</v>
      </c>
      <c r="G43" s="606">
        <v>1</v>
      </c>
      <c r="H43" s="606" t="s">
        <v>803</v>
      </c>
      <c r="I43" s="606" t="s">
        <v>803</v>
      </c>
      <c r="J43" s="606" t="s">
        <v>803</v>
      </c>
      <c r="K43" s="606" t="s">
        <v>803</v>
      </c>
      <c r="L43" s="606" t="s">
        <v>803</v>
      </c>
      <c r="M43" s="606" t="s">
        <v>803</v>
      </c>
      <c r="N43" s="606">
        <v>3</v>
      </c>
      <c r="O43" s="606">
        <v>2</v>
      </c>
      <c r="P43" s="606">
        <v>1</v>
      </c>
      <c r="Q43" s="606" t="s">
        <v>803</v>
      </c>
      <c r="R43" s="606" t="s">
        <v>803</v>
      </c>
      <c r="S43" s="606" t="s">
        <v>803</v>
      </c>
      <c r="T43" s="606" t="s">
        <v>803</v>
      </c>
      <c r="U43" s="606" t="s">
        <v>803</v>
      </c>
      <c r="V43" s="606" t="s">
        <v>803</v>
      </c>
      <c r="W43" s="606" t="s">
        <v>803</v>
      </c>
      <c r="X43" s="606" t="s">
        <v>803</v>
      </c>
      <c r="Y43" s="606" t="s">
        <v>803</v>
      </c>
      <c r="Z43" s="606">
        <v>17</v>
      </c>
      <c r="AA43" s="606">
        <v>15</v>
      </c>
      <c r="AB43" s="606">
        <v>2</v>
      </c>
      <c r="AC43" s="606">
        <v>29</v>
      </c>
      <c r="AD43" s="606">
        <v>23</v>
      </c>
      <c r="AE43" s="606">
        <v>6</v>
      </c>
    </row>
    <row r="44" spans="1:31" s="595" customFormat="1" ht="17.25" customHeight="1">
      <c r="A44" s="603" t="s">
        <v>44</v>
      </c>
      <c r="B44" s="606">
        <v>10</v>
      </c>
      <c r="C44" s="606">
        <v>7</v>
      </c>
      <c r="D44" s="606">
        <v>3</v>
      </c>
      <c r="E44" s="606">
        <v>3</v>
      </c>
      <c r="F44" s="606">
        <v>3</v>
      </c>
      <c r="G44" s="606" t="s">
        <v>803</v>
      </c>
      <c r="H44" s="606" t="s">
        <v>803</v>
      </c>
      <c r="I44" s="606" t="s">
        <v>803</v>
      </c>
      <c r="J44" s="606" t="s">
        <v>803</v>
      </c>
      <c r="K44" s="606">
        <v>2</v>
      </c>
      <c r="L44" s="606" t="s">
        <v>803</v>
      </c>
      <c r="M44" s="606">
        <v>2</v>
      </c>
      <c r="N44" s="606">
        <v>5</v>
      </c>
      <c r="O44" s="606">
        <v>5</v>
      </c>
      <c r="P44" s="606" t="s">
        <v>803</v>
      </c>
      <c r="Q44" s="606" t="s">
        <v>803</v>
      </c>
      <c r="R44" s="606" t="s">
        <v>803</v>
      </c>
      <c r="S44" s="606" t="s">
        <v>803</v>
      </c>
      <c r="T44" s="606" t="s">
        <v>803</v>
      </c>
      <c r="U44" s="606" t="s">
        <v>803</v>
      </c>
      <c r="V44" s="606" t="s">
        <v>803</v>
      </c>
      <c r="W44" s="606" t="s">
        <v>803</v>
      </c>
      <c r="X44" s="606" t="s">
        <v>803</v>
      </c>
      <c r="Y44" s="606" t="s">
        <v>803</v>
      </c>
      <c r="Z44" s="606">
        <v>19</v>
      </c>
      <c r="AA44" s="606">
        <v>15</v>
      </c>
      <c r="AB44" s="606">
        <v>4</v>
      </c>
      <c r="AC44" s="606">
        <v>27</v>
      </c>
      <c r="AD44" s="606">
        <v>14</v>
      </c>
      <c r="AE44" s="606">
        <v>13</v>
      </c>
    </row>
    <row r="45" spans="1:31" s="595" customFormat="1" ht="17.25" customHeight="1">
      <c r="A45" s="603" t="s">
        <v>45</v>
      </c>
      <c r="B45" s="606">
        <v>32</v>
      </c>
      <c r="C45" s="606">
        <v>28</v>
      </c>
      <c r="D45" s="606">
        <v>4</v>
      </c>
      <c r="E45" s="606">
        <v>15</v>
      </c>
      <c r="F45" s="606">
        <v>7</v>
      </c>
      <c r="G45" s="606">
        <v>8</v>
      </c>
      <c r="H45" s="606">
        <v>1</v>
      </c>
      <c r="I45" s="606" t="s">
        <v>803</v>
      </c>
      <c r="J45" s="606">
        <v>1</v>
      </c>
      <c r="K45" s="606">
        <v>3</v>
      </c>
      <c r="L45" s="606">
        <v>2</v>
      </c>
      <c r="M45" s="606">
        <v>1</v>
      </c>
      <c r="N45" s="606">
        <v>5</v>
      </c>
      <c r="O45" s="606">
        <v>3</v>
      </c>
      <c r="P45" s="606">
        <v>2</v>
      </c>
      <c r="Q45" s="606" t="s">
        <v>803</v>
      </c>
      <c r="R45" s="606" t="s">
        <v>803</v>
      </c>
      <c r="S45" s="606" t="s">
        <v>803</v>
      </c>
      <c r="T45" s="606" t="s">
        <v>803</v>
      </c>
      <c r="U45" s="606" t="s">
        <v>803</v>
      </c>
      <c r="V45" s="606" t="s">
        <v>803</v>
      </c>
      <c r="W45" s="606" t="s">
        <v>803</v>
      </c>
      <c r="X45" s="606" t="s">
        <v>803</v>
      </c>
      <c r="Y45" s="606" t="s">
        <v>803</v>
      </c>
      <c r="Z45" s="606">
        <v>28</v>
      </c>
      <c r="AA45" s="606">
        <v>22</v>
      </c>
      <c r="AB45" s="606">
        <v>6</v>
      </c>
      <c r="AC45" s="606">
        <v>37</v>
      </c>
      <c r="AD45" s="606">
        <v>27</v>
      </c>
      <c r="AE45" s="606">
        <v>10</v>
      </c>
    </row>
    <row r="46" spans="1:31" s="595" customFormat="1" ht="17.25" customHeight="1">
      <c r="A46" s="603" t="s">
        <v>46</v>
      </c>
      <c r="B46" s="606">
        <v>55</v>
      </c>
      <c r="C46" s="606">
        <v>39</v>
      </c>
      <c r="D46" s="606">
        <v>16</v>
      </c>
      <c r="E46" s="606">
        <v>20</v>
      </c>
      <c r="F46" s="606">
        <v>7</v>
      </c>
      <c r="G46" s="606">
        <v>13</v>
      </c>
      <c r="H46" s="606">
        <v>1</v>
      </c>
      <c r="I46" s="606" t="s">
        <v>803</v>
      </c>
      <c r="J46" s="606">
        <v>1</v>
      </c>
      <c r="K46" s="606">
        <v>2</v>
      </c>
      <c r="L46" s="606">
        <v>1</v>
      </c>
      <c r="M46" s="606">
        <v>1</v>
      </c>
      <c r="N46" s="606">
        <v>8</v>
      </c>
      <c r="O46" s="606">
        <v>2</v>
      </c>
      <c r="P46" s="606">
        <v>6</v>
      </c>
      <c r="Q46" s="606" t="s">
        <v>803</v>
      </c>
      <c r="R46" s="606" t="s">
        <v>803</v>
      </c>
      <c r="S46" s="606" t="s">
        <v>803</v>
      </c>
      <c r="T46" s="606" t="s">
        <v>803</v>
      </c>
      <c r="U46" s="606" t="s">
        <v>803</v>
      </c>
      <c r="V46" s="606" t="s">
        <v>803</v>
      </c>
      <c r="W46" s="606" t="s">
        <v>803</v>
      </c>
      <c r="X46" s="606" t="s">
        <v>803</v>
      </c>
      <c r="Y46" s="606" t="s">
        <v>803</v>
      </c>
      <c r="Z46" s="606">
        <v>34</v>
      </c>
      <c r="AA46" s="606">
        <v>16</v>
      </c>
      <c r="AB46" s="606">
        <v>18</v>
      </c>
      <c r="AC46" s="606">
        <v>39</v>
      </c>
      <c r="AD46" s="606">
        <v>27</v>
      </c>
      <c r="AE46" s="606">
        <v>12</v>
      </c>
    </row>
    <row r="47" spans="1:31" s="595" customFormat="1" ht="17.25" customHeight="1">
      <c r="A47" s="603" t="s">
        <v>47</v>
      </c>
      <c r="B47" s="606">
        <v>43</v>
      </c>
      <c r="C47" s="606">
        <v>20</v>
      </c>
      <c r="D47" s="606">
        <v>23</v>
      </c>
      <c r="E47" s="606">
        <v>16</v>
      </c>
      <c r="F47" s="606">
        <v>5</v>
      </c>
      <c r="G47" s="606">
        <v>11</v>
      </c>
      <c r="H47" s="606" t="s">
        <v>803</v>
      </c>
      <c r="I47" s="606" t="s">
        <v>803</v>
      </c>
      <c r="J47" s="606" t="s">
        <v>803</v>
      </c>
      <c r="K47" s="606">
        <v>4</v>
      </c>
      <c r="L47" s="606" t="s">
        <v>803</v>
      </c>
      <c r="M47" s="606">
        <v>4</v>
      </c>
      <c r="N47" s="606">
        <v>9</v>
      </c>
      <c r="O47" s="606">
        <v>3</v>
      </c>
      <c r="P47" s="606">
        <v>6</v>
      </c>
      <c r="Q47" s="606" t="s">
        <v>803</v>
      </c>
      <c r="R47" s="606" t="s">
        <v>803</v>
      </c>
      <c r="S47" s="606" t="s">
        <v>803</v>
      </c>
      <c r="T47" s="606" t="s">
        <v>803</v>
      </c>
      <c r="U47" s="606" t="s">
        <v>803</v>
      </c>
      <c r="V47" s="606" t="s">
        <v>803</v>
      </c>
      <c r="W47" s="606" t="s">
        <v>803</v>
      </c>
      <c r="X47" s="606" t="s">
        <v>803</v>
      </c>
      <c r="Y47" s="606" t="s">
        <v>803</v>
      </c>
      <c r="Z47" s="606">
        <v>41</v>
      </c>
      <c r="AA47" s="606">
        <v>16</v>
      </c>
      <c r="AB47" s="606">
        <v>25</v>
      </c>
      <c r="AC47" s="606">
        <v>21</v>
      </c>
      <c r="AD47" s="606">
        <v>9</v>
      </c>
      <c r="AE47" s="606">
        <v>12</v>
      </c>
    </row>
    <row r="48" spans="1:31" s="595" customFormat="1" ht="17.25" customHeight="1">
      <c r="A48" s="603" t="s">
        <v>48</v>
      </c>
      <c r="B48" s="606">
        <v>50</v>
      </c>
      <c r="C48" s="606">
        <v>19</v>
      </c>
      <c r="D48" s="606">
        <v>31</v>
      </c>
      <c r="E48" s="606">
        <v>12</v>
      </c>
      <c r="F48" s="606">
        <v>3</v>
      </c>
      <c r="G48" s="606">
        <v>9</v>
      </c>
      <c r="H48" s="606">
        <v>1</v>
      </c>
      <c r="I48" s="606" t="s">
        <v>803</v>
      </c>
      <c r="J48" s="606">
        <v>1</v>
      </c>
      <c r="K48" s="606">
        <v>2</v>
      </c>
      <c r="L48" s="606">
        <v>1</v>
      </c>
      <c r="M48" s="606">
        <v>1</v>
      </c>
      <c r="N48" s="606">
        <v>5</v>
      </c>
      <c r="O48" s="606">
        <v>1</v>
      </c>
      <c r="P48" s="606">
        <v>4</v>
      </c>
      <c r="Q48" s="606" t="s">
        <v>803</v>
      </c>
      <c r="R48" s="606" t="s">
        <v>803</v>
      </c>
      <c r="S48" s="606" t="s">
        <v>803</v>
      </c>
      <c r="T48" s="606" t="s">
        <v>803</v>
      </c>
      <c r="U48" s="606" t="s">
        <v>803</v>
      </c>
      <c r="V48" s="606" t="s">
        <v>803</v>
      </c>
      <c r="W48" s="606" t="s">
        <v>803</v>
      </c>
      <c r="X48" s="606" t="s">
        <v>803</v>
      </c>
      <c r="Y48" s="606" t="s">
        <v>803</v>
      </c>
      <c r="Z48" s="606">
        <v>51</v>
      </c>
      <c r="AA48" s="606">
        <v>10</v>
      </c>
      <c r="AB48" s="606">
        <v>41</v>
      </c>
      <c r="AC48" s="606">
        <v>17</v>
      </c>
      <c r="AD48" s="606">
        <v>3</v>
      </c>
      <c r="AE48" s="606">
        <v>14</v>
      </c>
    </row>
    <row r="49" spans="1:31" s="595" customFormat="1" ht="17.25" customHeight="1">
      <c r="A49" s="603" t="s">
        <v>49</v>
      </c>
      <c r="B49" s="606">
        <v>63</v>
      </c>
      <c r="C49" s="606">
        <v>14</v>
      </c>
      <c r="D49" s="606">
        <v>49</v>
      </c>
      <c r="E49" s="606">
        <v>15</v>
      </c>
      <c r="F49" s="606">
        <v>2</v>
      </c>
      <c r="G49" s="606">
        <v>13</v>
      </c>
      <c r="H49" s="606">
        <v>2</v>
      </c>
      <c r="I49" s="606" t="s">
        <v>803</v>
      </c>
      <c r="J49" s="606">
        <v>2</v>
      </c>
      <c r="K49" s="606">
        <v>2</v>
      </c>
      <c r="L49" s="606" t="s">
        <v>803</v>
      </c>
      <c r="M49" s="606">
        <v>2</v>
      </c>
      <c r="N49" s="606">
        <v>10</v>
      </c>
      <c r="O49" s="606">
        <v>4</v>
      </c>
      <c r="P49" s="606">
        <v>6</v>
      </c>
      <c r="Q49" s="606" t="s">
        <v>803</v>
      </c>
      <c r="R49" s="606" t="s">
        <v>803</v>
      </c>
      <c r="S49" s="606" t="s">
        <v>803</v>
      </c>
      <c r="T49" s="606" t="s">
        <v>803</v>
      </c>
      <c r="U49" s="606" t="s">
        <v>803</v>
      </c>
      <c r="V49" s="606" t="s">
        <v>803</v>
      </c>
      <c r="W49" s="606" t="s">
        <v>803</v>
      </c>
      <c r="X49" s="606" t="s">
        <v>803</v>
      </c>
      <c r="Y49" s="606" t="s">
        <v>803</v>
      </c>
      <c r="Z49" s="606">
        <v>77</v>
      </c>
      <c r="AA49" s="606">
        <v>13</v>
      </c>
      <c r="AB49" s="606">
        <v>64</v>
      </c>
      <c r="AC49" s="606">
        <v>18</v>
      </c>
      <c r="AD49" s="606">
        <v>2</v>
      </c>
      <c r="AE49" s="606">
        <v>16</v>
      </c>
    </row>
    <row r="50" spans="1:31" s="644" customFormat="1" ht="17.25" customHeight="1">
      <c r="A50" s="643" t="s">
        <v>874</v>
      </c>
      <c r="B50" s="643"/>
      <c r="X50" s="877" t="s">
        <v>207</v>
      </c>
      <c r="AE50" s="877"/>
    </row>
    <row r="51" spans="1:24" s="354" customFormat="1" ht="17.25" customHeight="1">
      <c r="A51" s="385" t="s">
        <v>15</v>
      </c>
      <c r="B51" s="385"/>
      <c r="C51" s="385"/>
      <c r="D51" s="385"/>
      <c r="E51" s="385"/>
      <c r="F51" s="385"/>
      <c r="I51" s="385"/>
      <c r="J51" s="385"/>
      <c r="K51" s="385"/>
      <c r="M51" s="385"/>
      <c r="N51" s="385"/>
      <c r="O51" s="385"/>
      <c r="P51" s="385"/>
      <c r="Q51" s="385"/>
      <c r="R51" s="385"/>
      <c r="S51" s="385"/>
      <c r="X51" s="385" t="s">
        <v>212</v>
      </c>
    </row>
    <row r="52" spans="1:18" ht="13.5">
      <c r="A52" s="642"/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</row>
    <row r="53" spans="1:18" ht="13.5">
      <c r="A53" s="642"/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642"/>
    </row>
    <row r="54" spans="1:18" ht="13.5">
      <c r="A54" s="642"/>
      <c r="B54" s="642"/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</row>
    <row r="55" spans="1:18" ht="13.5">
      <c r="A55" s="642"/>
      <c r="B55" s="642"/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2"/>
      <c r="N55" s="642"/>
      <c r="O55" s="642"/>
      <c r="P55" s="642"/>
      <c r="Q55" s="642"/>
      <c r="R55" s="642"/>
    </row>
    <row r="56" spans="1:18" ht="13.5">
      <c r="A56" s="642"/>
      <c r="B56" s="642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</row>
    <row r="57" spans="1:18" ht="13.5">
      <c r="A57" s="642"/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</row>
    <row r="58" spans="1:18" ht="13.5">
      <c r="A58" s="642"/>
      <c r="B58" s="642"/>
      <c r="C58" s="642"/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</row>
    <row r="59" spans="1:18" ht="13.5">
      <c r="A59" s="642"/>
      <c r="B59" s="642"/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s="642"/>
      <c r="R59" s="642"/>
    </row>
    <row r="60" spans="1:18" ht="13.5">
      <c r="A60" s="642"/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</row>
    <row r="61" spans="1:18" ht="13.5">
      <c r="A61" s="642"/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</row>
    <row r="62" spans="1:18" ht="13.5">
      <c r="A62" s="642"/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</row>
    <row r="63" spans="1:18" ht="13.5">
      <c r="A63" s="642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</row>
    <row r="64" spans="1:3" ht="13.5">
      <c r="A64" s="642"/>
      <c r="B64" s="642"/>
      <c r="C64" s="642"/>
    </row>
    <row r="65" spans="1:3" ht="13.5">
      <c r="A65" s="642"/>
      <c r="B65" s="642"/>
      <c r="C65" s="642"/>
    </row>
  </sheetData>
  <sheetProtection/>
  <mergeCells count="23">
    <mergeCell ref="Q27:S27"/>
    <mergeCell ref="T27:V27"/>
    <mergeCell ref="W27:Y27"/>
    <mergeCell ref="A1:AE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27:AB27"/>
    <mergeCell ref="AC27:AE27"/>
    <mergeCell ref="Z3:AB3"/>
    <mergeCell ref="AC3:AE3"/>
    <mergeCell ref="A27:A28"/>
    <mergeCell ref="B27:D27"/>
    <mergeCell ref="E27:G27"/>
    <mergeCell ref="H27:J27"/>
    <mergeCell ref="K27:M27"/>
    <mergeCell ref="N27:P2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5" r:id="rId1"/>
  <headerFooter alignWithMargins="0">
    <oddFooter>&amp;L&amp;"돋움,기울임꼴"Ⅲ. 인 구&amp;C-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5" sqref="B5"/>
    </sheetView>
  </sheetViews>
  <sheetFormatPr defaultColWidth="10.77734375" defaultRowHeight="13.5"/>
  <cols>
    <col min="1" max="1" width="10.77734375" style="374" customWidth="1"/>
    <col min="2" max="13" width="8.88671875" style="374" customWidth="1"/>
    <col min="14" max="14" width="8.4453125" style="374" customWidth="1"/>
    <col min="15" max="15" width="10.10546875" style="374" customWidth="1"/>
    <col min="16" max="16" width="2.88671875" style="374" customWidth="1"/>
    <col min="17" max="18" width="3.6640625" style="374" customWidth="1"/>
    <col min="19" max="19" width="2.4453125" style="374" customWidth="1"/>
    <col min="20" max="21" width="3.4453125" style="374" customWidth="1"/>
    <col min="22" max="22" width="2.6640625" style="374" customWidth="1"/>
    <col min="23" max="24" width="3.5546875" style="374" customWidth="1"/>
    <col min="25" max="25" width="2.6640625" style="374" customWidth="1"/>
    <col min="26" max="27" width="3.4453125" style="374" customWidth="1"/>
    <col min="28" max="28" width="2.99609375" style="374" customWidth="1"/>
    <col min="29" max="30" width="3.5546875" style="374" customWidth="1"/>
    <col min="31" max="255" width="8.88671875" style="374" customWidth="1"/>
    <col min="256" max="16384" width="10.77734375" style="374" customWidth="1"/>
  </cols>
  <sheetData>
    <row r="1" spans="1:14" s="373" customFormat="1" ht="33" customHeight="1">
      <c r="A1" s="1189" t="s">
        <v>271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</row>
    <row r="2" spans="1:15" s="608" customFormat="1" ht="23.25" customHeight="1">
      <c r="A2" s="1193" t="s">
        <v>81</v>
      </c>
      <c r="B2" s="1193"/>
      <c r="C2" s="607"/>
      <c r="O2" s="609" t="s">
        <v>62</v>
      </c>
    </row>
    <row r="3" spans="1:17" s="608" customFormat="1" ht="42" customHeight="1">
      <c r="A3" s="610" t="s">
        <v>63</v>
      </c>
      <c r="B3" s="988" t="s">
        <v>1007</v>
      </c>
      <c r="C3" s="611" t="s">
        <v>64</v>
      </c>
      <c r="D3" s="611" t="s">
        <v>65</v>
      </c>
      <c r="E3" s="611" t="s">
        <v>66</v>
      </c>
      <c r="F3" s="611" t="s">
        <v>67</v>
      </c>
      <c r="G3" s="611" t="s">
        <v>68</v>
      </c>
      <c r="H3" s="611" t="s">
        <v>69</v>
      </c>
      <c r="I3" s="611" t="s">
        <v>70</v>
      </c>
      <c r="J3" s="611" t="s">
        <v>71</v>
      </c>
      <c r="K3" s="611" t="s">
        <v>72</v>
      </c>
      <c r="L3" s="611" t="s">
        <v>73</v>
      </c>
      <c r="M3" s="611" t="s">
        <v>74</v>
      </c>
      <c r="N3" s="611" t="s">
        <v>75</v>
      </c>
      <c r="O3" s="611" t="s">
        <v>76</v>
      </c>
      <c r="P3" s="595"/>
      <c r="Q3" s="595"/>
    </row>
    <row r="4" spans="1:17" s="608" customFormat="1" ht="22.5" customHeight="1">
      <c r="A4" s="612" t="s">
        <v>77</v>
      </c>
      <c r="B4" s="989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4"/>
      <c r="P4" s="595"/>
      <c r="Q4" s="595"/>
    </row>
    <row r="5" spans="1:17" s="608" customFormat="1" ht="22.5" customHeight="1">
      <c r="A5" s="615" t="s">
        <v>78</v>
      </c>
      <c r="B5" s="625">
        <v>13.6</v>
      </c>
      <c r="C5" s="616">
        <v>0.6</v>
      </c>
      <c r="D5" s="616">
        <v>6.4</v>
      </c>
      <c r="E5" s="616">
        <v>58</v>
      </c>
      <c r="F5" s="616">
        <v>56.9</v>
      </c>
      <c r="G5" s="616">
        <v>23.1</v>
      </c>
      <c r="H5" s="616">
        <v>13.1</v>
      </c>
      <c r="I5" s="616">
        <v>6.3</v>
      </c>
      <c r="J5" s="616">
        <v>4.2</v>
      </c>
      <c r="K5" s="616">
        <v>3.9</v>
      </c>
      <c r="L5" s="616">
        <v>1.6</v>
      </c>
      <c r="M5" s="616">
        <v>1.6</v>
      </c>
      <c r="N5" s="616">
        <v>0.7</v>
      </c>
      <c r="O5" s="617">
        <v>0.9</v>
      </c>
      <c r="P5" s="595"/>
      <c r="Q5" s="595"/>
    </row>
    <row r="6" spans="1:17" s="608" customFormat="1" ht="22.5" customHeight="1">
      <c r="A6" s="618" t="s">
        <v>79</v>
      </c>
      <c r="B6" s="625">
        <v>14</v>
      </c>
      <c r="C6" s="616">
        <v>1.3</v>
      </c>
      <c r="D6" s="616">
        <v>17.4</v>
      </c>
      <c r="E6" s="616">
        <v>85.1</v>
      </c>
      <c r="F6" s="616">
        <v>44.3</v>
      </c>
      <c r="G6" s="616">
        <v>13.5</v>
      </c>
      <c r="H6" s="616">
        <v>6.7</v>
      </c>
      <c r="I6" s="616">
        <v>5</v>
      </c>
      <c r="J6" s="616">
        <v>4</v>
      </c>
      <c r="K6" s="616">
        <v>2.2</v>
      </c>
      <c r="L6" s="616">
        <v>1.2</v>
      </c>
      <c r="M6" s="616">
        <v>0.5</v>
      </c>
      <c r="N6" s="616">
        <v>0.1</v>
      </c>
      <c r="O6" s="617">
        <v>0.1</v>
      </c>
      <c r="P6" s="595"/>
      <c r="Q6" s="595"/>
    </row>
    <row r="7" spans="1:17" s="624" customFormat="1" ht="22.5" customHeight="1">
      <c r="A7" s="612" t="s">
        <v>80</v>
      </c>
      <c r="B7" s="621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3"/>
      <c r="P7" s="602"/>
      <c r="Q7" s="602"/>
    </row>
    <row r="8" spans="1:17" s="608" customFormat="1" ht="22.5" customHeight="1">
      <c r="A8" s="615" t="s">
        <v>78</v>
      </c>
      <c r="B8" s="625">
        <v>13.2</v>
      </c>
      <c r="C8" s="626">
        <v>0.6</v>
      </c>
      <c r="D8" s="626">
        <v>6.6</v>
      </c>
      <c r="E8" s="626">
        <v>48.3</v>
      </c>
      <c r="F8" s="626">
        <v>59</v>
      </c>
      <c r="G8" s="626">
        <v>24.1</v>
      </c>
      <c r="H8" s="626">
        <v>13.1</v>
      </c>
      <c r="I8" s="626">
        <v>6.9</v>
      </c>
      <c r="J8" s="626">
        <v>4.7</v>
      </c>
      <c r="K8" s="626">
        <v>4.1</v>
      </c>
      <c r="L8" s="626">
        <v>2.1</v>
      </c>
      <c r="M8" s="626">
        <v>1.5</v>
      </c>
      <c r="N8" s="626">
        <v>0.3</v>
      </c>
      <c r="O8" s="627">
        <v>0.6</v>
      </c>
      <c r="P8" s="595"/>
      <c r="Q8" s="595"/>
    </row>
    <row r="9" spans="1:17" s="608" customFormat="1" ht="22.5" customHeight="1">
      <c r="A9" s="628" t="s">
        <v>79</v>
      </c>
      <c r="B9" s="629">
        <v>13.9</v>
      </c>
      <c r="C9" s="630">
        <v>1.6</v>
      </c>
      <c r="D9" s="630">
        <v>17.3</v>
      </c>
      <c r="E9" s="630">
        <v>75.6</v>
      </c>
      <c r="F9" s="630">
        <v>50.1</v>
      </c>
      <c r="G9" s="630">
        <v>14.8</v>
      </c>
      <c r="H9" s="630">
        <v>8.4</v>
      </c>
      <c r="I9" s="630">
        <v>5.1</v>
      </c>
      <c r="J9" s="630">
        <v>3.1</v>
      </c>
      <c r="K9" s="630">
        <v>2.3</v>
      </c>
      <c r="L9" s="630">
        <v>1.6</v>
      </c>
      <c r="M9" s="630">
        <v>0.1</v>
      </c>
      <c r="N9" s="630">
        <v>0.3</v>
      </c>
      <c r="O9" s="631">
        <v>0</v>
      </c>
      <c r="P9" s="595"/>
      <c r="Q9" s="595"/>
    </row>
    <row r="10" spans="1:14" s="404" customFormat="1" ht="15" customHeight="1">
      <c r="A10" s="403" t="s">
        <v>850</v>
      </c>
      <c r="B10" s="403"/>
      <c r="L10" s="384" t="s">
        <v>16</v>
      </c>
      <c r="N10" s="405"/>
    </row>
    <row r="11" spans="1:19" s="354" customFormat="1" ht="15" customHeight="1">
      <c r="A11" s="385" t="s">
        <v>211</v>
      </c>
      <c r="B11" s="385"/>
      <c r="C11" s="385"/>
      <c r="D11" s="385"/>
      <c r="E11" s="385"/>
      <c r="F11" s="385"/>
      <c r="I11" s="385"/>
      <c r="K11" s="385" t="s">
        <v>212</v>
      </c>
      <c r="M11" s="385"/>
      <c r="N11" s="385"/>
      <c r="O11" s="385"/>
      <c r="P11" s="385"/>
      <c r="Q11" s="385"/>
      <c r="R11" s="385"/>
      <c r="S11" s="385"/>
    </row>
  </sheetData>
  <sheetProtection/>
  <mergeCells count="2">
    <mergeCell ref="A1:N1"/>
    <mergeCell ref="A2:B2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1"/>
  <sheetViews>
    <sheetView zoomScale="90" zoomScaleNormal="90" zoomScalePageLayoutView="0" workbookViewId="0" topLeftCell="A1">
      <selection activeCell="C21" sqref="C21"/>
    </sheetView>
  </sheetViews>
  <sheetFormatPr defaultColWidth="10.3359375" defaultRowHeight="13.5"/>
  <cols>
    <col min="1" max="1" width="10.3359375" style="374" customWidth="1"/>
    <col min="2" max="6" width="9.21484375" style="374" customWidth="1"/>
    <col min="7" max="10" width="9.10546875" style="374" customWidth="1"/>
    <col min="11" max="14" width="9.3359375" style="374" customWidth="1"/>
    <col min="15" max="255" width="8.88671875" style="374" customWidth="1"/>
    <col min="256" max="16384" width="10.3359375" style="374" customWidth="1"/>
  </cols>
  <sheetData>
    <row r="1" spans="1:14" s="373" customFormat="1" ht="33.75" customHeight="1">
      <c r="A1" s="1189" t="s">
        <v>272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</row>
    <row r="2" spans="1:30" s="608" customFormat="1" ht="21" customHeight="1">
      <c r="A2" s="607" t="s">
        <v>81</v>
      </c>
      <c r="B2" s="607"/>
      <c r="J2" s="1194" t="s">
        <v>62</v>
      </c>
      <c r="K2" s="1194"/>
      <c r="L2" s="1194"/>
      <c r="M2" s="1194"/>
      <c r="N2" s="1194"/>
      <c r="O2" s="1194"/>
      <c r="AD2" s="609"/>
    </row>
    <row r="3" spans="1:16" s="608" customFormat="1" ht="63" customHeight="1">
      <c r="A3" s="610" t="s">
        <v>82</v>
      </c>
      <c r="B3" s="988" t="s">
        <v>1006</v>
      </c>
      <c r="C3" s="611" t="s">
        <v>64</v>
      </c>
      <c r="D3" s="611" t="s">
        <v>65</v>
      </c>
      <c r="E3" s="611" t="s">
        <v>66</v>
      </c>
      <c r="F3" s="611" t="s">
        <v>67</v>
      </c>
      <c r="G3" s="611" t="s">
        <v>68</v>
      </c>
      <c r="H3" s="611" t="s">
        <v>69</v>
      </c>
      <c r="I3" s="611" t="s">
        <v>70</v>
      </c>
      <c r="J3" s="611" t="s">
        <v>71</v>
      </c>
      <c r="K3" s="611" t="s">
        <v>72</v>
      </c>
      <c r="L3" s="611" t="s">
        <v>73</v>
      </c>
      <c r="M3" s="611" t="s">
        <v>74</v>
      </c>
      <c r="N3" s="611" t="s">
        <v>75</v>
      </c>
      <c r="O3" s="973" t="s">
        <v>76</v>
      </c>
      <c r="P3" s="974"/>
    </row>
    <row r="4" spans="1:16" s="608" customFormat="1" ht="22.5" customHeight="1">
      <c r="A4" s="632" t="s">
        <v>83</v>
      </c>
      <c r="B4" s="989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13"/>
      <c r="P4" s="974"/>
    </row>
    <row r="5" spans="1:16" s="608" customFormat="1" ht="22.5" customHeight="1">
      <c r="A5" s="615" t="s">
        <v>84</v>
      </c>
      <c r="B5" s="990">
        <v>5.1</v>
      </c>
      <c r="C5" s="634">
        <v>0</v>
      </c>
      <c r="D5" s="634">
        <v>0.9</v>
      </c>
      <c r="E5" s="634">
        <v>2.6</v>
      </c>
      <c r="F5" s="634">
        <v>7.6</v>
      </c>
      <c r="G5" s="634">
        <v>10.3</v>
      </c>
      <c r="H5" s="634">
        <v>11.8</v>
      </c>
      <c r="I5" s="634">
        <v>9.9</v>
      </c>
      <c r="J5" s="634">
        <v>8</v>
      </c>
      <c r="K5" s="634">
        <v>6.1</v>
      </c>
      <c r="L5" s="634">
        <v>3.9</v>
      </c>
      <c r="M5" s="634">
        <v>3.3</v>
      </c>
      <c r="N5" s="634">
        <v>0.8</v>
      </c>
      <c r="O5" s="634">
        <v>0.8</v>
      </c>
      <c r="P5" s="974"/>
    </row>
    <row r="6" spans="1:16" s="608" customFormat="1" ht="22.5" customHeight="1">
      <c r="A6" s="618" t="s">
        <v>79</v>
      </c>
      <c r="B6" s="990">
        <v>4.8</v>
      </c>
      <c r="C6" s="634">
        <v>0.1</v>
      </c>
      <c r="D6" s="634">
        <v>1.5</v>
      </c>
      <c r="E6" s="634">
        <v>6</v>
      </c>
      <c r="F6" s="634">
        <v>11.1</v>
      </c>
      <c r="G6" s="634">
        <v>12.3</v>
      </c>
      <c r="H6" s="634">
        <v>11</v>
      </c>
      <c r="I6" s="634">
        <v>7.7</v>
      </c>
      <c r="J6" s="634">
        <v>5.5</v>
      </c>
      <c r="K6" s="634">
        <v>4.1</v>
      </c>
      <c r="L6" s="634">
        <v>2</v>
      </c>
      <c r="M6" s="634">
        <v>0.9</v>
      </c>
      <c r="N6" s="634">
        <v>0.5</v>
      </c>
      <c r="O6" s="634">
        <v>0.2</v>
      </c>
      <c r="P6" s="974"/>
    </row>
    <row r="7" spans="1:16" s="624" customFormat="1" ht="22.5" customHeight="1">
      <c r="A7" s="612" t="s">
        <v>85</v>
      </c>
      <c r="B7" s="635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975"/>
    </row>
    <row r="8" spans="1:16" s="608" customFormat="1" ht="22.5" customHeight="1">
      <c r="A8" s="615" t="s">
        <v>84</v>
      </c>
      <c r="B8" s="637">
        <v>5.1</v>
      </c>
      <c r="C8" s="638">
        <v>0</v>
      </c>
      <c r="D8" s="638">
        <v>0.6</v>
      </c>
      <c r="E8" s="638">
        <v>3.9</v>
      </c>
      <c r="F8" s="638">
        <v>8.6</v>
      </c>
      <c r="G8" s="638">
        <v>10.8</v>
      </c>
      <c r="H8" s="638">
        <v>11.2</v>
      </c>
      <c r="I8" s="638">
        <v>9.7</v>
      </c>
      <c r="J8" s="638">
        <v>8.3</v>
      </c>
      <c r="K8" s="638">
        <v>5.3</v>
      </c>
      <c r="L8" s="638">
        <v>3.7</v>
      </c>
      <c r="M8" s="638">
        <v>2.6</v>
      </c>
      <c r="N8" s="638">
        <v>1</v>
      </c>
      <c r="O8" s="638">
        <v>0.5</v>
      </c>
      <c r="P8" s="974"/>
    </row>
    <row r="9" spans="1:16" s="608" customFormat="1" ht="22.5" customHeight="1">
      <c r="A9" s="628" t="s">
        <v>79</v>
      </c>
      <c r="B9" s="639">
        <v>5</v>
      </c>
      <c r="C9" s="640">
        <v>0</v>
      </c>
      <c r="D9" s="640">
        <v>1.7</v>
      </c>
      <c r="E9" s="640">
        <v>7.6</v>
      </c>
      <c r="F9" s="640">
        <v>10.6</v>
      </c>
      <c r="G9" s="640">
        <v>12.7</v>
      </c>
      <c r="H9" s="640">
        <v>11.6</v>
      </c>
      <c r="I9" s="640">
        <v>8.8</v>
      </c>
      <c r="J9" s="640">
        <v>5.3</v>
      </c>
      <c r="K9" s="640">
        <v>3.1</v>
      </c>
      <c r="L9" s="640">
        <v>2.4</v>
      </c>
      <c r="M9" s="640">
        <v>1.1</v>
      </c>
      <c r="N9" s="640">
        <v>0.3</v>
      </c>
      <c r="O9" s="640">
        <v>0</v>
      </c>
      <c r="P9" s="974"/>
    </row>
    <row r="10" spans="1:14" s="404" customFormat="1" ht="15" customHeight="1">
      <c r="A10" s="403" t="s">
        <v>850</v>
      </c>
      <c r="B10" s="403"/>
      <c r="J10" s="384" t="s">
        <v>875</v>
      </c>
      <c r="N10" s="405"/>
    </row>
    <row r="11" spans="1:19" s="354" customFormat="1" ht="15" customHeight="1">
      <c r="A11" s="385" t="s">
        <v>899</v>
      </c>
      <c r="B11" s="385"/>
      <c r="C11" s="385"/>
      <c r="D11" s="385"/>
      <c r="E11" s="385"/>
      <c r="F11" s="385"/>
      <c r="I11" s="385"/>
      <c r="J11" s="385" t="s">
        <v>444</v>
      </c>
      <c r="K11" s="385"/>
      <c r="M11" s="385"/>
      <c r="N11" s="385"/>
      <c r="O11" s="385"/>
      <c r="P11" s="385"/>
      <c r="Q11" s="385"/>
      <c r="R11" s="385"/>
      <c r="S11" s="385"/>
    </row>
  </sheetData>
  <sheetProtection/>
  <mergeCells count="2">
    <mergeCell ref="A1:N1"/>
    <mergeCell ref="J2:O2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E18" sqref="E18"/>
    </sheetView>
  </sheetViews>
  <sheetFormatPr defaultColWidth="8.88671875" defaultRowHeight="13.5"/>
  <cols>
    <col min="1" max="1" width="12.99609375" style="402" bestFit="1" customWidth="1"/>
    <col min="2" max="6" width="9.21484375" style="402" customWidth="1"/>
    <col min="7" max="7" width="3.4453125" style="402" customWidth="1"/>
    <col min="8" max="9" width="1.88671875" style="402" customWidth="1"/>
    <col min="10" max="10" width="2.6640625" style="402" customWidth="1"/>
    <col min="11" max="15" width="9.3359375" style="402" customWidth="1"/>
    <col min="16" max="16" width="11.6640625" style="402" customWidth="1"/>
    <col min="17" max="16384" width="8.88671875" style="402" customWidth="1"/>
  </cols>
  <sheetData>
    <row r="1" spans="1:15" s="972" customFormat="1" ht="35.25" customHeight="1">
      <c r="A1" s="1189" t="s">
        <v>273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</row>
    <row r="2" spans="1:16" s="646" customFormat="1" ht="23.25" customHeight="1">
      <c r="A2" s="645" t="s">
        <v>275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647"/>
      <c r="P2" s="977" t="s">
        <v>100</v>
      </c>
    </row>
    <row r="3" spans="1:16" s="595" customFormat="1" ht="49.5" customHeight="1">
      <c r="A3" s="596" t="s">
        <v>86</v>
      </c>
      <c r="B3" s="1187" t="s">
        <v>87</v>
      </c>
      <c r="C3" s="1187"/>
      <c r="D3" s="1187"/>
      <c r="E3" s="1205" t="s">
        <v>88</v>
      </c>
      <c r="F3" s="1185"/>
      <c r="G3" s="1185"/>
      <c r="H3" s="1185"/>
      <c r="I3" s="1205" t="s">
        <v>89</v>
      </c>
      <c r="J3" s="1185"/>
      <c r="K3" s="1185"/>
      <c r="L3" s="1186"/>
      <c r="M3" s="1187" t="s">
        <v>90</v>
      </c>
      <c r="N3" s="1187"/>
      <c r="O3" s="1187"/>
      <c r="P3" s="978" t="s">
        <v>91</v>
      </c>
    </row>
    <row r="4" spans="1:16" s="602" customFormat="1" ht="22.5" customHeight="1">
      <c r="A4" s="979" t="s">
        <v>92</v>
      </c>
      <c r="B4" s="1206">
        <v>187323</v>
      </c>
      <c r="C4" s="1206"/>
      <c r="D4" s="1206"/>
      <c r="E4" s="1206">
        <v>52342</v>
      </c>
      <c r="F4" s="1206"/>
      <c r="G4" s="1206"/>
      <c r="H4" s="1206"/>
      <c r="I4" s="1206">
        <v>134981</v>
      </c>
      <c r="J4" s="1206"/>
      <c r="K4" s="1206"/>
      <c r="L4" s="1206"/>
      <c r="M4" s="1195">
        <f>(E4/B4)*100</f>
        <v>27.942110685820747</v>
      </c>
      <c r="N4" s="1195"/>
      <c r="O4" s="1196"/>
      <c r="P4" s="980" t="s">
        <v>92</v>
      </c>
    </row>
    <row r="5" spans="1:16" s="595" customFormat="1" ht="22.5" customHeight="1">
      <c r="A5" s="981" t="s">
        <v>96</v>
      </c>
      <c r="B5" s="1197">
        <v>139485</v>
      </c>
      <c r="C5" s="1197"/>
      <c r="D5" s="1197"/>
      <c r="E5" s="1197">
        <v>39437</v>
      </c>
      <c r="F5" s="1197"/>
      <c r="G5" s="1197"/>
      <c r="H5" s="1197"/>
      <c r="I5" s="1197">
        <v>100048</v>
      </c>
      <c r="J5" s="1197"/>
      <c r="K5" s="1197"/>
      <c r="L5" s="1197"/>
      <c r="M5" s="1198">
        <f>(E5/B5)*100</f>
        <v>28.2732910348783</v>
      </c>
      <c r="N5" s="1198"/>
      <c r="O5" s="1199"/>
      <c r="P5" s="330" t="s">
        <v>93</v>
      </c>
    </row>
    <row r="6" spans="1:16" s="595" customFormat="1" ht="22.5" customHeight="1">
      <c r="A6" s="982" t="s">
        <v>94</v>
      </c>
      <c r="B6" s="1200">
        <v>47838</v>
      </c>
      <c r="C6" s="1200"/>
      <c r="D6" s="1200"/>
      <c r="E6" s="1200">
        <v>12905</v>
      </c>
      <c r="F6" s="1200"/>
      <c r="G6" s="1200"/>
      <c r="H6" s="1200"/>
      <c r="I6" s="1200">
        <v>34933</v>
      </c>
      <c r="J6" s="1200"/>
      <c r="K6" s="1200"/>
      <c r="L6" s="1200"/>
      <c r="M6" s="1201">
        <f>(E6/B6)*100</f>
        <v>26.97646222668172</v>
      </c>
      <c r="N6" s="1201"/>
      <c r="O6" s="1202"/>
      <c r="P6" s="641" t="s">
        <v>95</v>
      </c>
    </row>
    <row r="7" spans="1:16" s="644" customFormat="1" ht="19.5" customHeight="1">
      <c r="A7" s="645" t="s">
        <v>17</v>
      </c>
      <c r="M7" s="983"/>
      <c r="N7" s="1203" t="s">
        <v>207</v>
      </c>
      <c r="O7" s="1203"/>
      <c r="P7" s="1203"/>
    </row>
    <row r="8" spans="1:15" s="644" customFormat="1" ht="19.5" customHeight="1">
      <c r="A8" s="1204" t="s">
        <v>1008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</row>
    <row r="9" spans="1:12" s="644" customFormat="1" ht="19.5" customHeight="1">
      <c r="A9" s="645" t="s">
        <v>1009</v>
      </c>
      <c r="L9" s="385" t="s">
        <v>18</v>
      </c>
    </row>
    <row r="10" s="644" customFormat="1" ht="18.75" customHeight="1">
      <c r="A10" s="644" t="s">
        <v>1010</v>
      </c>
    </row>
    <row r="11" spans="1:15" ht="13.5">
      <c r="A11" s="976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</row>
    <row r="12" spans="1:15" ht="13.5">
      <c r="A12" s="976"/>
      <c r="B12" s="976"/>
      <c r="C12" s="976"/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</row>
    <row r="13" spans="1:15" ht="13.5">
      <c r="A13" s="976"/>
      <c r="B13" s="976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</row>
    <row r="14" spans="1:15" ht="13.5">
      <c r="A14" s="976"/>
      <c r="B14" s="976"/>
      <c r="C14" s="976"/>
      <c r="D14" s="976"/>
      <c r="E14" s="976"/>
      <c r="F14" s="976"/>
      <c r="G14" s="976"/>
      <c r="H14" s="976"/>
      <c r="I14" s="976"/>
      <c r="J14" s="976"/>
      <c r="K14" s="976"/>
      <c r="L14" s="976"/>
      <c r="M14" s="976"/>
      <c r="N14" s="976"/>
      <c r="O14" s="976"/>
    </row>
    <row r="15" spans="1:15" ht="13.5">
      <c r="A15" s="976"/>
      <c r="B15" s="976"/>
      <c r="C15" s="976"/>
      <c r="D15" s="976"/>
      <c r="E15" s="976"/>
      <c r="F15" s="976"/>
      <c r="G15" s="976"/>
      <c r="H15" s="976"/>
      <c r="I15" s="976"/>
      <c r="J15" s="976"/>
      <c r="K15" s="976"/>
      <c r="L15" s="976"/>
      <c r="M15" s="976"/>
      <c r="N15" s="976"/>
      <c r="O15" s="976"/>
    </row>
    <row r="16" spans="1:15" ht="13.5">
      <c r="A16" s="976"/>
      <c r="B16" s="976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</row>
    <row r="17" spans="1:15" ht="13.5">
      <c r="A17" s="976"/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</row>
    <row r="18" spans="1:15" ht="13.5">
      <c r="A18" s="976"/>
      <c r="B18" s="976"/>
      <c r="C18" s="976"/>
      <c r="D18" s="976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</row>
    <row r="19" spans="1:15" ht="13.5">
      <c r="A19" s="976"/>
      <c r="B19" s="976"/>
      <c r="C19" s="976"/>
      <c r="D19" s="976"/>
      <c r="E19" s="976"/>
      <c r="F19" s="976"/>
      <c r="G19" s="976"/>
      <c r="H19" s="976"/>
      <c r="I19" s="976"/>
      <c r="J19" s="976"/>
      <c r="K19" s="976"/>
      <c r="L19" s="976"/>
      <c r="M19" s="976"/>
      <c r="N19" s="976"/>
      <c r="O19" s="976"/>
    </row>
  </sheetData>
  <sheetProtection/>
  <mergeCells count="19">
    <mergeCell ref="N7:P7"/>
    <mergeCell ref="A8:O8"/>
    <mergeCell ref="A1:O1"/>
    <mergeCell ref="B3:D3"/>
    <mergeCell ref="E3:H3"/>
    <mergeCell ref="I3:L3"/>
    <mergeCell ref="M3:O3"/>
    <mergeCell ref="B4:D4"/>
    <mergeCell ref="E4:H4"/>
    <mergeCell ref="I4:L4"/>
    <mergeCell ref="M4:O4"/>
    <mergeCell ref="B5:D5"/>
    <mergeCell ref="E5:H5"/>
    <mergeCell ref="I5:L5"/>
    <mergeCell ref="M5:O5"/>
    <mergeCell ref="B6:D6"/>
    <mergeCell ref="E6:H6"/>
    <mergeCell ref="I6:L6"/>
    <mergeCell ref="M6:O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&amp;L&amp;"돋움,기울임꼴"Ⅲ. 인 구&amp;C-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SheetLayoutView="100" zoomScalePageLayoutView="0" workbookViewId="0" topLeftCell="A1">
      <selection activeCell="F19" sqref="F19"/>
    </sheetView>
  </sheetViews>
  <sheetFormatPr defaultColWidth="14.77734375" defaultRowHeight="13.5"/>
  <cols>
    <col min="1" max="1" width="9.5546875" style="442" customWidth="1"/>
    <col min="2" max="2" width="10.77734375" style="442" customWidth="1"/>
    <col min="3" max="8" width="9.99609375" style="442" customWidth="1"/>
    <col min="9" max="11" width="7.99609375" style="442" customWidth="1"/>
    <col min="12" max="12" width="8.77734375" style="442" customWidth="1"/>
    <col min="13" max="13" width="9.77734375" style="442" customWidth="1"/>
    <col min="14" max="14" width="8.4453125" style="442" customWidth="1"/>
    <col min="15" max="15" width="10.3359375" style="442" customWidth="1"/>
    <col min="16" max="16" width="11.3359375" style="442" customWidth="1"/>
    <col min="17" max="16384" width="14.77734375" style="442" customWidth="1"/>
  </cols>
  <sheetData>
    <row r="1" spans="1:16" s="412" customFormat="1" ht="25.5" customHeight="1">
      <c r="A1" s="1046" t="s">
        <v>908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</row>
    <row r="2" spans="1:16" s="415" customFormat="1" ht="27" customHeight="1">
      <c r="A2" s="413" t="s">
        <v>909</v>
      </c>
      <c r="B2" s="413"/>
      <c r="C2" s="414"/>
      <c r="D2" s="413"/>
      <c r="E2" s="413"/>
      <c r="F2" s="413"/>
      <c r="G2" s="413"/>
      <c r="H2" s="413"/>
      <c r="I2" s="413"/>
      <c r="J2" s="413"/>
      <c r="K2" s="413"/>
      <c r="L2" s="413"/>
      <c r="N2" s="413"/>
      <c r="O2" s="413"/>
      <c r="P2" s="416" t="s">
        <v>910</v>
      </c>
    </row>
    <row r="3" spans="1:16" s="423" customFormat="1" ht="26.25" customHeight="1">
      <c r="A3" s="417"/>
      <c r="B3" s="418" t="s">
        <v>911</v>
      </c>
      <c r="C3" s="419" t="s">
        <v>912</v>
      </c>
      <c r="D3" s="420"/>
      <c r="E3" s="420"/>
      <c r="F3" s="420"/>
      <c r="G3" s="420"/>
      <c r="H3" s="420"/>
      <c r="I3" s="420"/>
      <c r="J3" s="420"/>
      <c r="K3" s="420"/>
      <c r="L3" s="421" t="s">
        <v>913</v>
      </c>
      <c r="M3" s="422" t="s">
        <v>914</v>
      </c>
      <c r="N3" s="1047" t="s">
        <v>915</v>
      </c>
      <c r="O3" s="1048"/>
      <c r="P3" s="422"/>
    </row>
    <row r="4" spans="1:16" s="423" customFormat="1" ht="37.5" customHeight="1">
      <c r="A4" s="424" t="s">
        <v>916</v>
      </c>
      <c r="B4" s="425"/>
      <c r="C4" s="1047" t="s">
        <v>917</v>
      </c>
      <c r="D4" s="1049"/>
      <c r="E4" s="1048"/>
      <c r="F4" s="420" t="s">
        <v>918</v>
      </c>
      <c r="G4" s="426"/>
      <c r="H4" s="427"/>
      <c r="I4" s="420" t="s">
        <v>919</v>
      </c>
      <c r="J4" s="426"/>
      <c r="K4" s="427"/>
      <c r="L4" s="428" t="s">
        <v>920</v>
      </c>
      <c r="M4" s="428" t="s">
        <v>921</v>
      </c>
      <c r="N4" s="428"/>
      <c r="O4" s="418" t="s">
        <v>922</v>
      </c>
      <c r="P4" s="428" t="s">
        <v>923</v>
      </c>
    </row>
    <row r="5" spans="1:16" s="423" customFormat="1" ht="26.25" customHeight="1">
      <c r="A5" s="424" t="s">
        <v>924</v>
      </c>
      <c r="B5" s="429"/>
      <c r="C5" s="424"/>
      <c r="D5" s="418" t="s">
        <v>925</v>
      </c>
      <c r="E5" s="418" t="s">
        <v>926</v>
      </c>
      <c r="F5" s="428"/>
      <c r="G5" s="429" t="s">
        <v>925</v>
      </c>
      <c r="H5" s="429" t="s">
        <v>926</v>
      </c>
      <c r="I5" s="424"/>
      <c r="J5" s="429" t="s">
        <v>925</v>
      </c>
      <c r="K5" s="428" t="s">
        <v>926</v>
      </c>
      <c r="L5" s="428" t="s">
        <v>927</v>
      </c>
      <c r="M5" s="429" t="s">
        <v>928</v>
      </c>
      <c r="N5" s="428"/>
      <c r="O5" s="425" t="s">
        <v>555</v>
      </c>
      <c r="P5" s="424" t="s">
        <v>929</v>
      </c>
    </row>
    <row r="6" spans="1:16" s="423" customFormat="1" ht="26.25" customHeight="1">
      <c r="A6" s="424"/>
      <c r="B6" s="429" t="s">
        <v>930</v>
      </c>
      <c r="C6" s="424"/>
      <c r="D6" s="429"/>
      <c r="E6" s="428"/>
      <c r="F6" s="428"/>
      <c r="G6" s="429"/>
      <c r="H6" s="429"/>
      <c r="I6" s="424"/>
      <c r="J6" s="429"/>
      <c r="K6" s="428"/>
      <c r="L6" s="428" t="s">
        <v>931</v>
      </c>
      <c r="M6" s="430" t="s">
        <v>932</v>
      </c>
      <c r="N6" s="428" t="s">
        <v>933</v>
      </c>
      <c r="O6" s="429"/>
      <c r="P6" s="428"/>
    </row>
    <row r="7" spans="1:16" s="423" customFormat="1" ht="26.25" customHeight="1">
      <c r="A7" s="431"/>
      <c r="B7" s="432" t="s">
        <v>934</v>
      </c>
      <c r="C7" s="431"/>
      <c r="D7" s="432" t="s">
        <v>935</v>
      </c>
      <c r="E7" s="433" t="s">
        <v>936</v>
      </c>
      <c r="F7" s="433"/>
      <c r="G7" s="432" t="s">
        <v>935</v>
      </c>
      <c r="H7" s="432" t="s">
        <v>936</v>
      </c>
      <c r="I7" s="431"/>
      <c r="J7" s="432" t="s">
        <v>935</v>
      </c>
      <c r="K7" s="433" t="s">
        <v>936</v>
      </c>
      <c r="L7" s="433" t="s">
        <v>937</v>
      </c>
      <c r="M7" s="433" t="s">
        <v>938</v>
      </c>
      <c r="N7" s="433" t="s">
        <v>939</v>
      </c>
      <c r="O7" s="432" t="s">
        <v>940</v>
      </c>
      <c r="P7" s="433"/>
    </row>
    <row r="8" spans="1:16" s="423" customFormat="1" ht="26.25" customHeight="1">
      <c r="A8" s="991" t="s">
        <v>835</v>
      </c>
      <c r="B8" s="993">
        <v>155398</v>
      </c>
      <c r="C8" s="993">
        <v>410914</v>
      </c>
      <c r="D8" s="993">
        <v>205004</v>
      </c>
      <c r="E8" s="993">
        <v>205910</v>
      </c>
      <c r="F8" s="993">
        <v>407498</v>
      </c>
      <c r="G8" s="993">
        <v>203107</v>
      </c>
      <c r="H8" s="993">
        <v>204391</v>
      </c>
      <c r="I8" s="993">
        <v>3416</v>
      </c>
      <c r="J8" s="993">
        <v>1897</v>
      </c>
      <c r="K8" s="993">
        <v>1519</v>
      </c>
      <c r="L8" s="1008">
        <v>2.6</v>
      </c>
      <c r="M8" s="993">
        <v>42015</v>
      </c>
      <c r="N8" s="994">
        <v>420.26</v>
      </c>
      <c r="O8" s="994">
        <v>977.77</v>
      </c>
      <c r="P8" s="428" t="s">
        <v>835</v>
      </c>
    </row>
    <row r="9" spans="1:16" s="423" customFormat="1" ht="26.25" customHeight="1">
      <c r="A9" s="868" t="s">
        <v>879</v>
      </c>
      <c r="B9" s="993">
        <v>157704</v>
      </c>
      <c r="C9" s="993">
        <v>414116</v>
      </c>
      <c r="D9" s="993">
        <v>206700</v>
      </c>
      <c r="E9" s="993">
        <v>207416</v>
      </c>
      <c r="F9" s="993">
        <v>410378</v>
      </c>
      <c r="G9" s="993">
        <v>204689</v>
      </c>
      <c r="H9" s="993">
        <v>205689</v>
      </c>
      <c r="I9" s="993">
        <v>3738</v>
      </c>
      <c r="J9" s="993">
        <v>2011</v>
      </c>
      <c r="K9" s="993">
        <v>1727</v>
      </c>
      <c r="L9" s="1008">
        <v>2.6085636463017488</v>
      </c>
      <c r="M9" s="993">
        <v>43743</v>
      </c>
      <c r="N9" s="994">
        <v>423.46</v>
      </c>
      <c r="O9" s="994">
        <v>977.94</v>
      </c>
      <c r="P9" s="428" t="s">
        <v>879</v>
      </c>
    </row>
    <row r="10" spans="1:16" s="423" customFormat="1" ht="26.25" customHeight="1">
      <c r="A10" s="868" t="s">
        <v>880</v>
      </c>
      <c r="B10" s="993">
        <v>162824</v>
      </c>
      <c r="C10" s="993">
        <v>421683</v>
      </c>
      <c r="D10" s="993">
        <v>210428</v>
      </c>
      <c r="E10" s="993">
        <v>211255</v>
      </c>
      <c r="F10" s="993">
        <v>417539</v>
      </c>
      <c r="G10" s="993">
        <v>208215</v>
      </c>
      <c r="H10" s="993">
        <v>209324</v>
      </c>
      <c r="I10" s="993">
        <v>4144</v>
      </c>
      <c r="J10" s="993">
        <v>2213</v>
      </c>
      <c r="K10" s="993">
        <v>1931</v>
      </c>
      <c r="L10" s="1008">
        <v>2.6</v>
      </c>
      <c r="M10" s="993">
        <v>45711</v>
      </c>
      <c r="N10" s="994">
        <v>431.17</v>
      </c>
      <c r="O10" s="994">
        <v>977.98</v>
      </c>
      <c r="P10" s="428" t="s">
        <v>880</v>
      </c>
    </row>
    <row r="11" spans="1:16" s="423" customFormat="1" ht="26.25" customHeight="1">
      <c r="A11" s="868" t="s">
        <v>946</v>
      </c>
      <c r="B11" s="993">
        <v>227873</v>
      </c>
      <c r="C11" s="993">
        <v>583284</v>
      </c>
      <c r="D11" s="993">
        <v>292313</v>
      </c>
      <c r="E11" s="993">
        <v>290971</v>
      </c>
      <c r="F11" s="993">
        <v>576156</v>
      </c>
      <c r="G11" s="993">
        <v>288152</v>
      </c>
      <c r="H11" s="993">
        <v>288004</v>
      </c>
      <c r="I11" s="993">
        <v>7128</v>
      </c>
      <c r="J11" s="993">
        <v>4161</v>
      </c>
      <c r="K11" s="993">
        <v>2967</v>
      </c>
      <c r="L11" s="1008">
        <v>2.6</v>
      </c>
      <c r="M11" s="993">
        <v>72684</v>
      </c>
      <c r="N11" s="994">
        <v>315.43</v>
      </c>
      <c r="O11" s="994">
        <v>1849.18</v>
      </c>
      <c r="P11" s="428" t="s">
        <v>946</v>
      </c>
    </row>
    <row r="12" spans="1:16" s="438" customFormat="1" ht="24.75" customHeight="1">
      <c r="A12" s="436" t="s">
        <v>941</v>
      </c>
      <c r="B12" s="995">
        <v>232141</v>
      </c>
      <c r="C12" s="995">
        <v>592449</v>
      </c>
      <c r="D12" s="995">
        <v>297344</v>
      </c>
      <c r="E12" s="995">
        <v>295105</v>
      </c>
      <c r="F12" s="995">
        <v>583713</v>
      </c>
      <c r="G12" s="995">
        <v>292213</v>
      </c>
      <c r="H12" s="995">
        <v>291500</v>
      </c>
      <c r="I12" s="995">
        <v>8736</v>
      </c>
      <c r="J12" s="995">
        <v>5131</v>
      </c>
      <c r="K12" s="995">
        <v>3605</v>
      </c>
      <c r="L12" s="996">
        <v>2.552108416867335</v>
      </c>
      <c r="M12" s="995">
        <v>76060</v>
      </c>
      <c r="N12" s="997">
        <v>320.3639214838047</v>
      </c>
      <c r="O12" s="998">
        <v>1849.3</v>
      </c>
      <c r="P12" s="437" t="s">
        <v>941</v>
      </c>
    </row>
    <row r="13" spans="1:16" s="423" customFormat="1" ht="24.75" customHeight="1">
      <c r="A13" s="434" t="s">
        <v>108</v>
      </c>
      <c r="B13" s="999">
        <v>168658</v>
      </c>
      <c r="C13" s="999">
        <v>435413</v>
      </c>
      <c r="D13" s="999">
        <v>217733</v>
      </c>
      <c r="E13" s="999">
        <v>217680</v>
      </c>
      <c r="F13" s="999">
        <v>429656</v>
      </c>
      <c r="G13" s="999">
        <v>214588</v>
      </c>
      <c r="H13" s="999">
        <v>215068</v>
      </c>
      <c r="I13" s="999">
        <v>5757</v>
      </c>
      <c r="J13" s="999">
        <v>3145</v>
      </c>
      <c r="K13" s="999">
        <v>2612</v>
      </c>
      <c r="L13" s="1000">
        <v>2.5816326530612246</v>
      </c>
      <c r="M13" s="999">
        <v>50199</v>
      </c>
      <c r="N13" s="1001">
        <v>445.0573937219547</v>
      </c>
      <c r="O13" s="1002">
        <v>978.33</v>
      </c>
      <c r="P13" s="428" t="s">
        <v>942</v>
      </c>
    </row>
    <row r="14" spans="1:16" s="423" customFormat="1" ht="24.75" customHeight="1">
      <c r="A14" s="439" t="s">
        <v>943</v>
      </c>
      <c r="B14" s="1003">
        <v>63483</v>
      </c>
      <c r="C14" s="1004">
        <v>157036</v>
      </c>
      <c r="D14" s="1004">
        <v>79611</v>
      </c>
      <c r="E14" s="1004">
        <v>77425</v>
      </c>
      <c r="F14" s="1004">
        <v>154057</v>
      </c>
      <c r="G14" s="1004">
        <v>77625</v>
      </c>
      <c r="H14" s="1004">
        <v>76432</v>
      </c>
      <c r="I14" s="1004">
        <v>2979</v>
      </c>
      <c r="J14" s="1004">
        <v>1986</v>
      </c>
      <c r="K14" s="1004">
        <v>993</v>
      </c>
      <c r="L14" s="1005">
        <v>2.4736701164091173</v>
      </c>
      <c r="M14" s="1004">
        <v>25861</v>
      </c>
      <c r="N14" s="1006">
        <v>180.30219527877284</v>
      </c>
      <c r="O14" s="1007">
        <v>870.96</v>
      </c>
      <c r="P14" s="433" t="s">
        <v>944</v>
      </c>
    </row>
    <row r="15" spans="1:14" s="354" customFormat="1" ht="18.75" customHeight="1">
      <c r="A15" s="443" t="s">
        <v>945</v>
      </c>
      <c r="B15" s="444"/>
      <c r="C15" s="444"/>
      <c r="D15" s="444"/>
      <c r="E15" s="444"/>
      <c r="F15" s="445"/>
      <c r="G15" s="445"/>
      <c r="H15" s="446"/>
      <c r="J15" s="446" t="s">
        <v>877</v>
      </c>
      <c r="K15" s="445"/>
      <c r="L15" s="445"/>
      <c r="M15" s="445"/>
      <c r="N15" s="445"/>
    </row>
    <row r="16" spans="1:16" s="447" customFormat="1" ht="18.75" customHeight="1">
      <c r="A16" s="447" t="s">
        <v>106</v>
      </c>
      <c r="B16" s="448"/>
      <c r="C16" s="448"/>
      <c r="D16" s="448"/>
      <c r="E16" s="448"/>
      <c r="J16" s="447" t="s">
        <v>101</v>
      </c>
      <c r="P16" s="449"/>
    </row>
    <row r="17" spans="1:16" s="447" customFormat="1" ht="18.75" customHeight="1">
      <c r="A17" s="447" t="s">
        <v>107</v>
      </c>
      <c r="B17" s="448"/>
      <c r="C17" s="448"/>
      <c r="D17" s="448"/>
      <c r="E17" s="448"/>
      <c r="J17" s="447" t="s">
        <v>104</v>
      </c>
      <c r="P17" s="449"/>
    </row>
    <row r="18" spans="1:10" s="447" customFormat="1" ht="18.75" customHeight="1">
      <c r="A18" s="450" t="s">
        <v>105</v>
      </c>
      <c r="H18" s="447" t="s">
        <v>102</v>
      </c>
      <c r="J18" s="447" t="s">
        <v>103</v>
      </c>
    </row>
    <row r="19" s="415" customFormat="1" ht="13.5" customHeight="1"/>
    <row r="20" s="440" customFormat="1" ht="13.5" customHeight="1">
      <c r="N20" s="441"/>
    </row>
    <row r="21" s="440" customFormat="1" ht="14.25">
      <c r="N21" s="441"/>
    </row>
    <row r="22" s="440" customFormat="1" ht="14.25">
      <c r="N22" s="441"/>
    </row>
    <row r="23" s="440" customFormat="1" ht="14.25"/>
    <row r="24" s="440" customFormat="1" ht="14.25"/>
    <row r="25" s="440" customFormat="1" ht="14.25"/>
    <row r="26" s="440" customFormat="1" ht="14.25"/>
    <row r="27" s="440" customFormat="1" ht="14.25"/>
    <row r="28" s="440" customFormat="1" ht="14.25"/>
    <row r="29" s="440" customFormat="1" ht="14.25"/>
    <row r="30" s="440" customFormat="1" ht="14.25"/>
    <row r="31" s="440" customFormat="1" ht="14.25"/>
    <row r="32" s="440" customFormat="1" ht="14.25"/>
    <row r="33" s="440" customFormat="1" ht="14.25"/>
    <row r="34" s="440" customFormat="1" ht="14.25"/>
    <row r="35" s="440" customFormat="1" ht="14.25"/>
    <row r="36" s="440" customFormat="1" ht="14.25"/>
    <row r="37" s="440" customFormat="1" ht="14.25"/>
    <row r="38" s="440" customFormat="1" ht="14.25"/>
    <row r="39" s="440" customFormat="1" ht="14.25"/>
    <row r="40" s="440" customFormat="1" ht="14.25"/>
    <row r="41" s="440" customFormat="1" ht="14.25"/>
    <row r="42" s="440" customFormat="1" ht="14.25"/>
    <row r="43" s="440" customFormat="1" ht="14.25"/>
    <row r="44" s="440" customFormat="1" ht="14.25"/>
    <row r="45" s="440" customFormat="1" ht="14.25"/>
    <row r="46" s="440" customFormat="1" ht="14.25"/>
    <row r="47" s="440" customFormat="1" ht="14.25"/>
    <row r="48" s="440" customFormat="1" ht="14.25"/>
    <row r="49" s="440" customFormat="1" ht="14.25"/>
    <row r="50" s="440" customFormat="1" ht="14.25"/>
    <row r="51" s="440" customFormat="1" ht="14.25"/>
    <row r="52" s="440" customFormat="1" ht="14.25"/>
    <row r="53" s="440" customFormat="1" ht="14.25"/>
    <row r="54" s="440" customFormat="1" ht="14.25"/>
    <row r="55" s="440" customFormat="1" ht="14.25"/>
    <row r="56" s="440" customFormat="1" ht="14.25"/>
    <row r="57" s="440" customFormat="1" ht="14.25"/>
    <row r="58" s="440" customFormat="1" ht="14.25"/>
    <row r="59" s="440" customFormat="1" ht="14.25"/>
    <row r="60" s="440" customFormat="1" ht="14.25"/>
    <row r="61" s="440" customFormat="1" ht="14.25"/>
    <row r="62" s="440" customFormat="1" ht="14.25"/>
    <row r="63" s="440" customFormat="1" ht="14.25"/>
    <row r="64" s="440" customFormat="1" ht="14.25"/>
    <row r="65" s="440" customFormat="1" ht="14.25"/>
    <row r="66" s="440" customFormat="1" ht="14.25"/>
    <row r="67" s="440" customFormat="1" ht="14.25"/>
    <row r="68" s="440" customFormat="1" ht="14.25"/>
    <row r="69" s="440" customFormat="1" ht="14.25"/>
    <row r="70" s="440" customFormat="1" ht="14.25"/>
    <row r="71" s="440" customFormat="1" ht="14.25"/>
    <row r="72" s="440" customFormat="1" ht="14.25"/>
    <row r="73" s="440" customFormat="1" ht="14.25"/>
    <row r="74" s="440" customFormat="1" ht="14.25"/>
    <row r="75" s="440" customFormat="1" ht="14.25"/>
    <row r="76" s="440" customFormat="1" ht="14.25"/>
    <row r="77" s="440" customFormat="1" ht="14.25"/>
    <row r="78" s="440" customFormat="1" ht="14.25"/>
    <row r="79" s="440" customFormat="1" ht="14.25"/>
    <row r="80" s="440" customFormat="1" ht="14.25"/>
    <row r="81" s="440" customFormat="1" ht="14.25"/>
    <row r="82" s="440" customFormat="1" ht="14.25"/>
    <row r="83" s="440" customFormat="1" ht="14.25"/>
    <row r="84" s="440" customFormat="1" ht="14.25"/>
    <row r="85" s="440" customFormat="1" ht="14.25"/>
    <row r="86" s="440" customFormat="1" ht="14.25"/>
    <row r="87" s="440" customFormat="1" ht="14.25"/>
    <row r="88" s="440" customFormat="1" ht="14.25"/>
    <row r="89" s="440" customFormat="1" ht="14.25"/>
    <row r="90" s="440" customFormat="1" ht="14.25"/>
    <row r="91" s="440" customFormat="1" ht="14.25"/>
    <row r="92" s="440" customFormat="1" ht="14.25"/>
    <row r="93" s="440" customFormat="1" ht="14.25"/>
    <row r="94" s="440" customFormat="1" ht="14.25"/>
    <row r="95" s="440" customFormat="1" ht="14.25"/>
    <row r="96" s="440" customFormat="1" ht="14.25"/>
    <row r="97" s="440" customFormat="1" ht="14.25"/>
    <row r="98" s="440" customFormat="1" ht="14.25"/>
    <row r="99" s="440" customFormat="1" ht="14.25"/>
    <row r="100" s="440" customFormat="1" ht="14.25"/>
    <row r="101" s="440" customFormat="1" ht="14.25"/>
    <row r="102" s="440" customFormat="1" ht="14.25"/>
  </sheetData>
  <sheetProtection/>
  <mergeCells count="3">
    <mergeCell ref="A1:P1"/>
    <mergeCell ref="N3:O3"/>
    <mergeCell ref="C4:E4"/>
  </mergeCells>
  <printOptions horizontalCentered="1" verticalCentered="1"/>
  <pageMargins left="0.35433070866141736" right="0.35433070866141736" top="0.83" bottom="0.3937007874015748" header="0.46" footer="0.5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7"/>
  <sheetViews>
    <sheetView zoomScaleSheetLayoutView="100" zoomScalePageLayoutView="0" workbookViewId="0" topLeftCell="A1">
      <selection activeCell="G9" sqref="G9"/>
    </sheetView>
  </sheetViews>
  <sheetFormatPr defaultColWidth="13.77734375" defaultRowHeight="13.5"/>
  <cols>
    <col min="1" max="1" width="12.77734375" style="442" customWidth="1"/>
    <col min="2" max="11" width="9.4453125" style="442" customWidth="1"/>
    <col min="12" max="12" width="11.4453125" style="442" customWidth="1"/>
    <col min="13" max="13" width="13.77734375" style="442" customWidth="1"/>
    <col min="14" max="14" width="12.77734375" style="442" customWidth="1"/>
    <col min="15" max="16384" width="13.77734375" style="442" customWidth="1"/>
  </cols>
  <sheetData>
    <row r="1" spans="1:14" s="451" customFormat="1" ht="24" customHeight="1">
      <c r="A1" s="1050" t="s">
        <v>109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</row>
    <row r="2" spans="1:13" s="452" customFormat="1" ht="18" customHeight="1">
      <c r="A2" s="452" t="s">
        <v>110</v>
      </c>
      <c r="L2" s="415"/>
      <c r="M2" s="453" t="s">
        <v>111</v>
      </c>
    </row>
    <row r="3" spans="1:13" s="458" customFormat="1" ht="12.75" customHeight="1">
      <c r="A3" s="454"/>
      <c r="B3" s="455" t="s">
        <v>112</v>
      </c>
      <c r="C3" s="1051" t="s">
        <v>113</v>
      </c>
      <c r="D3" s="1052"/>
      <c r="E3" s="1052"/>
      <c r="F3" s="1052"/>
      <c r="G3" s="1052"/>
      <c r="H3" s="1052"/>
      <c r="I3" s="1052"/>
      <c r="J3" s="1052"/>
      <c r="K3" s="1053"/>
      <c r="L3" s="456" t="s">
        <v>114</v>
      </c>
      <c r="M3" s="457"/>
    </row>
    <row r="4" spans="1:13" s="458" customFormat="1" ht="12.75" customHeight="1">
      <c r="A4" s="459" t="s">
        <v>115</v>
      </c>
      <c r="B4" s="460"/>
      <c r="C4" s="1054" t="s">
        <v>116</v>
      </c>
      <c r="D4" s="1055"/>
      <c r="E4" s="1056"/>
      <c r="F4" s="1057" t="s">
        <v>117</v>
      </c>
      <c r="G4" s="1055"/>
      <c r="H4" s="1056"/>
      <c r="I4" s="1057" t="s">
        <v>118</v>
      </c>
      <c r="J4" s="1055"/>
      <c r="K4" s="1056"/>
      <c r="L4" s="435" t="s">
        <v>119</v>
      </c>
      <c r="M4" s="461" t="s">
        <v>120</v>
      </c>
    </row>
    <row r="5" spans="1:13" s="458" customFormat="1" ht="12.75" customHeight="1">
      <c r="A5" s="462" t="s">
        <v>121</v>
      </c>
      <c r="B5" s="460" t="s">
        <v>122</v>
      </c>
      <c r="C5" s="460"/>
      <c r="D5" s="455" t="s">
        <v>123</v>
      </c>
      <c r="E5" s="455" t="s">
        <v>124</v>
      </c>
      <c r="F5" s="460"/>
      <c r="G5" s="455" t="s">
        <v>123</v>
      </c>
      <c r="H5" s="455" t="s">
        <v>124</v>
      </c>
      <c r="I5" s="460"/>
      <c r="J5" s="455" t="s">
        <v>123</v>
      </c>
      <c r="K5" s="455" t="s">
        <v>124</v>
      </c>
      <c r="L5" s="435" t="s">
        <v>125</v>
      </c>
      <c r="M5" s="463" t="s">
        <v>126</v>
      </c>
    </row>
    <row r="6" spans="1:13" s="458" customFormat="1" ht="12.75" customHeight="1">
      <c r="A6" s="464"/>
      <c r="B6" s="460"/>
      <c r="C6" s="459"/>
      <c r="D6" s="460"/>
      <c r="E6" s="460"/>
      <c r="F6" s="461"/>
      <c r="G6" s="460"/>
      <c r="H6" s="460"/>
      <c r="I6" s="461"/>
      <c r="J6" s="460"/>
      <c r="K6" s="460"/>
      <c r="L6" s="435" t="s">
        <v>127</v>
      </c>
      <c r="M6" s="463"/>
    </row>
    <row r="7" spans="1:13" s="458" customFormat="1" ht="12.75" customHeight="1">
      <c r="A7" s="465"/>
      <c r="B7" s="460" t="s">
        <v>128</v>
      </c>
      <c r="C7" s="459"/>
      <c r="D7" s="460" t="s">
        <v>129</v>
      </c>
      <c r="E7" s="460" t="s">
        <v>130</v>
      </c>
      <c r="F7" s="461"/>
      <c r="G7" s="460" t="s">
        <v>129</v>
      </c>
      <c r="H7" s="460" t="s">
        <v>130</v>
      </c>
      <c r="I7" s="461"/>
      <c r="J7" s="460" t="s">
        <v>129</v>
      </c>
      <c r="K7" s="460" t="s">
        <v>130</v>
      </c>
      <c r="L7" s="435" t="s">
        <v>131</v>
      </c>
      <c r="M7" s="466"/>
    </row>
    <row r="8" spans="1:13" s="472" customFormat="1" ht="15" customHeight="1">
      <c r="A8" s="467" t="s">
        <v>132</v>
      </c>
      <c r="B8" s="468">
        <v>168658</v>
      </c>
      <c r="C8" s="469">
        <v>435413</v>
      </c>
      <c r="D8" s="469">
        <v>217733</v>
      </c>
      <c r="E8" s="469">
        <v>217680</v>
      </c>
      <c r="F8" s="469">
        <v>429656</v>
      </c>
      <c r="G8" s="469">
        <v>214588</v>
      </c>
      <c r="H8" s="469">
        <v>215068</v>
      </c>
      <c r="I8" s="469">
        <v>5757</v>
      </c>
      <c r="J8" s="469">
        <v>3145</v>
      </c>
      <c r="K8" s="469">
        <v>2612</v>
      </c>
      <c r="L8" s="470">
        <v>50199</v>
      </c>
      <c r="M8" s="471" t="s">
        <v>133</v>
      </c>
    </row>
    <row r="9" spans="1:13" s="458" customFormat="1" ht="15" customHeight="1">
      <c r="A9" s="459" t="s">
        <v>134</v>
      </c>
      <c r="B9" s="473">
        <v>8425</v>
      </c>
      <c r="C9" s="474">
        <v>20509</v>
      </c>
      <c r="D9" s="474">
        <v>10778</v>
      </c>
      <c r="E9" s="474">
        <v>9731</v>
      </c>
      <c r="F9" s="474">
        <v>19444</v>
      </c>
      <c r="G9" s="474">
        <v>10041</v>
      </c>
      <c r="H9" s="474">
        <v>9403</v>
      </c>
      <c r="I9" s="474">
        <v>1065</v>
      </c>
      <c r="J9" s="474">
        <v>737</v>
      </c>
      <c r="K9" s="474">
        <v>328</v>
      </c>
      <c r="L9" s="475">
        <v>3635</v>
      </c>
      <c r="M9" s="476" t="s">
        <v>135</v>
      </c>
    </row>
    <row r="10" spans="1:13" s="458" customFormat="1" ht="15" customHeight="1">
      <c r="A10" s="459" t="s">
        <v>136</v>
      </c>
      <c r="B10" s="473">
        <v>11868</v>
      </c>
      <c r="C10" s="474">
        <v>29448</v>
      </c>
      <c r="D10" s="474">
        <v>15041</v>
      </c>
      <c r="E10" s="474">
        <v>14407</v>
      </c>
      <c r="F10" s="474">
        <v>28985</v>
      </c>
      <c r="G10" s="474">
        <v>14814</v>
      </c>
      <c r="H10" s="474">
        <v>14171</v>
      </c>
      <c r="I10" s="474">
        <v>463</v>
      </c>
      <c r="J10" s="474">
        <v>227</v>
      </c>
      <c r="K10" s="474">
        <v>236</v>
      </c>
      <c r="L10" s="475">
        <v>4908</v>
      </c>
      <c r="M10" s="476" t="s">
        <v>137</v>
      </c>
    </row>
    <row r="11" spans="1:13" s="458" customFormat="1" ht="15" customHeight="1">
      <c r="A11" s="459" t="s">
        <v>138</v>
      </c>
      <c r="B11" s="473">
        <v>6260</v>
      </c>
      <c r="C11" s="474">
        <v>14688</v>
      </c>
      <c r="D11" s="474">
        <v>7461</v>
      </c>
      <c r="E11" s="474">
        <v>7227</v>
      </c>
      <c r="F11" s="474">
        <v>14424</v>
      </c>
      <c r="G11" s="474">
        <v>7290</v>
      </c>
      <c r="H11" s="474">
        <v>7134</v>
      </c>
      <c r="I11" s="474">
        <v>264</v>
      </c>
      <c r="J11" s="474">
        <v>171</v>
      </c>
      <c r="K11" s="474">
        <v>93</v>
      </c>
      <c r="L11" s="475">
        <v>3467</v>
      </c>
      <c r="M11" s="476" t="s">
        <v>139</v>
      </c>
    </row>
    <row r="12" spans="1:13" s="458" customFormat="1" ht="15" customHeight="1">
      <c r="A12" s="459" t="s">
        <v>140</v>
      </c>
      <c r="B12" s="477">
        <v>8137</v>
      </c>
      <c r="C12" s="478">
        <v>20763</v>
      </c>
      <c r="D12" s="478">
        <v>10684</v>
      </c>
      <c r="E12" s="478">
        <v>10079</v>
      </c>
      <c r="F12" s="478">
        <v>20528</v>
      </c>
      <c r="G12" s="478">
        <v>10555</v>
      </c>
      <c r="H12" s="478">
        <v>9973</v>
      </c>
      <c r="I12" s="474">
        <v>235</v>
      </c>
      <c r="J12" s="478">
        <v>129</v>
      </c>
      <c r="K12" s="478">
        <v>106</v>
      </c>
      <c r="L12" s="475">
        <v>3557</v>
      </c>
      <c r="M12" s="476" t="s">
        <v>141</v>
      </c>
    </row>
    <row r="13" spans="1:13" s="458" customFormat="1" ht="15" customHeight="1">
      <c r="A13" s="459" t="s">
        <v>142</v>
      </c>
      <c r="B13" s="477">
        <v>3712</v>
      </c>
      <c r="C13" s="478">
        <v>8247</v>
      </c>
      <c r="D13" s="478">
        <v>4154</v>
      </c>
      <c r="E13" s="478">
        <v>4093</v>
      </c>
      <c r="F13" s="478">
        <v>8105</v>
      </c>
      <c r="G13" s="478">
        <v>4059</v>
      </c>
      <c r="H13" s="478">
        <v>4046</v>
      </c>
      <c r="I13" s="474">
        <v>142</v>
      </c>
      <c r="J13" s="478">
        <v>95</v>
      </c>
      <c r="K13" s="478">
        <v>47</v>
      </c>
      <c r="L13" s="475">
        <v>2148</v>
      </c>
      <c r="M13" s="476" t="s">
        <v>143</v>
      </c>
    </row>
    <row r="14" spans="1:13" s="458" customFormat="1" ht="15" customHeight="1">
      <c r="A14" s="459" t="s">
        <v>144</v>
      </c>
      <c r="B14" s="473">
        <v>1193</v>
      </c>
      <c r="C14" s="474">
        <v>2674</v>
      </c>
      <c r="D14" s="474">
        <v>1607</v>
      </c>
      <c r="E14" s="474">
        <v>1067</v>
      </c>
      <c r="F14" s="478">
        <v>2303</v>
      </c>
      <c r="G14" s="474">
        <v>1260</v>
      </c>
      <c r="H14" s="474">
        <v>1043</v>
      </c>
      <c r="I14" s="474">
        <v>371</v>
      </c>
      <c r="J14" s="474">
        <v>347</v>
      </c>
      <c r="K14" s="474">
        <v>24</v>
      </c>
      <c r="L14" s="475">
        <v>538</v>
      </c>
      <c r="M14" s="476" t="s">
        <v>145</v>
      </c>
    </row>
    <row r="15" spans="1:13" s="458" customFormat="1" ht="15" customHeight="1">
      <c r="A15" s="459" t="s">
        <v>146</v>
      </c>
      <c r="B15" s="477">
        <v>778</v>
      </c>
      <c r="C15" s="478">
        <v>1617</v>
      </c>
      <c r="D15" s="478">
        <v>823</v>
      </c>
      <c r="E15" s="478">
        <v>794</v>
      </c>
      <c r="F15" s="478">
        <v>1601</v>
      </c>
      <c r="G15" s="478">
        <v>812</v>
      </c>
      <c r="H15" s="478">
        <v>789</v>
      </c>
      <c r="I15" s="474">
        <v>16</v>
      </c>
      <c r="J15" s="478">
        <v>11</v>
      </c>
      <c r="K15" s="478">
        <v>5</v>
      </c>
      <c r="L15" s="475">
        <v>398</v>
      </c>
      <c r="M15" s="476" t="s">
        <v>147</v>
      </c>
    </row>
    <row r="16" spans="1:13" s="458" customFormat="1" ht="15" customHeight="1">
      <c r="A16" s="459" t="s">
        <v>148</v>
      </c>
      <c r="B16" s="479">
        <v>1943</v>
      </c>
      <c r="C16" s="478">
        <v>3867</v>
      </c>
      <c r="D16" s="478">
        <v>1934</v>
      </c>
      <c r="E16" s="478">
        <v>1933</v>
      </c>
      <c r="F16" s="478">
        <v>3829</v>
      </c>
      <c r="G16" s="480">
        <v>1921</v>
      </c>
      <c r="H16" s="480">
        <v>1908</v>
      </c>
      <c r="I16" s="474">
        <v>38</v>
      </c>
      <c r="J16" s="480">
        <v>13</v>
      </c>
      <c r="K16" s="480">
        <v>25</v>
      </c>
      <c r="L16" s="475">
        <v>589</v>
      </c>
      <c r="M16" s="476" t="s">
        <v>149</v>
      </c>
    </row>
    <row r="17" spans="1:13" s="458" customFormat="1" ht="15" customHeight="1">
      <c r="A17" s="459" t="s">
        <v>150</v>
      </c>
      <c r="B17" s="481">
        <v>13317</v>
      </c>
      <c r="C17" s="474">
        <v>37618</v>
      </c>
      <c r="D17" s="474">
        <v>18489</v>
      </c>
      <c r="E17" s="474">
        <v>19129</v>
      </c>
      <c r="F17" s="474">
        <v>37440</v>
      </c>
      <c r="G17" s="482">
        <v>18425</v>
      </c>
      <c r="H17" s="482">
        <v>19015</v>
      </c>
      <c r="I17" s="474">
        <v>178</v>
      </c>
      <c r="J17" s="482">
        <v>64</v>
      </c>
      <c r="K17" s="482">
        <v>114</v>
      </c>
      <c r="L17" s="475">
        <v>3538</v>
      </c>
      <c r="M17" s="476" t="s">
        <v>151</v>
      </c>
    </row>
    <row r="18" spans="1:13" s="458" customFormat="1" ht="15" customHeight="1">
      <c r="A18" s="459" t="s">
        <v>152</v>
      </c>
      <c r="B18" s="481">
        <v>3411</v>
      </c>
      <c r="C18" s="474">
        <v>7899</v>
      </c>
      <c r="D18" s="474">
        <v>3896</v>
      </c>
      <c r="E18" s="474">
        <v>4003</v>
      </c>
      <c r="F18" s="474">
        <v>7819</v>
      </c>
      <c r="G18" s="482">
        <v>3856</v>
      </c>
      <c r="H18" s="482">
        <v>3963</v>
      </c>
      <c r="I18" s="474">
        <v>80</v>
      </c>
      <c r="J18" s="482">
        <v>40</v>
      </c>
      <c r="K18" s="482">
        <v>40</v>
      </c>
      <c r="L18" s="475">
        <v>1053</v>
      </c>
      <c r="M18" s="476" t="s">
        <v>153</v>
      </c>
    </row>
    <row r="19" spans="1:13" s="458" customFormat="1" ht="15" customHeight="1">
      <c r="A19" s="459" t="s">
        <v>154</v>
      </c>
      <c r="B19" s="473">
        <v>17411</v>
      </c>
      <c r="C19" s="474">
        <v>48661</v>
      </c>
      <c r="D19" s="474">
        <v>23580</v>
      </c>
      <c r="E19" s="474">
        <v>25081</v>
      </c>
      <c r="F19" s="474">
        <v>48420</v>
      </c>
      <c r="G19" s="474">
        <v>23498</v>
      </c>
      <c r="H19" s="474">
        <v>24922</v>
      </c>
      <c r="I19" s="474">
        <v>241</v>
      </c>
      <c r="J19" s="474">
        <v>82</v>
      </c>
      <c r="K19" s="474">
        <v>159</v>
      </c>
      <c r="L19" s="475">
        <v>3826</v>
      </c>
      <c r="M19" s="476" t="s">
        <v>155</v>
      </c>
    </row>
    <row r="20" spans="1:13" s="458" customFormat="1" ht="15" customHeight="1">
      <c r="A20" s="459" t="s">
        <v>156</v>
      </c>
      <c r="B20" s="481">
        <v>5648</v>
      </c>
      <c r="C20" s="474">
        <v>14530</v>
      </c>
      <c r="D20" s="474">
        <v>7081</v>
      </c>
      <c r="E20" s="474">
        <v>7449</v>
      </c>
      <c r="F20" s="474">
        <v>14462</v>
      </c>
      <c r="G20" s="482">
        <v>7064</v>
      </c>
      <c r="H20" s="482">
        <v>7398</v>
      </c>
      <c r="I20" s="474">
        <v>68</v>
      </c>
      <c r="J20" s="482">
        <v>17</v>
      </c>
      <c r="K20" s="482">
        <v>51</v>
      </c>
      <c r="L20" s="475">
        <v>1852</v>
      </c>
      <c r="M20" s="476" t="s">
        <v>157</v>
      </c>
    </row>
    <row r="21" spans="1:13" s="458" customFormat="1" ht="15" customHeight="1">
      <c r="A21" s="459" t="s">
        <v>158</v>
      </c>
      <c r="B21" s="481">
        <v>4512</v>
      </c>
      <c r="C21" s="474">
        <v>9641</v>
      </c>
      <c r="D21" s="474">
        <v>4862</v>
      </c>
      <c r="E21" s="474">
        <v>4779</v>
      </c>
      <c r="F21" s="474">
        <v>9543</v>
      </c>
      <c r="G21" s="482">
        <v>4798</v>
      </c>
      <c r="H21" s="482">
        <v>4745</v>
      </c>
      <c r="I21" s="474">
        <v>98</v>
      </c>
      <c r="J21" s="482">
        <v>64</v>
      </c>
      <c r="K21" s="482">
        <v>34</v>
      </c>
      <c r="L21" s="475">
        <v>1291</v>
      </c>
      <c r="M21" s="476" t="s">
        <v>159</v>
      </c>
    </row>
    <row r="22" spans="1:13" s="423" customFormat="1" ht="15" customHeight="1">
      <c r="A22" s="483" t="s">
        <v>160</v>
      </c>
      <c r="B22" s="481">
        <v>3745</v>
      </c>
      <c r="C22" s="474">
        <v>8578</v>
      </c>
      <c r="D22" s="474">
        <v>4353</v>
      </c>
      <c r="E22" s="474">
        <v>4225</v>
      </c>
      <c r="F22" s="474">
        <v>8531</v>
      </c>
      <c r="G22" s="482">
        <v>4336</v>
      </c>
      <c r="H22" s="482">
        <v>4195</v>
      </c>
      <c r="I22" s="474">
        <v>47</v>
      </c>
      <c r="J22" s="482">
        <v>17</v>
      </c>
      <c r="K22" s="482">
        <v>30</v>
      </c>
      <c r="L22" s="475">
        <v>1139</v>
      </c>
      <c r="M22" s="484" t="s">
        <v>161</v>
      </c>
    </row>
    <row r="23" spans="1:13" s="423" customFormat="1" ht="15" customHeight="1">
      <c r="A23" s="483" t="s">
        <v>162</v>
      </c>
      <c r="B23" s="481">
        <v>6634</v>
      </c>
      <c r="C23" s="474">
        <v>17243</v>
      </c>
      <c r="D23" s="474">
        <v>8635</v>
      </c>
      <c r="E23" s="474">
        <v>8608</v>
      </c>
      <c r="F23" s="474">
        <v>17153</v>
      </c>
      <c r="G23" s="482">
        <v>8609</v>
      </c>
      <c r="H23" s="482">
        <v>8544</v>
      </c>
      <c r="I23" s="474">
        <v>90</v>
      </c>
      <c r="J23" s="474">
        <v>26</v>
      </c>
      <c r="K23" s="474">
        <v>64</v>
      </c>
      <c r="L23" s="475">
        <v>2213</v>
      </c>
      <c r="M23" s="484" t="s">
        <v>163</v>
      </c>
    </row>
    <row r="24" spans="1:13" s="423" customFormat="1" ht="15" customHeight="1">
      <c r="A24" s="483" t="s">
        <v>164</v>
      </c>
      <c r="B24" s="481">
        <v>4453</v>
      </c>
      <c r="C24" s="474">
        <v>10887</v>
      </c>
      <c r="D24" s="474">
        <v>5557</v>
      </c>
      <c r="E24" s="474">
        <v>5330</v>
      </c>
      <c r="F24" s="474">
        <v>10759</v>
      </c>
      <c r="G24" s="482">
        <v>5481</v>
      </c>
      <c r="H24" s="482">
        <v>5278</v>
      </c>
      <c r="I24" s="474">
        <v>128</v>
      </c>
      <c r="J24" s="482">
        <v>76</v>
      </c>
      <c r="K24" s="482">
        <v>52</v>
      </c>
      <c r="L24" s="475">
        <v>1367</v>
      </c>
      <c r="M24" s="484" t="s">
        <v>165</v>
      </c>
    </row>
    <row r="25" spans="1:13" s="423" customFormat="1" ht="15" customHeight="1">
      <c r="A25" s="483" t="s">
        <v>166</v>
      </c>
      <c r="B25" s="473">
        <v>8093</v>
      </c>
      <c r="C25" s="474">
        <v>23299</v>
      </c>
      <c r="D25" s="474">
        <v>11665</v>
      </c>
      <c r="E25" s="474">
        <v>11634</v>
      </c>
      <c r="F25" s="474">
        <v>23170</v>
      </c>
      <c r="G25" s="474">
        <v>11608</v>
      </c>
      <c r="H25" s="474">
        <v>11562</v>
      </c>
      <c r="I25" s="474">
        <v>129</v>
      </c>
      <c r="J25" s="474">
        <v>57</v>
      </c>
      <c r="K25" s="474">
        <v>72</v>
      </c>
      <c r="L25" s="475">
        <v>2014</v>
      </c>
      <c r="M25" s="484" t="s">
        <v>167</v>
      </c>
    </row>
    <row r="26" spans="1:13" s="423" customFormat="1" ht="15" customHeight="1">
      <c r="A26" s="483" t="s">
        <v>168</v>
      </c>
      <c r="B26" s="473">
        <v>4042</v>
      </c>
      <c r="C26" s="474">
        <v>11212</v>
      </c>
      <c r="D26" s="474">
        <v>5654</v>
      </c>
      <c r="E26" s="474">
        <v>5558</v>
      </c>
      <c r="F26" s="474">
        <v>11146</v>
      </c>
      <c r="G26" s="474">
        <v>5642</v>
      </c>
      <c r="H26" s="474">
        <v>5504</v>
      </c>
      <c r="I26" s="474">
        <v>66</v>
      </c>
      <c r="J26" s="474">
        <v>12</v>
      </c>
      <c r="K26" s="474">
        <v>54</v>
      </c>
      <c r="L26" s="475">
        <v>1268</v>
      </c>
      <c r="M26" s="484" t="s">
        <v>169</v>
      </c>
    </row>
    <row r="27" spans="1:13" s="423" customFormat="1" ht="15" customHeight="1">
      <c r="A27" s="483" t="s">
        <v>170</v>
      </c>
      <c r="B27" s="473">
        <v>1227</v>
      </c>
      <c r="C27" s="474">
        <v>3085</v>
      </c>
      <c r="D27" s="474">
        <v>1619</v>
      </c>
      <c r="E27" s="474">
        <v>1466</v>
      </c>
      <c r="F27" s="474">
        <v>3046</v>
      </c>
      <c r="G27" s="474">
        <v>1599</v>
      </c>
      <c r="H27" s="474">
        <v>1447</v>
      </c>
      <c r="I27" s="474">
        <v>39</v>
      </c>
      <c r="J27" s="474">
        <v>20</v>
      </c>
      <c r="K27" s="474">
        <v>19</v>
      </c>
      <c r="L27" s="475">
        <v>577</v>
      </c>
      <c r="M27" s="484" t="s">
        <v>171</v>
      </c>
    </row>
    <row r="28" spans="1:13" s="423" customFormat="1" ht="15" customHeight="1">
      <c r="A28" s="483" t="s">
        <v>172</v>
      </c>
      <c r="B28" s="473">
        <v>6210</v>
      </c>
      <c r="C28" s="474">
        <v>15852</v>
      </c>
      <c r="D28" s="474">
        <v>8097</v>
      </c>
      <c r="E28" s="474">
        <v>7755</v>
      </c>
      <c r="F28" s="474">
        <v>15206</v>
      </c>
      <c r="G28" s="474">
        <v>7734</v>
      </c>
      <c r="H28" s="474">
        <v>7472</v>
      </c>
      <c r="I28" s="474">
        <v>646</v>
      </c>
      <c r="J28" s="474">
        <v>363</v>
      </c>
      <c r="K28" s="474">
        <v>283</v>
      </c>
      <c r="L28" s="475">
        <v>1812</v>
      </c>
      <c r="M28" s="484" t="s">
        <v>173</v>
      </c>
    </row>
    <row r="29" spans="1:13" s="423" customFormat="1" ht="15" customHeight="1">
      <c r="A29" s="483" t="s">
        <v>174</v>
      </c>
      <c r="B29" s="473">
        <v>2724</v>
      </c>
      <c r="C29" s="474">
        <v>6972</v>
      </c>
      <c r="D29" s="474">
        <v>3576</v>
      </c>
      <c r="E29" s="474">
        <v>3396</v>
      </c>
      <c r="F29" s="474">
        <v>6948</v>
      </c>
      <c r="G29" s="474">
        <v>3569</v>
      </c>
      <c r="H29" s="474">
        <v>3379</v>
      </c>
      <c r="I29" s="474">
        <v>24</v>
      </c>
      <c r="J29" s="474">
        <v>7</v>
      </c>
      <c r="K29" s="474">
        <v>17</v>
      </c>
      <c r="L29" s="475">
        <v>900</v>
      </c>
      <c r="M29" s="484" t="s">
        <v>175</v>
      </c>
    </row>
    <row r="30" spans="1:13" s="423" customFormat="1" ht="15" customHeight="1">
      <c r="A30" s="483" t="s">
        <v>176</v>
      </c>
      <c r="B30" s="481">
        <v>17989</v>
      </c>
      <c r="C30" s="474">
        <v>43276</v>
      </c>
      <c r="D30" s="474">
        <v>21094</v>
      </c>
      <c r="E30" s="474">
        <v>22182</v>
      </c>
      <c r="F30" s="474">
        <v>42705</v>
      </c>
      <c r="G30" s="482">
        <v>20856</v>
      </c>
      <c r="H30" s="482">
        <v>21849</v>
      </c>
      <c r="I30" s="474">
        <v>571</v>
      </c>
      <c r="J30" s="482">
        <v>238</v>
      </c>
      <c r="K30" s="482">
        <v>333</v>
      </c>
      <c r="L30" s="475">
        <v>2811</v>
      </c>
      <c r="M30" s="484" t="s">
        <v>177</v>
      </c>
    </row>
    <row r="31" spans="1:13" s="423" customFormat="1" ht="15" customHeight="1">
      <c r="A31" s="483" t="s">
        <v>178</v>
      </c>
      <c r="B31" s="473">
        <v>18438</v>
      </c>
      <c r="C31" s="474">
        <v>51738</v>
      </c>
      <c r="D31" s="474">
        <v>25346</v>
      </c>
      <c r="E31" s="474">
        <v>26392</v>
      </c>
      <c r="F31" s="474">
        <v>51124</v>
      </c>
      <c r="G31" s="474">
        <v>25070</v>
      </c>
      <c r="H31" s="474">
        <v>26054</v>
      </c>
      <c r="I31" s="474">
        <v>614</v>
      </c>
      <c r="J31" s="474">
        <v>276</v>
      </c>
      <c r="K31" s="474">
        <v>338</v>
      </c>
      <c r="L31" s="475">
        <v>3115</v>
      </c>
      <c r="M31" s="484" t="s">
        <v>179</v>
      </c>
    </row>
    <row r="32" spans="1:13" s="423" customFormat="1" ht="15" customHeight="1">
      <c r="A32" s="483" t="s">
        <v>180</v>
      </c>
      <c r="B32" s="473">
        <v>5814</v>
      </c>
      <c r="C32" s="474">
        <v>16239</v>
      </c>
      <c r="D32" s="474">
        <v>8152</v>
      </c>
      <c r="E32" s="474">
        <v>8087</v>
      </c>
      <c r="F32" s="474">
        <v>16165</v>
      </c>
      <c r="G32" s="474">
        <v>8119</v>
      </c>
      <c r="H32" s="474">
        <v>8046</v>
      </c>
      <c r="I32" s="474">
        <v>74</v>
      </c>
      <c r="J32" s="474">
        <v>33</v>
      </c>
      <c r="K32" s="474">
        <v>41</v>
      </c>
      <c r="L32" s="475">
        <v>1322</v>
      </c>
      <c r="M32" s="484" t="s">
        <v>181</v>
      </c>
    </row>
    <row r="33" spans="1:13" s="423" customFormat="1" ht="15" customHeight="1">
      <c r="A33" s="483" t="s">
        <v>182</v>
      </c>
      <c r="B33" s="473">
        <v>1559</v>
      </c>
      <c r="C33" s="474">
        <v>4068</v>
      </c>
      <c r="D33" s="474">
        <v>2141</v>
      </c>
      <c r="E33" s="474">
        <v>1927</v>
      </c>
      <c r="F33" s="474">
        <v>4021</v>
      </c>
      <c r="G33" s="474">
        <v>2130</v>
      </c>
      <c r="H33" s="474">
        <v>1891</v>
      </c>
      <c r="I33" s="474">
        <v>47</v>
      </c>
      <c r="J33" s="474">
        <v>11</v>
      </c>
      <c r="K33" s="474">
        <v>36</v>
      </c>
      <c r="L33" s="475">
        <v>519</v>
      </c>
      <c r="M33" s="484" t="s">
        <v>183</v>
      </c>
    </row>
    <row r="34" spans="1:13" s="423" customFormat="1" ht="15" customHeight="1">
      <c r="A34" s="414" t="s">
        <v>184</v>
      </c>
      <c r="B34" s="485">
        <v>1115</v>
      </c>
      <c r="C34" s="486">
        <v>2802</v>
      </c>
      <c r="D34" s="486">
        <v>1454</v>
      </c>
      <c r="E34" s="486">
        <v>1348</v>
      </c>
      <c r="F34" s="486">
        <v>2779</v>
      </c>
      <c r="G34" s="486">
        <v>1442</v>
      </c>
      <c r="H34" s="486">
        <v>1337</v>
      </c>
      <c r="I34" s="486">
        <v>23</v>
      </c>
      <c r="J34" s="486">
        <v>12</v>
      </c>
      <c r="K34" s="486">
        <v>11</v>
      </c>
      <c r="L34" s="487">
        <v>342</v>
      </c>
      <c r="M34" s="488" t="s">
        <v>185</v>
      </c>
    </row>
    <row r="35" spans="1:16" s="346" customFormat="1" ht="15.75" customHeight="1">
      <c r="A35" s="341" t="s">
        <v>876</v>
      </c>
      <c r="B35" s="342"/>
      <c r="C35" s="342"/>
      <c r="D35" s="342"/>
      <c r="E35" s="343"/>
      <c r="G35" s="344"/>
      <c r="H35" s="345" t="s">
        <v>881</v>
      </c>
      <c r="I35" s="344"/>
      <c r="J35" s="344"/>
      <c r="N35" s="344"/>
      <c r="P35" s="489"/>
    </row>
    <row r="36" spans="1:8" s="346" customFormat="1" ht="15.75" customHeight="1">
      <c r="A36" s="346" t="s">
        <v>186</v>
      </c>
      <c r="H36" s="346" t="s">
        <v>187</v>
      </c>
    </row>
    <row r="37" spans="1:83" s="490" customFormat="1" ht="12">
      <c r="A37" s="346" t="s">
        <v>1003</v>
      </c>
      <c r="B37" s="346"/>
      <c r="C37" s="346"/>
      <c r="D37" s="346"/>
      <c r="E37" s="346"/>
      <c r="F37" s="346"/>
      <c r="H37" s="346" t="s">
        <v>1004</v>
      </c>
      <c r="I37" s="346"/>
      <c r="M37" s="346"/>
      <c r="N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</row>
    <row r="38" s="440" customFormat="1" ht="14.25"/>
    <row r="39" s="440" customFormat="1" ht="14.25"/>
    <row r="40" s="440" customFormat="1" ht="14.25"/>
    <row r="41" s="440" customFormat="1" ht="14.25"/>
    <row r="42" s="440" customFormat="1" ht="14.25"/>
    <row r="43" s="440" customFormat="1" ht="14.25"/>
    <row r="44" s="440" customFormat="1" ht="14.25"/>
    <row r="45" s="440" customFormat="1" ht="14.25"/>
    <row r="46" s="440" customFormat="1" ht="14.25"/>
    <row r="47" s="440" customFormat="1" ht="14.25"/>
    <row r="48" s="440" customFormat="1" ht="14.25"/>
    <row r="49" s="440" customFormat="1" ht="14.25"/>
    <row r="50" s="440" customFormat="1" ht="14.25"/>
    <row r="51" s="440" customFormat="1" ht="14.25"/>
    <row r="52" s="440" customFormat="1" ht="14.25"/>
    <row r="53" s="440" customFormat="1" ht="14.25"/>
    <row r="54" s="440" customFormat="1" ht="14.25"/>
    <row r="55" s="440" customFormat="1" ht="14.25"/>
    <row r="56" s="440" customFormat="1" ht="14.25"/>
    <row r="57" s="440" customFormat="1" ht="14.25"/>
    <row r="58" s="440" customFormat="1" ht="14.25"/>
    <row r="59" s="440" customFormat="1" ht="14.25"/>
    <row r="60" s="440" customFormat="1" ht="14.25"/>
    <row r="61" s="440" customFormat="1" ht="14.25"/>
    <row r="62" s="440" customFormat="1" ht="14.25"/>
    <row r="63" s="440" customFormat="1" ht="14.25"/>
    <row r="64" s="440" customFormat="1" ht="14.25"/>
    <row r="65" s="440" customFormat="1" ht="14.25"/>
    <row r="66" s="440" customFormat="1" ht="14.25"/>
    <row r="67" s="440" customFormat="1" ht="14.25"/>
    <row r="68" s="440" customFormat="1" ht="14.25"/>
    <row r="69" s="440" customFormat="1" ht="14.25"/>
    <row r="70" s="440" customFormat="1" ht="14.25"/>
    <row r="71" s="440" customFormat="1" ht="14.25"/>
    <row r="72" s="440" customFormat="1" ht="14.25"/>
    <row r="73" s="440" customFormat="1" ht="14.25"/>
    <row r="74" s="440" customFormat="1" ht="14.25"/>
    <row r="75" s="440" customFormat="1" ht="14.25"/>
    <row r="76" s="440" customFormat="1" ht="14.25"/>
    <row r="77" s="440" customFormat="1" ht="14.25"/>
    <row r="78" s="440" customFormat="1" ht="14.25"/>
    <row r="79" s="440" customFormat="1" ht="14.25"/>
    <row r="80" s="440" customFormat="1" ht="14.25"/>
    <row r="81" s="440" customFormat="1" ht="14.25"/>
    <row r="82" s="440" customFormat="1" ht="14.25"/>
    <row r="83" s="440" customFormat="1" ht="14.25"/>
    <row r="84" s="440" customFormat="1" ht="14.25"/>
    <row r="85" s="440" customFormat="1" ht="14.25"/>
    <row r="86" s="440" customFormat="1" ht="14.25"/>
    <row r="87" s="440" customFormat="1" ht="14.25"/>
    <row r="88" s="440" customFormat="1" ht="14.25"/>
    <row r="89" s="440" customFormat="1" ht="14.25"/>
    <row r="90" s="440" customFormat="1" ht="14.25"/>
    <row r="91" s="440" customFormat="1" ht="14.25"/>
    <row r="92" s="440" customFormat="1" ht="14.25"/>
    <row r="93" s="440" customFormat="1" ht="14.25"/>
    <row r="94" s="440" customFormat="1" ht="14.25"/>
    <row r="95" s="440" customFormat="1" ht="14.25"/>
    <row r="96" s="440" customFormat="1" ht="14.25"/>
    <row r="97" s="440" customFormat="1" ht="14.25"/>
    <row r="98" s="440" customFormat="1" ht="14.25"/>
    <row r="99" s="440" customFormat="1" ht="14.25"/>
    <row r="100" s="440" customFormat="1" ht="14.25"/>
    <row r="101" s="440" customFormat="1" ht="14.25"/>
    <row r="102" s="440" customFormat="1" ht="14.25"/>
    <row r="103" s="440" customFormat="1" ht="14.25"/>
    <row r="104" s="440" customFormat="1" ht="14.25"/>
    <row r="105" s="440" customFormat="1" ht="14.25"/>
    <row r="106" s="440" customFormat="1" ht="14.25"/>
    <row r="107" s="440" customFormat="1" ht="14.25"/>
    <row r="108" s="440" customFormat="1" ht="14.25"/>
    <row r="109" s="440" customFormat="1" ht="14.25"/>
    <row r="110" s="440" customFormat="1" ht="14.25"/>
    <row r="111" s="440" customFormat="1" ht="14.25"/>
    <row r="112" s="440" customFormat="1" ht="14.25"/>
    <row r="113" s="440" customFormat="1" ht="14.25"/>
    <row r="114" s="440" customFormat="1" ht="14.25"/>
    <row r="115" s="440" customFormat="1" ht="14.25"/>
    <row r="116" s="440" customFormat="1" ht="14.25"/>
    <row r="117" s="440" customFormat="1" ht="14.25"/>
    <row r="118" s="440" customFormat="1" ht="14.25"/>
    <row r="119" s="440" customFormat="1" ht="14.25"/>
    <row r="120" s="440" customFormat="1" ht="14.25"/>
    <row r="121" s="440" customFormat="1" ht="14.25"/>
    <row r="122" s="440" customFormat="1" ht="14.25"/>
    <row r="123" s="440" customFormat="1" ht="14.25"/>
    <row r="124" s="440" customFormat="1" ht="14.25"/>
    <row r="125" s="440" customFormat="1" ht="14.25"/>
    <row r="126" s="440" customFormat="1" ht="14.25"/>
    <row r="127" s="440" customFormat="1" ht="14.25"/>
    <row r="128" s="440" customFormat="1" ht="14.25"/>
    <row r="129" s="440" customFormat="1" ht="14.25"/>
    <row r="130" s="440" customFormat="1" ht="14.25"/>
    <row r="131" s="440" customFormat="1" ht="14.25"/>
    <row r="132" s="440" customFormat="1" ht="14.25"/>
    <row r="133" s="440" customFormat="1" ht="14.25"/>
    <row r="134" s="440" customFormat="1" ht="14.25"/>
    <row r="135" s="440" customFormat="1" ht="14.25"/>
    <row r="136" s="440" customFormat="1" ht="14.25"/>
    <row r="137" s="440" customFormat="1" ht="14.25"/>
    <row r="138" s="440" customFormat="1" ht="14.25"/>
    <row r="139" s="440" customFormat="1" ht="14.25"/>
    <row r="140" s="440" customFormat="1" ht="14.25"/>
    <row r="141" s="440" customFormat="1" ht="14.25"/>
    <row r="142" s="440" customFormat="1" ht="14.25"/>
    <row r="143" s="440" customFormat="1" ht="14.25"/>
    <row r="144" s="440" customFormat="1" ht="14.25"/>
    <row r="145" s="440" customFormat="1" ht="14.25"/>
    <row r="146" s="440" customFormat="1" ht="14.25"/>
    <row r="147" s="440" customFormat="1" ht="14.25"/>
    <row r="148" s="440" customFormat="1" ht="14.25"/>
    <row r="149" s="440" customFormat="1" ht="14.25"/>
    <row r="150" s="440" customFormat="1" ht="14.25"/>
    <row r="151" s="440" customFormat="1" ht="14.25"/>
    <row r="152" s="440" customFormat="1" ht="14.25"/>
    <row r="153" s="440" customFormat="1" ht="14.25"/>
    <row r="154" s="440" customFormat="1" ht="14.25"/>
    <row r="155" s="440" customFormat="1" ht="14.25"/>
    <row r="156" s="440" customFormat="1" ht="14.25"/>
    <row r="157" s="440" customFormat="1" ht="14.25"/>
    <row r="158" s="440" customFormat="1" ht="14.25"/>
    <row r="159" s="440" customFormat="1" ht="14.25"/>
    <row r="160" s="440" customFormat="1" ht="14.25"/>
    <row r="161" s="440" customFormat="1" ht="14.25"/>
    <row r="162" s="440" customFormat="1" ht="14.25"/>
    <row r="163" s="440" customFormat="1" ht="14.25"/>
    <row r="164" s="440" customFormat="1" ht="14.25"/>
    <row r="165" s="440" customFormat="1" ht="14.25"/>
    <row r="166" s="440" customFormat="1" ht="14.25"/>
    <row r="167" s="440" customFormat="1" ht="14.25"/>
    <row r="168" s="440" customFormat="1" ht="14.25"/>
    <row r="169" s="440" customFormat="1" ht="14.25"/>
    <row r="170" s="440" customFormat="1" ht="14.25"/>
    <row r="171" s="440" customFormat="1" ht="14.25"/>
    <row r="172" s="440" customFormat="1" ht="14.25"/>
    <row r="173" s="440" customFormat="1" ht="14.25"/>
    <row r="174" s="440" customFormat="1" ht="14.25"/>
    <row r="175" s="440" customFormat="1" ht="14.25"/>
    <row r="176" s="440" customFormat="1" ht="14.25"/>
    <row r="177" s="440" customFormat="1" ht="14.25"/>
    <row r="178" s="440" customFormat="1" ht="14.25"/>
    <row r="179" s="440" customFormat="1" ht="14.25"/>
    <row r="180" s="440" customFormat="1" ht="14.25"/>
    <row r="181" s="440" customFormat="1" ht="14.25"/>
    <row r="182" s="440" customFormat="1" ht="14.25"/>
    <row r="183" s="440" customFormat="1" ht="14.25"/>
    <row r="184" s="440" customFormat="1" ht="14.25"/>
    <row r="185" s="440" customFormat="1" ht="14.25"/>
    <row r="186" s="440" customFormat="1" ht="14.25"/>
    <row r="187" s="440" customFormat="1" ht="14.25"/>
    <row r="188" s="440" customFormat="1" ht="14.25"/>
    <row r="189" s="440" customFormat="1" ht="14.25"/>
    <row r="190" s="440" customFormat="1" ht="14.25"/>
    <row r="191" s="440" customFormat="1" ht="14.25"/>
    <row r="192" s="440" customFormat="1" ht="14.25"/>
    <row r="193" s="440" customFormat="1" ht="14.25"/>
    <row r="194" s="440" customFormat="1" ht="14.25"/>
    <row r="195" s="440" customFormat="1" ht="14.25"/>
    <row r="196" s="440" customFormat="1" ht="14.25"/>
    <row r="197" s="440" customFormat="1" ht="14.25"/>
    <row r="198" s="440" customFormat="1" ht="14.25"/>
    <row r="199" s="440" customFormat="1" ht="14.25"/>
    <row r="200" s="440" customFormat="1" ht="14.25"/>
    <row r="201" s="440" customFormat="1" ht="14.25"/>
    <row r="202" s="440" customFormat="1" ht="14.25"/>
  </sheetData>
  <sheetProtection/>
  <mergeCells count="5">
    <mergeCell ref="A1:N1"/>
    <mergeCell ref="C3:K3"/>
    <mergeCell ref="C4:E4"/>
    <mergeCell ref="F4:H4"/>
    <mergeCell ref="I4:K4"/>
  </mergeCells>
  <printOptions horizontalCentered="1" verticalCentered="1"/>
  <pageMargins left="0.35433070866141736" right="0.35433070866141736" top="0.3937007874015748" bottom="0.35" header="0.5118110236220472" footer="0.2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pane xSplit="1" ySplit="1" topLeftCell="B29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D51" sqref="D51"/>
    </sheetView>
  </sheetViews>
  <sheetFormatPr defaultColWidth="8.88671875" defaultRowHeight="13.5"/>
  <cols>
    <col min="1" max="1" width="15.5546875" style="0" customWidth="1"/>
    <col min="2" max="3" width="9.88671875" style="65" customWidth="1"/>
    <col min="4" max="4" width="9.88671875" style="185" customWidth="1"/>
    <col min="5" max="9" width="9.88671875" style="19" customWidth="1"/>
    <col min="10" max="10" width="9.88671875" style="185" customWidth="1"/>
    <col min="11" max="11" width="9.88671875" style="19" customWidth="1"/>
    <col min="12" max="12" width="10.10546875" style="19" customWidth="1"/>
    <col min="13" max="13" width="5.3359375" style="19" customWidth="1"/>
    <col min="14" max="14" width="9.5546875" style="0" customWidth="1"/>
    <col min="15" max="15" width="10.6640625" style="0" bestFit="1" customWidth="1"/>
  </cols>
  <sheetData>
    <row r="1" spans="1:14" s="58" customFormat="1" ht="32.25" customHeight="1">
      <c r="A1" s="1058" t="s">
        <v>857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408"/>
      <c r="N1" s="408"/>
    </row>
    <row r="2" spans="1:13" s="16" customFormat="1" ht="18" customHeight="1">
      <c r="A2" s="16" t="s">
        <v>680</v>
      </c>
      <c r="B2" s="57"/>
      <c r="C2" s="57"/>
      <c r="D2" s="181"/>
      <c r="E2" s="18"/>
      <c r="F2" s="18"/>
      <c r="G2" s="18"/>
      <c r="H2" s="18"/>
      <c r="I2" s="18"/>
      <c r="J2" s="181"/>
      <c r="K2" s="18"/>
      <c r="L2" s="68" t="s">
        <v>681</v>
      </c>
      <c r="M2" s="18"/>
    </row>
    <row r="3" spans="1:16" s="69" customFormat="1" ht="24" customHeight="1">
      <c r="A3" s="1059" t="s">
        <v>278</v>
      </c>
      <c r="B3" s="1064" t="s">
        <v>839</v>
      </c>
      <c r="C3" s="1065"/>
      <c r="D3" s="1062" t="s">
        <v>837</v>
      </c>
      <c r="E3" s="1063"/>
      <c r="F3" s="1062" t="s">
        <v>854</v>
      </c>
      <c r="G3" s="1063"/>
      <c r="H3" s="1062" t="s">
        <v>192</v>
      </c>
      <c r="I3" s="1063"/>
      <c r="J3" s="1066" t="s">
        <v>1012</v>
      </c>
      <c r="K3" s="1067"/>
      <c r="L3" s="87"/>
      <c r="M3" s="88"/>
      <c r="N3" s="88"/>
      <c r="O3" s="88"/>
      <c r="P3" s="88"/>
    </row>
    <row r="4" spans="1:16" s="69" customFormat="1" ht="21.75" customHeight="1">
      <c r="A4" s="1060"/>
      <c r="B4" s="193" t="s">
        <v>795</v>
      </c>
      <c r="C4" s="90" t="s">
        <v>794</v>
      </c>
      <c r="D4" s="282" t="s">
        <v>853</v>
      </c>
      <c r="E4" s="89" t="s">
        <v>794</v>
      </c>
      <c r="F4" s="282" t="s">
        <v>853</v>
      </c>
      <c r="G4" s="89" t="s">
        <v>794</v>
      </c>
      <c r="H4" s="282" t="s">
        <v>193</v>
      </c>
      <c r="I4" s="89" t="s">
        <v>194</v>
      </c>
      <c r="J4" s="1009" t="s">
        <v>1013</v>
      </c>
      <c r="K4" s="1010" t="s">
        <v>1014</v>
      </c>
      <c r="L4" s="91" t="s">
        <v>682</v>
      </c>
      <c r="M4" s="88"/>
      <c r="N4" s="88"/>
      <c r="O4" s="88"/>
      <c r="P4" s="88"/>
    </row>
    <row r="5" spans="1:16" s="69" customFormat="1" ht="21.75" customHeight="1">
      <c r="A5" s="1061"/>
      <c r="B5" s="192" t="s">
        <v>556</v>
      </c>
      <c r="C5" s="93" t="s">
        <v>560</v>
      </c>
      <c r="D5" s="281" t="s">
        <v>556</v>
      </c>
      <c r="E5" s="92" t="s">
        <v>560</v>
      </c>
      <c r="F5" s="281" t="s">
        <v>556</v>
      </c>
      <c r="G5" s="92" t="s">
        <v>560</v>
      </c>
      <c r="H5" s="281" t="s">
        <v>195</v>
      </c>
      <c r="I5" s="92" t="s">
        <v>196</v>
      </c>
      <c r="J5" s="1011" t="s">
        <v>1015</v>
      </c>
      <c r="K5" s="1012" t="s">
        <v>1016</v>
      </c>
      <c r="L5" s="92"/>
      <c r="M5" s="88"/>
      <c r="N5" s="88"/>
      <c r="O5" s="88"/>
      <c r="P5" s="88"/>
    </row>
    <row r="6" spans="1:16" s="271" customFormat="1" ht="15.75" customHeight="1">
      <c r="A6" s="272" t="s">
        <v>588</v>
      </c>
      <c r="B6" s="183">
        <v>407498</v>
      </c>
      <c r="C6" s="1013">
        <v>100</v>
      </c>
      <c r="D6" s="183">
        <f>D7+D8</f>
        <v>410378</v>
      </c>
      <c r="E6" s="1013">
        <v>100</v>
      </c>
      <c r="F6" s="1014">
        <v>417539</v>
      </c>
      <c r="G6" s="1013">
        <v>100</v>
      </c>
      <c r="H6" s="1015">
        <f>SUM(H7:H8)</f>
        <v>422790</v>
      </c>
      <c r="I6" s="1015">
        <v>100</v>
      </c>
      <c r="J6" s="273">
        <f>SUM(J7:J8)</f>
        <v>429656</v>
      </c>
      <c r="K6" s="375">
        <v>100</v>
      </c>
      <c r="L6" s="269" t="s">
        <v>558</v>
      </c>
      <c r="M6" s="270"/>
      <c r="N6" s="270"/>
      <c r="O6" s="270"/>
      <c r="P6" s="270"/>
    </row>
    <row r="7" spans="1:16" s="279" customFormat="1" ht="15.75" customHeight="1">
      <c r="A7" s="274" t="s">
        <v>477</v>
      </c>
      <c r="B7" s="1016">
        <v>203107</v>
      </c>
      <c r="C7" s="1017">
        <f>B7/B6*100</f>
        <v>49.842453214494306</v>
      </c>
      <c r="D7" s="1016">
        <v>204689</v>
      </c>
      <c r="E7" s="1018">
        <f>D7/D6*100</f>
        <v>49.878161110001024</v>
      </c>
      <c r="F7" s="1019">
        <v>208215</v>
      </c>
      <c r="G7" s="1018">
        <v>49.86719803419561</v>
      </c>
      <c r="H7" s="1020">
        <v>210873</v>
      </c>
      <c r="I7" s="1018">
        <f>H7/H6*100</f>
        <v>49.87653444972682</v>
      </c>
      <c r="J7" s="275">
        <v>214588</v>
      </c>
      <c r="K7" s="276">
        <f>J7/J6*100</f>
        <v>49.94414135959931</v>
      </c>
      <c r="L7" s="277" t="s">
        <v>561</v>
      </c>
      <c r="M7" s="278"/>
      <c r="N7" s="278"/>
      <c r="O7" s="278"/>
      <c r="P7" s="278"/>
    </row>
    <row r="8" spans="1:16" s="75" customFormat="1" ht="15.75" customHeight="1">
      <c r="A8" s="280" t="s">
        <v>478</v>
      </c>
      <c r="B8" s="493">
        <v>204391</v>
      </c>
      <c r="C8" s="1021">
        <f>B8/B6*100</f>
        <v>50.157546785505694</v>
      </c>
      <c r="D8" s="493">
        <f>D11+D14+D17+D20+D23+D26+D29+D32+D35+'4.연령(5세계급)및성별인구(계속)'!D8+'4.연령(5세계급)및성별인구(계속)'!D11+'4.연령(5세계급)및성별인구(계속)'!D14+'4.연령(5세계급)및성별인구(계속)'!D17+'4.연령(5세계급)및성별인구(계속)'!D20+'4.연령(5세계급)및성별인구(계속)'!D23+'4.연령(5세계급)및성별인구(계속)'!D26+'4.연령(5세계급)및성별인구(계속)'!D29+'4.연령(5세계급)및성별인구(계속)'!D32</f>
        <v>205689</v>
      </c>
      <c r="E8" s="1022">
        <f>D8/D6*100</f>
        <v>50.12183888999898</v>
      </c>
      <c r="F8" s="1023">
        <v>209324</v>
      </c>
      <c r="G8" s="1022">
        <v>50.1328019658044</v>
      </c>
      <c r="H8" s="1024">
        <v>211917</v>
      </c>
      <c r="I8" s="1022">
        <f>H8/H6*100</f>
        <v>50.12346555027318</v>
      </c>
      <c r="J8" s="491">
        <v>215068</v>
      </c>
      <c r="K8" s="283">
        <f>J8/J6*100</f>
        <v>50.0558586404007</v>
      </c>
      <c r="L8" s="74" t="s">
        <v>674</v>
      </c>
      <c r="M8" s="94"/>
      <c r="N8" s="94"/>
      <c r="O8" s="94"/>
      <c r="P8" s="94"/>
    </row>
    <row r="9" spans="1:16" s="79" customFormat="1" ht="15.75" customHeight="1">
      <c r="A9" s="76" t="s">
        <v>705</v>
      </c>
      <c r="B9" s="182">
        <v>21737</v>
      </c>
      <c r="C9" s="219">
        <v>5.334259309248143</v>
      </c>
      <c r="D9" s="182">
        <v>21437</v>
      </c>
      <c r="E9" s="219">
        <f>D9/D$6*100</f>
        <v>5.223720569816121</v>
      </c>
      <c r="F9" s="367">
        <v>21754</v>
      </c>
      <c r="G9" s="219">
        <v>5.210052234641554</v>
      </c>
      <c r="H9" s="498">
        <f>SUM(H10:H11)</f>
        <v>22021</v>
      </c>
      <c r="I9" s="499">
        <f>H9/H6*100</f>
        <v>5.208495943612668</v>
      </c>
      <c r="J9" s="183">
        <f>SUM(J10:J11)</f>
        <v>22356</v>
      </c>
      <c r="K9" s="296">
        <f>J9/J6*100</f>
        <v>5.203232353324521</v>
      </c>
      <c r="L9" s="214" t="s">
        <v>675</v>
      </c>
      <c r="M9" s="213"/>
      <c r="N9" s="215"/>
      <c r="O9" s="215"/>
      <c r="P9" s="215"/>
    </row>
    <row r="10" spans="1:16" s="16" customFormat="1" ht="15.75" customHeight="1">
      <c r="A10" s="62" t="s">
        <v>477</v>
      </c>
      <c r="B10" s="183">
        <v>11326</v>
      </c>
      <c r="C10" s="220">
        <v>5.5763710753445235</v>
      </c>
      <c r="D10" s="183">
        <v>11140</v>
      </c>
      <c r="E10" s="220">
        <f>D10/D7*100</f>
        <v>5.4424028648339675</v>
      </c>
      <c r="F10" s="368">
        <v>11233</v>
      </c>
      <c r="G10" s="220">
        <v>5.394904305645606</v>
      </c>
      <c r="H10" s="295">
        <v>11382</v>
      </c>
      <c r="I10" s="296">
        <f>H10/H7*100</f>
        <v>5.397561565492026</v>
      </c>
      <c r="J10" s="492">
        <v>11487</v>
      </c>
      <c r="K10" s="297">
        <f>J10/J7*100</f>
        <v>5.353048632728764</v>
      </c>
      <c r="L10" s="217" t="s">
        <v>561</v>
      </c>
      <c r="M10" s="216"/>
      <c r="N10" s="215"/>
      <c r="O10" s="218"/>
      <c r="P10" s="218"/>
    </row>
    <row r="11" spans="1:16" s="16" customFormat="1" ht="15.75" customHeight="1">
      <c r="A11" s="62" t="s">
        <v>478</v>
      </c>
      <c r="B11" s="183">
        <v>10411</v>
      </c>
      <c r="C11" s="220">
        <v>5.093668507908862</v>
      </c>
      <c r="D11" s="183">
        <v>10297</v>
      </c>
      <c r="E11" s="220">
        <f>D11/D8*100</f>
        <v>5.006101444413654</v>
      </c>
      <c r="F11" s="368">
        <v>10521</v>
      </c>
      <c r="G11" s="220">
        <v>5.026179511188397</v>
      </c>
      <c r="H11" s="295">
        <v>10639</v>
      </c>
      <c r="I11" s="296">
        <f>H11/H8*100</f>
        <v>5.020361745400321</v>
      </c>
      <c r="J11" s="493">
        <v>10869</v>
      </c>
      <c r="K11" s="298">
        <f>J11/J8*100</f>
        <v>5.053750441720758</v>
      </c>
      <c r="L11" s="217" t="s">
        <v>674</v>
      </c>
      <c r="M11" s="216"/>
      <c r="N11" s="218"/>
      <c r="O11" s="218"/>
      <c r="P11" s="218"/>
    </row>
    <row r="12" spans="1:16" s="79" customFormat="1" ht="15.75" customHeight="1">
      <c r="A12" s="76" t="s">
        <v>706</v>
      </c>
      <c r="B12" s="182">
        <v>28543</v>
      </c>
      <c r="C12" s="219">
        <v>7.004451555590458</v>
      </c>
      <c r="D12" s="182">
        <v>27163</v>
      </c>
      <c r="E12" s="219">
        <f>D12/D6*100</f>
        <v>6.6190195380844</v>
      </c>
      <c r="F12" s="367">
        <v>25119</v>
      </c>
      <c r="G12" s="219">
        <v>6.015964975726818</v>
      </c>
      <c r="H12" s="498">
        <f>SUM(H13:H14)</f>
        <v>24141</v>
      </c>
      <c r="I12" s="500">
        <f>H12/H6*100</f>
        <v>5.709926914070816</v>
      </c>
      <c r="J12" s="494">
        <f>SUM(J13:J14)</f>
        <v>24344</v>
      </c>
      <c r="K12" s="296">
        <f>J12/J6*100</f>
        <v>5.665928091310257</v>
      </c>
      <c r="L12" s="214" t="s">
        <v>676</v>
      </c>
      <c r="M12" s="213"/>
      <c r="N12" s="215"/>
      <c r="O12" s="215"/>
      <c r="P12" s="215"/>
    </row>
    <row r="13" spans="1:16" s="16" customFormat="1" ht="15.75" customHeight="1">
      <c r="A13" s="62" t="s">
        <v>477</v>
      </c>
      <c r="B13" s="183">
        <v>15083</v>
      </c>
      <c r="C13" s="220">
        <v>7.426134992885523</v>
      </c>
      <c r="D13" s="183">
        <v>14319</v>
      </c>
      <c r="E13" s="220">
        <f>D13/D7*100</f>
        <v>6.995490720068005</v>
      </c>
      <c r="F13" s="368">
        <v>13305</v>
      </c>
      <c r="G13" s="220">
        <v>6.39002953677689</v>
      </c>
      <c r="H13" s="295">
        <v>12736</v>
      </c>
      <c r="I13" s="296">
        <f>H13/H7*100</f>
        <v>6.039654199447061</v>
      </c>
      <c r="J13" s="492">
        <v>12691</v>
      </c>
      <c r="K13" s="297">
        <f>J13/J7*100</f>
        <v>5.914123809346282</v>
      </c>
      <c r="L13" s="217" t="s">
        <v>561</v>
      </c>
      <c r="M13" s="216"/>
      <c r="N13" s="218"/>
      <c r="O13" s="218"/>
      <c r="P13" s="218"/>
    </row>
    <row r="14" spans="1:16" s="16" customFormat="1" ht="15.75" customHeight="1">
      <c r="A14" s="62" t="s">
        <v>478</v>
      </c>
      <c r="B14" s="183">
        <v>13460</v>
      </c>
      <c r="C14" s="220">
        <v>6.585417166117883</v>
      </c>
      <c r="D14" s="183">
        <v>12844</v>
      </c>
      <c r="E14" s="220">
        <f>D14/D8*100</f>
        <v>6.2443786493200895</v>
      </c>
      <c r="F14" s="368">
        <v>11814</v>
      </c>
      <c r="G14" s="220">
        <v>5.643882211308784</v>
      </c>
      <c r="H14" s="295">
        <v>11405</v>
      </c>
      <c r="I14" s="296">
        <f>H14/H8*100</f>
        <v>5.3818240160062665</v>
      </c>
      <c r="J14" s="493">
        <v>11653</v>
      </c>
      <c r="K14" s="298">
        <f>J14/J8*100</f>
        <v>5.418286309446314</v>
      </c>
      <c r="L14" s="217" t="s">
        <v>674</v>
      </c>
      <c r="M14" s="216"/>
      <c r="N14" s="218"/>
      <c r="O14" s="218"/>
      <c r="P14" s="218"/>
    </row>
    <row r="15" spans="1:16" s="79" customFormat="1" ht="15.75" customHeight="1">
      <c r="A15" s="76" t="s">
        <v>707</v>
      </c>
      <c r="B15" s="182">
        <v>32759</v>
      </c>
      <c r="C15" s="219">
        <v>8.039057860406677</v>
      </c>
      <c r="D15" s="182">
        <v>32179</v>
      </c>
      <c r="E15" s="219">
        <f>D15/D6*100</f>
        <v>7.8413072825541335</v>
      </c>
      <c r="F15" s="367">
        <v>32045</v>
      </c>
      <c r="G15" s="219">
        <v>7.674732180706473</v>
      </c>
      <c r="H15" s="498">
        <f>SUM(H16:H17)</f>
        <v>31372</v>
      </c>
      <c r="I15" s="499">
        <f>H15/H6*100</f>
        <v>7.420232266609901</v>
      </c>
      <c r="J15" s="183">
        <f>SUM(J16:J17)</f>
        <v>30197</v>
      </c>
      <c r="K15" s="296">
        <f>J15/$J$6*100</f>
        <v>7.02818068408215</v>
      </c>
      <c r="L15" s="214" t="s">
        <v>708</v>
      </c>
      <c r="M15" s="213"/>
      <c r="N15" s="215"/>
      <c r="O15" s="215"/>
      <c r="P15" s="215"/>
    </row>
    <row r="16" spans="1:16" s="16" customFormat="1" ht="15.75" customHeight="1">
      <c r="A16" s="62" t="s">
        <v>477</v>
      </c>
      <c r="B16" s="183">
        <v>17295</v>
      </c>
      <c r="C16" s="220">
        <v>8.515216117612884</v>
      </c>
      <c r="D16" s="183">
        <v>16952</v>
      </c>
      <c r="E16" s="220">
        <f>D16/D7*100</f>
        <v>8.28183243847984</v>
      </c>
      <c r="F16" s="368">
        <v>16845</v>
      </c>
      <c r="G16" s="220">
        <v>8.090195230891146</v>
      </c>
      <c r="H16" s="295">
        <v>16471</v>
      </c>
      <c r="I16" s="296">
        <f>H16/H7*100</f>
        <v>7.810862462240306</v>
      </c>
      <c r="J16" s="492">
        <v>15991</v>
      </c>
      <c r="K16" s="297">
        <f>J16/J7*100</f>
        <v>7.451954442932503</v>
      </c>
      <c r="L16" s="217" t="s">
        <v>561</v>
      </c>
      <c r="M16" s="216"/>
      <c r="N16" s="218"/>
      <c r="O16" s="218"/>
      <c r="P16" s="218"/>
    </row>
    <row r="17" spans="1:16" s="16" customFormat="1" ht="15.75" customHeight="1">
      <c r="A17" s="62" t="s">
        <v>478</v>
      </c>
      <c r="B17" s="183">
        <v>15464</v>
      </c>
      <c r="C17" s="220">
        <v>7.5658908660361766</v>
      </c>
      <c r="D17" s="183">
        <v>15227</v>
      </c>
      <c r="E17" s="220">
        <f>D17/D8*100</f>
        <v>7.402923831609858</v>
      </c>
      <c r="F17" s="368">
        <v>15200</v>
      </c>
      <c r="G17" s="220">
        <v>7.261470256635646</v>
      </c>
      <c r="H17" s="295">
        <v>14901</v>
      </c>
      <c r="I17" s="296">
        <f>H17/H8*100</f>
        <v>7.031526493863163</v>
      </c>
      <c r="J17" s="493">
        <v>14206</v>
      </c>
      <c r="K17" s="298">
        <f>J17/J8*100</f>
        <v>6.605352725649562</v>
      </c>
      <c r="L17" s="217" t="s">
        <v>674</v>
      </c>
      <c r="M17" s="216"/>
      <c r="N17" s="218"/>
      <c r="O17" s="218"/>
      <c r="P17" s="218"/>
    </row>
    <row r="18" spans="1:16" s="79" customFormat="1" ht="15.75" customHeight="1">
      <c r="A18" s="76" t="s">
        <v>709</v>
      </c>
      <c r="B18" s="182">
        <v>28793</v>
      </c>
      <c r="C18" s="219">
        <v>7.065801549946257</v>
      </c>
      <c r="D18" s="182">
        <v>30481</v>
      </c>
      <c r="E18" s="219">
        <f>D18/D6*100</f>
        <v>7.427542412117609</v>
      </c>
      <c r="F18" s="367">
        <v>31886</v>
      </c>
      <c r="G18" s="219">
        <v>7.636651905570497</v>
      </c>
      <c r="H18" s="498">
        <f>SUM(H19:H20)</f>
        <v>32518</v>
      </c>
      <c r="I18" s="499">
        <f>H18/H6*100</f>
        <v>7.691288819508503</v>
      </c>
      <c r="J18" s="183">
        <f>SUM(J19:J20)</f>
        <v>32660</v>
      </c>
      <c r="K18" s="296">
        <f>J18/$J$6*100</f>
        <v>7.601429981194258</v>
      </c>
      <c r="L18" s="214" t="s">
        <v>710</v>
      </c>
      <c r="M18" s="213"/>
      <c r="N18" s="215"/>
      <c r="O18" s="215"/>
      <c r="P18" s="215"/>
    </row>
    <row r="19" spans="1:16" s="16" customFormat="1" ht="15.75" customHeight="1">
      <c r="A19" s="62" t="s">
        <v>477</v>
      </c>
      <c r="B19" s="183">
        <v>15226</v>
      </c>
      <c r="C19" s="220">
        <v>7.496541231961479</v>
      </c>
      <c r="D19" s="183">
        <v>16138</v>
      </c>
      <c r="E19" s="220">
        <f>D19/D7*100</f>
        <v>7.884155963437214</v>
      </c>
      <c r="F19" s="368">
        <v>16787</v>
      </c>
      <c r="G19" s="220">
        <v>8.062339408784188</v>
      </c>
      <c r="H19" s="295">
        <v>17223</v>
      </c>
      <c r="I19" s="296">
        <f>H19/H7*100</f>
        <v>8.167475210197606</v>
      </c>
      <c r="J19" s="492">
        <v>17160</v>
      </c>
      <c r="K19" s="297">
        <f>J19/J7*100</f>
        <v>7.99671929464835</v>
      </c>
      <c r="L19" s="217" t="s">
        <v>561</v>
      </c>
      <c r="M19" s="216"/>
      <c r="N19" s="218"/>
      <c r="O19" s="218"/>
      <c r="P19" s="218"/>
    </row>
    <row r="20" spans="1:16" s="16" customFormat="1" ht="15.75" customHeight="1">
      <c r="A20" s="62" t="s">
        <v>478</v>
      </c>
      <c r="B20" s="183">
        <v>13567</v>
      </c>
      <c r="C20" s="220">
        <v>6.637767807780186</v>
      </c>
      <c r="D20" s="183">
        <v>14343</v>
      </c>
      <c r="E20" s="220">
        <f>D20/D8*100</f>
        <v>6.9731487828712275</v>
      </c>
      <c r="F20" s="368">
        <v>15099</v>
      </c>
      <c r="G20" s="220">
        <v>7.213219697693527</v>
      </c>
      <c r="H20" s="295">
        <v>15295</v>
      </c>
      <c r="I20" s="296">
        <f>H20/H8*100</f>
        <v>7.217448340623924</v>
      </c>
      <c r="J20" s="493">
        <v>15500</v>
      </c>
      <c r="K20" s="298">
        <f>J20/J8*100</f>
        <v>7.207022895084346</v>
      </c>
      <c r="L20" s="217" t="s">
        <v>674</v>
      </c>
      <c r="M20" s="216"/>
      <c r="N20" s="218"/>
      <c r="O20" s="218"/>
      <c r="P20" s="218"/>
    </row>
    <row r="21" spans="1:16" s="79" customFormat="1" ht="15.75" customHeight="1">
      <c r="A21" s="76" t="s">
        <v>711</v>
      </c>
      <c r="B21" s="182">
        <v>24404</v>
      </c>
      <c r="C21" s="219">
        <v>5.9887410490358235</v>
      </c>
      <c r="D21" s="182">
        <v>23886</v>
      </c>
      <c r="E21" s="219">
        <f>D21/D6*100</f>
        <v>5.820487453031108</v>
      </c>
      <c r="F21" s="367">
        <v>23861</v>
      </c>
      <c r="G21" s="219">
        <v>5.714675754839668</v>
      </c>
      <c r="H21" s="498">
        <f>SUM(H22:H23)</f>
        <v>25100</v>
      </c>
      <c r="I21" s="499">
        <f>H21/H6*100</f>
        <v>5.936753470990326</v>
      </c>
      <c r="J21" s="183">
        <f>SUM(J22:J23)</f>
        <v>26531</v>
      </c>
      <c r="K21" s="296">
        <f>J21/$J$6*100</f>
        <v>6.174939951961569</v>
      </c>
      <c r="L21" s="214" t="s">
        <v>712</v>
      </c>
      <c r="M21" s="213"/>
      <c r="N21" s="215"/>
      <c r="O21" s="215"/>
      <c r="P21" s="215"/>
    </row>
    <row r="22" spans="1:16" s="16" customFormat="1" ht="15.75" customHeight="1">
      <c r="A22" s="62" t="s">
        <v>477</v>
      </c>
      <c r="B22" s="183">
        <v>12839</v>
      </c>
      <c r="C22" s="220">
        <v>6.32129862584746</v>
      </c>
      <c r="D22" s="183">
        <v>12593</v>
      </c>
      <c r="E22" s="220">
        <f>D22/D7*100</f>
        <v>6.152260258245436</v>
      </c>
      <c r="F22" s="368">
        <v>12711</v>
      </c>
      <c r="G22" s="220">
        <v>6.104747496578057</v>
      </c>
      <c r="H22" s="295">
        <v>13237</v>
      </c>
      <c r="I22" s="296">
        <f>H22/H7*100</f>
        <v>6.277237958392018</v>
      </c>
      <c r="J22" s="492">
        <v>14146</v>
      </c>
      <c r="K22" s="297">
        <f>J22/J7*100</f>
        <v>6.592167315972934</v>
      </c>
      <c r="L22" s="217" t="s">
        <v>561</v>
      </c>
      <c r="M22" s="216"/>
      <c r="N22" s="218"/>
      <c r="O22" s="218"/>
      <c r="P22" s="218"/>
    </row>
    <row r="23" spans="1:16" s="16" customFormat="1" ht="15.75" customHeight="1">
      <c r="A23" s="62" t="s">
        <v>478</v>
      </c>
      <c r="B23" s="183">
        <v>11565</v>
      </c>
      <c r="C23" s="220">
        <v>5.658272624528477</v>
      </c>
      <c r="D23" s="183">
        <v>11293</v>
      </c>
      <c r="E23" s="220">
        <f>D23/D8*100</f>
        <v>5.490327630549033</v>
      </c>
      <c r="F23" s="368">
        <v>11150</v>
      </c>
      <c r="G23" s="220">
        <v>5.326670615887333</v>
      </c>
      <c r="H23" s="295">
        <v>11863</v>
      </c>
      <c r="I23" s="296">
        <f>H23/H8*100</f>
        <v>5.597946365794155</v>
      </c>
      <c r="J23" s="493">
        <v>12385</v>
      </c>
      <c r="K23" s="298">
        <f>J23/J8*100</f>
        <v>5.75864377778191</v>
      </c>
      <c r="L23" s="217" t="s">
        <v>674</v>
      </c>
      <c r="M23" s="216"/>
      <c r="N23" s="218"/>
      <c r="O23" s="218"/>
      <c r="P23" s="218"/>
    </row>
    <row r="24" spans="1:16" s="79" customFormat="1" ht="15.75" customHeight="1">
      <c r="A24" s="76" t="s">
        <v>713</v>
      </c>
      <c r="B24" s="182">
        <v>29702</v>
      </c>
      <c r="C24" s="219">
        <v>7.288870129423948</v>
      </c>
      <c r="D24" s="182">
        <v>28411</v>
      </c>
      <c r="E24" s="219">
        <f>D24/D6*100</f>
        <v>6.923129407521846</v>
      </c>
      <c r="F24" s="367">
        <v>27133</v>
      </c>
      <c r="G24" s="219">
        <v>6.498315127449173</v>
      </c>
      <c r="H24" s="498">
        <f>SUM(H25:H26)</f>
        <v>25420</v>
      </c>
      <c r="I24" s="499">
        <f>H24/H6*100</f>
        <v>6.012441164644386</v>
      </c>
      <c r="J24" s="183">
        <f>SUM(J25:J26)</f>
        <v>23963</v>
      </c>
      <c r="K24" s="296">
        <f>J24/$J$6*100</f>
        <v>5.577252499674159</v>
      </c>
      <c r="L24" s="214" t="s">
        <v>714</v>
      </c>
      <c r="M24" s="213"/>
      <c r="N24" s="215"/>
      <c r="O24" s="215"/>
      <c r="P24" s="215"/>
    </row>
    <row r="25" spans="1:16" s="16" customFormat="1" ht="15.75" customHeight="1">
      <c r="A25" s="62" t="s">
        <v>477</v>
      </c>
      <c r="B25" s="183">
        <v>15005</v>
      </c>
      <c r="C25" s="220">
        <v>7.387731589753184</v>
      </c>
      <c r="D25" s="183">
        <v>14468</v>
      </c>
      <c r="E25" s="220">
        <f>D25/D7*100</f>
        <v>7.068284079750255</v>
      </c>
      <c r="F25" s="368">
        <v>13870</v>
      </c>
      <c r="G25" s="220">
        <v>6.661383665922243</v>
      </c>
      <c r="H25" s="295">
        <v>13106</v>
      </c>
      <c r="I25" s="296">
        <f>H25/H7*100</f>
        <v>6.215115258947328</v>
      </c>
      <c r="J25" s="492">
        <v>12418</v>
      </c>
      <c r="K25" s="297">
        <f>J25/J7*100</f>
        <v>5.78690327511324</v>
      </c>
      <c r="L25" s="217" t="s">
        <v>561</v>
      </c>
      <c r="M25" s="216"/>
      <c r="N25" s="218"/>
      <c r="O25" s="218"/>
      <c r="P25" s="218"/>
    </row>
    <row r="26" spans="1:16" s="16" customFormat="1" ht="15.75" customHeight="1">
      <c r="A26" s="62" t="s">
        <v>478</v>
      </c>
      <c r="B26" s="183">
        <v>14697</v>
      </c>
      <c r="C26" s="220">
        <v>7.190629724400781</v>
      </c>
      <c r="D26" s="183">
        <v>13943</v>
      </c>
      <c r="E26" s="220">
        <f>D26/D8*100</f>
        <v>6.778680435025694</v>
      </c>
      <c r="F26" s="368">
        <v>13263</v>
      </c>
      <c r="G26" s="220">
        <v>6.336110527220959</v>
      </c>
      <c r="H26" s="295">
        <v>12314</v>
      </c>
      <c r="I26" s="296">
        <f>H26/H8*100</f>
        <v>5.810765535563451</v>
      </c>
      <c r="J26" s="493">
        <v>11545</v>
      </c>
      <c r="K26" s="298">
        <f>J26/J8*100</f>
        <v>5.368069633790243</v>
      </c>
      <c r="L26" s="217" t="s">
        <v>674</v>
      </c>
      <c r="M26" s="216"/>
      <c r="N26" s="218"/>
      <c r="O26" s="218"/>
      <c r="P26" s="218"/>
    </row>
    <row r="27" spans="1:16" s="79" customFormat="1" ht="15.75" customHeight="1">
      <c r="A27" s="76" t="s">
        <v>715</v>
      </c>
      <c r="B27" s="182">
        <v>29755</v>
      </c>
      <c r="C27" s="219">
        <v>7.301876328227378</v>
      </c>
      <c r="D27" s="182">
        <v>29282</v>
      </c>
      <c r="E27" s="219">
        <f>D27/D6*100</f>
        <v>7.135372753900063</v>
      </c>
      <c r="F27" s="367">
        <v>29601</v>
      </c>
      <c r="G27" s="219">
        <v>7.089397637106954</v>
      </c>
      <c r="H27" s="498">
        <f>SUM(H28:H29)</f>
        <v>30372</v>
      </c>
      <c r="I27" s="499">
        <f>H27/H6*100</f>
        <v>7.183708223940964</v>
      </c>
      <c r="J27" s="183">
        <f>SUM(J28:J29)</f>
        <v>31066</v>
      </c>
      <c r="K27" s="296">
        <f>J27/$J$6*100</f>
        <v>7.230435511199658</v>
      </c>
      <c r="L27" s="214" t="s">
        <v>716</v>
      </c>
      <c r="M27" s="213"/>
      <c r="N27" s="215"/>
      <c r="O27" s="215"/>
      <c r="P27" s="215"/>
    </row>
    <row r="28" spans="1:16" s="16" customFormat="1" ht="15.75" customHeight="1">
      <c r="A28" s="62" t="s">
        <v>717</v>
      </c>
      <c r="B28" s="183">
        <v>15092</v>
      </c>
      <c r="C28" s="220">
        <v>7.430566154785409</v>
      </c>
      <c r="D28" s="183">
        <v>14791</v>
      </c>
      <c r="E28" s="220">
        <f>D28/D7*100</f>
        <v>7.226084450068153</v>
      </c>
      <c r="F28" s="368">
        <v>15043</v>
      </c>
      <c r="G28" s="220">
        <v>7.224743654395696</v>
      </c>
      <c r="H28" s="295">
        <v>15228</v>
      </c>
      <c r="I28" s="296">
        <f>H28/H7*100</f>
        <v>7.221408146135351</v>
      </c>
      <c r="J28" s="492">
        <v>15619</v>
      </c>
      <c r="K28" s="297">
        <f>J28/J7*100</f>
        <v>7.278598989691874</v>
      </c>
      <c r="L28" s="217" t="s">
        <v>561</v>
      </c>
      <c r="M28" s="216"/>
      <c r="N28" s="218"/>
      <c r="O28" s="218"/>
      <c r="P28" s="218"/>
    </row>
    <row r="29" spans="1:16" s="16" customFormat="1" ht="15.75" customHeight="1">
      <c r="A29" s="62" t="s">
        <v>718</v>
      </c>
      <c r="B29" s="183">
        <v>14663</v>
      </c>
      <c r="C29" s="220">
        <v>7.173994941068834</v>
      </c>
      <c r="D29" s="183">
        <v>14491</v>
      </c>
      <c r="E29" s="220">
        <f>D29/D8*100</f>
        <v>7.045102071574075</v>
      </c>
      <c r="F29" s="368">
        <v>14558</v>
      </c>
      <c r="G29" s="220">
        <v>6.954768683954062</v>
      </c>
      <c r="H29" s="295">
        <v>15144</v>
      </c>
      <c r="I29" s="296">
        <f>H29/H8*100</f>
        <v>7.146194028794292</v>
      </c>
      <c r="J29" s="493">
        <v>15447</v>
      </c>
      <c r="K29" s="298">
        <f>J29/J8*100</f>
        <v>7.182379526475348</v>
      </c>
      <c r="L29" s="217" t="s">
        <v>674</v>
      </c>
      <c r="M29" s="216"/>
      <c r="N29" s="218"/>
      <c r="O29" s="218"/>
      <c r="P29" s="218"/>
    </row>
    <row r="30" spans="1:16" s="79" customFormat="1" ht="15.75" customHeight="1">
      <c r="A30" s="76" t="s">
        <v>719</v>
      </c>
      <c r="B30" s="182">
        <v>39127</v>
      </c>
      <c r="C30" s="219">
        <v>9.601764916637627</v>
      </c>
      <c r="D30" s="182">
        <v>38426</v>
      </c>
      <c r="E30" s="219">
        <f>D30/D6*100</f>
        <v>9.363562374201347</v>
      </c>
      <c r="F30" s="367">
        <v>37546</v>
      </c>
      <c r="G30" s="219">
        <v>8.992213900976914</v>
      </c>
      <c r="H30" s="498">
        <f>SUM(H31:H32)</f>
        <v>35485</v>
      </c>
      <c r="I30" s="499">
        <f>H30/H6*100</f>
        <v>8.39305565410724</v>
      </c>
      <c r="J30" s="183">
        <f>SUM(J31:J32)</f>
        <v>34417</v>
      </c>
      <c r="K30" s="296">
        <f>J30/$J$6*100</f>
        <v>8.010361777794328</v>
      </c>
      <c r="L30" s="214" t="s">
        <v>720</v>
      </c>
      <c r="M30" s="213"/>
      <c r="N30" s="215"/>
      <c r="O30" s="215"/>
      <c r="P30" s="215"/>
    </row>
    <row r="31" spans="1:16" s="16" customFormat="1" ht="15.75" customHeight="1">
      <c r="A31" s="62" t="s">
        <v>717</v>
      </c>
      <c r="B31" s="183">
        <v>19510</v>
      </c>
      <c r="C31" s="220">
        <v>9.605774296306873</v>
      </c>
      <c r="D31" s="183">
        <v>19180</v>
      </c>
      <c r="E31" s="220">
        <f>D31/D7*100</f>
        <v>9.370313011446633</v>
      </c>
      <c r="F31" s="368">
        <v>18742</v>
      </c>
      <c r="G31" s="220">
        <v>9.001272722906611</v>
      </c>
      <c r="H31" s="295">
        <v>17932</v>
      </c>
      <c r="I31" s="296">
        <f>H31/H7*100</f>
        <v>8.5036965377265</v>
      </c>
      <c r="J31" s="492">
        <v>17442</v>
      </c>
      <c r="K31" s="297">
        <f>J31/J7*100</f>
        <v>8.128133912427536</v>
      </c>
      <c r="L31" s="217" t="s">
        <v>561</v>
      </c>
      <c r="M31" s="216"/>
      <c r="N31" s="218"/>
      <c r="O31" s="218"/>
      <c r="P31" s="218"/>
    </row>
    <row r="32" spans="1:16" s="16" customFormat="1" ht="15.75" customHeight="1">
      <c r="A32" s="62" t="s">
        <v>718</v>
      </c>
      <c r="B32" s="183">
        <v>19617</v>
      </c>
      <c r="C32" s="220">
        <v>9.597780724200184</v>
      </c>
      <c r="D32" s="183">
        <v>19246</v>
      </c>
      <c r="E32" s="220">
        <f>D32/D8*100</f>
        <v>9.356844556587857</v>
      </c>
      <c r="F32" s="368">
        <v>18804</v>
      </c>
      <c r="G32" s="220">
        <v>8.983203072748466</v>
      </c>
      <c r="H32" s="295">
        <v>17553</v>
      </c>
      <c r="I32" s="296">
        <f>H32/H8*100</f>
        <v>8.282959838049802</v>
      </c>
      <c r="J32" s="493">
        <v>16975</v>
      </c>
      <c r="K32" s="298">
        <f>J32/J8*100</f>
        <v>7.892852493164952</v>
      </c>
      <c r="L32" s="217" t="s">
        <v>674</v>
      </c>
      <c r="M32" s="216"/>
      <c r="N32" s="218"/>
      <c r="O32" s="218"/>
      <c r="P32" s="218"/>
    </row>
    <row r="33" spans="1:16" s="79" customFormat="1" ht="15.75" customHeight="1">
      <c r="A33" s="76" t="s">
        <v>721</v>
      </c>
      <c r="B33" s="182">
        <v>35694</v>
      </c>
      <c r="C33" s="219">
        <v>8.759306794143775</v>
      </c>
      <c r="D33" s="182">
        <v>36904</v>
      </c>
      <c r="E33" s="219">
        <f>D33/D6*100</f>
        <v>8.992684793044461</v>
      </c>
      <c r="F33" s="367">
        <v>38475</v>
      </c>
      <c r="G33" s="219">
        <v>9.214708087148745</v>
      </c>
      <c r="H33" s="498">
        <f>SUM(H34:H35)</f>
        <v>40015</v>
      </c>
      <c r="I33" s="499">
        <f>H33/H6*100</f>
        <v>9.464509567397526</v>
      </c>
      <c r="J33" s="183">
        <f>SUM(J34:J35)</f>
        <v>41137</v>
      </c>
      <c r="K33" s="296">
        <f>J33/$J$6*100</f>
        <v>9.574403709013723</v>
      </c>
      <c r="L33" s="214" t="s">
        <v>722</v>
      </c>
      <c r="M33" s="213"/>
      <c r="N33" s="215"/>
      <c r="O33" s="215"/>
      <c r="P33" s="215"/>
    </row>
    <row r="34" spans="1:16" s="16" customFormat="1" ht="15.75" customHeight="1">
      <c r="A34" s="62" t="s">
        <v>717</v>
      </c>
      <c r="B34" s="183">
        <v>18482</v>
      </c>
      <c r="C34" s="220">
        <v>9.099637137075533</v>
      </c>
      <c r="D34" s="183">
        <v>19098</v>
      </c>
      <c r="E34" s="220">
        <f>D34/D7*100</f>
        <v>9.330252236319488</v>
      </c>
      <c r="F34" s="368">
        <v>19704</v>
      </c>
      <c r="G34" s="220">
        <v>9.463295151646136</v>
      </c>
      <c r="H34" s="295">
        <v>20216</v>
      </c>
      <c r="I34" s="296">
        <f>H34/H7*100</f>
        <v>9.586812915830855</v>
      </c>
      <c r="J34" s="492">
        <v>20773</v>
      </c>
      <c r="K34" s="297">
        <f>J34/$J$7*100</f>
        <v>9.680410833783808</v>
      </c>
      <c r="L34" s="217" t="s">
        <v>561</v>
      </c>
      <c r="M34" s="216"/>
      <c r="N34" s="218"/>
      <c r="O34" s="218"/>
      <c r="P34" s="218"/>
    </row>
    <row r="35" spans="1:16" s="100" customFormat="1" ht="15.75" customHeight="1">
      <c r="A35" s="348" t="s">
        <v>718</v>
      </c>
      <c r="B35" s="349">
        <v>17212</v>
      </c>
      <c r="C35" s="350">
        <v>8.421114432631574</v>
      </c>
      <c r="D35" s="349">
        <v>17806</v>
      </c>
      <c r="E35" s="350">
        <f>D35/D8*100</f>
        <v>8.656758504343937</v>
      </c>
      <c r="F35" s="369">
        <v>18771</v>
      </c>
      <c r="G35" s="350">
        <v>8.967438038638665</v>
      </c>
      <c r="H35" s="497">
        <v>19799</v>
      </c>
      <c r="I35" s="501">
        <f>H35/H8*100</f>
        <v>9.342808741158095</v>
      </c>
      <c r="J35" s="495">
        <v>20364</v>
      </c>
      <c r="K35" s="496">
        <f>J35/$J$8*100</f>
        <v>9.468633176483717</v>
      </c>
      <c r="L35" s="351" t="s">
        <v>674</v>
      </c>
      <c r="M35" s="352"/>
      <c r="N35" s="353"/>
      <c r="O35" s="353"/>
      <c r="P35" s="353"/>
    </row>
    <row r="36" spans="1:16" s="354" customFormat="1" ht="17.25" customHeight="1">
      <c r="A36" s="443" t="s">
        <v>876</v>
      </c>
      <c r="B36" s="446"/>
      <c r="C36" s="445"/>
      <c r="D36" s="445"/>
      <c r="E36" s="445"/>
      <c r="F36" s="445"/>
      <c r="G36" s="446" t="s">
        <v>881</v>
      </c>
      <c r="H36" s="445"/>
      <c r="I36" s="490"/>
      <c r="J36" s="510"/>
      <c r="K36" s="490"/>
      <c r="M36" s="355"/>
      <c r="N36" s="355"/>
      <c r="O36" s="355"/>
      <c r="P36" s="355"/>
    </row>
    <row r="37" spans="1:10" s="490" customFormat="1" ht="17.25" customHeight="1">
      <c r="A37" s="490" t="s">
        <v>198</v>
      </c>
      <c r="G37" s="490" t="s">
        <v>199</v>
      </c>
      <c r="J37" s="510"/>
    </row>
    <row r="38" spans="2:13" s="58" customFormat="1" ht="13.5">
      <c r="B38" s="65"/>
      <c r="C38" s="65"/>
      <c r="D38" s="184"/>
      <c r="E38" s="63"/>
      <c r="F38" s="63"/>
      <c r="G38" s="63"/>
      <c r="H38" s="63"/>
      <c r="I38" s="63"/>
      <c r="J38" s="184"/>
      <c r="K38" s="63"/>
      <c r="L38" s="63"/>
      <c r="M38" s="63"/>
    </row>
    <row r="39" spans="2:13" s="58" customFormat="1" ht="13.5">
      <c r="B39" s="65"/>
      <c r="C39" s="65"/>
      <c r="D39" s="184"/>
      <c r="E39" s="63"/>
      <c r="F39" s="63"/>
      <c r="G39" s="63"/>
      <c r="H39" s="63"/>
      <c r="I39" s="63"/>
      <c r="J39" s="184"/>
      <c r="K39" s="63"/>
      <c r="L39" s="63"/>
      <c r="M39" s="63"/>
    </row>
    <row r="40" spans="2:13" s="58" customFormat="1" ht="13.5">
      <c r="B40" s="65"/>
      <c r="C40" s="65"/>
      <c r="D40" s="184"/>
      <c r="E40" s="63"/>
      <c r="F40" s="63"/>
      <c r="G40" s="63"/>
      <c r="H40" s="63"/>
      <c r="I40" s="63"/>
      <c r="J40" s="184"/>
      <c r="K40" s="63"/>
      <c r="L40" s="63"/>
      <c r="M40" s="63"/>
    </row>
    <row r="41" spans="2:13" s="58" customFormat="1" ht="13.5">
      <c r="B41" s="65"/>
      <c r="C41" s="65"/>
      <c r="D41" s="184"/>
      <c r="E41" s="63"/>
      <c r="F41" s="63"/>
      <c r="G41" s="63"/>
      <c r="H41" s="63"/>
      <c r="I41" s="63"/>
      <c r="J41" s="184"/>
      <c r="K41" s="63"/>
      <c r="L41" s="63"/>
      <c r="M41" s="63"/>
    </row>
    <row r="42" spans="2:13" s="58" customFormat="1" ht="13.5">
      <c r="B42" s="65"/>
      <c r="C42" s="65"/>
      <c r="D42" s="184"/>
      <c r="E42" s="63"/>
      <c r="F42" s="63"/>
      <c r="G42" s="63"/>
      <c r="H42" s="63"/>
      <c r="I42" s="63"/>
      <c r="J42" s="184"/>
      <c r="K42" s="63"/>
      <c r="L42" s="63"/>
      <c r="M42" s="63"/>
    </row>
    <row r="43" spans="2:13" s="58" customFormat="1" ht="13.5">
      <c r="B43" s="65"/>
      <c r="C43" s="65"/>
      <c r="D43" s="184"/>
      <c r="E43" s="63"/>
      <c r="F43" s="63"/>
      <c r="G43" s="63"/>
      <c r="H43" s="63"/>
      <c r="I43" s="63"/>
      <c r="J43" s="184"/>
      <c r="K43" s="63"/>
      <c r="L43" s="63"/>
      <c r="M43" s="63"/>
    </row>
    <row r="44" spans="2:13" s="58" customFormat="1" ht="13.5">
      <c r="B44" s="65"/>
      <c r="C44" s="65"/>
      <c r="D44" s="184"/>
      <c r="E44" s="63"/>
      <c r="F44" s="63"/>
      <c r="G44" s="63"/>
      <c r="H44" s="63"/>
      <c r="I44" s="63"/>
      <c r="J44" s="184"/>
      <c r="K44" s="63"/>
      <c r="L44" s="63"/>
      <c r="M44" s="63"/>
    </row>
    <row r="45" spans="2:13" s="58" customFormat="1" ht="13.5">
      <c r="B45" s="65"/>
      <c r="C45" s="65"/>
      <c r="D45" s="184"/>
      <c r="E45" s="63"/>
      <c r="F45" s="63"/>
      <c r="G45" s="63"/>
      <c r="H45" s="63"/>
      <c r="I45" s="63"/>
      <c r="J45" s="184"/>
      <c r="K45" s="63"/>
      <c r="L45" s="63"/>
      <c r="M45" s="63"/>
    </row>
  </sheetData>
  <sheetProtection/>
  <mergeCells count="7">
    <mergeCell ref="A1:L1"/>
    <mergeCell ref="A3:A5"/>
    <mergeCell ref="H3:I3"/>
    <mergeCell ref="D3:E3"/>
    <mergeCell ref="B3:C3"/>
    <mergeCell ref="F3:G3"/>
    <mergeCell ref="J3:K3"/>
  </mergeCells>
  <printOptions/>
  <pageMargins left="0.39" right="0.15748031496062992" top="0.14" bottom="0.21" header="0.12" footer="0.11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1">
      <selection activeCell="H19" sqref="H19"/>
    </sheetView>
  </sheetViews>
  <sheetFormatPr defaultColWidth="8.88671875" defaultRowHeight="13.5"/>
  <cols>
    <col min="1" max="1" width="15.77734375" style="0" customWidth="1"/>
    <col min="2" max="2" width="14.21484375" style="0" customWidth="1"/>
    <col min="3" max="3" width="9.3359375" style="0" bestFit="1" customWidth="1"/>
    <col min="4" max="4" width="8.10546875" style="284" bestFit="1" customWidth="1"/>
    <col min="5" max="5" width="9.3359375" style="284" bestFit="1" customWidth="1"/>
    <col min="6" max="6" width="8.10546875" style="284" bestFit="1" customWidth="1"/>
    <col min="7" max="7" width="9.3359375" style="284" bestFit="1" customWidth="1"/>
    <col min="8" max="8" width="8.10546875" style="0" bestFit="1" customWidth="1"/>
    <col min="9" max="9" width="9.3359375" style="0" bestFit="1" customWidth="1"/>
    <col min="10" max="10" width="8.99609375" style="0" bestFit="1" customWidth="1"/>
    <col min="11" max="11" width="10.10546875" style="505" bestFit="1" customWidth="1"/>
    <col min="12" max="12" width="14.99609375" style="0" bestFit="1" customWidth="1"/>
    <col min="13" max="13" width="4.77734375" style="0" hidden="1" customWidth="1"/>
    <col min="14" max="14" width="7.4453125" style="0" hidden="1" customWidth="1"/>
  </cols>
  <sheetData>
    <row r="1" spans="1:14" s="15" customFormat="1" ht="34.5" customHeight="1">
      <c r="A1" s="1068" t="s">
        <v>856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409"/>
      <c r="N1" s="409"/>
    </row>
    <row r="2" spans="1:14" s="16" customFormat="1" ht="15" customHeight="1">
      <c r="A2" s="16" t="s">
        <v>680</v>
      </c>
      <c r="K2" s="18"/>
      <c r="L2" s="68" t="s">
        <v>681</v>
      </c>
      <c r="N2" s="273">
        <v>405458</v>
      </c>
    </row>
    <row r="3" spans="1:14" s="69" customFormat="1" ht="19.5" customHeight="1">
      <c r="A3" s="1059" t="s">
        <v>278</v>
      </c>
      <c r="B3" s="1071" t="s">
        <v>840</v>
      </c>
      <c r="C3" s="1072"/>
      <c r="D3" s="1069" t="s">
        <v>837</v>
      </c>
      <c r="E3" s="1070"/>
      <c r="F3" s="1069" t="s">
        <v>852</v>
      </c>
      <c r="G3" s="1070"/>
      <c r="H3" s="1069" t="s">
        <v>188</v>
      </c>
      <c r="I3" s="1073"/>
      <c r="J3" s="1074" t="s">
        <v>85</v>
      </c>
      <c r="K3" s="1075"/>
      <c r="L3" s="86"/>
      <c r="N3" s="275">
        <v>201884</v>
      </c>
    </row>
    <row r="4" spans="1:14" s="69" customFormat="1" ht="18.75" customHeight="1">
      <c r="A4" s="1060"/>
      <c r="B4" s="66" t="s">
        <v>841</v>
      </c>
      <c r="C4" s="67" t="s">
        <v>842</v>
      </c>
      <c r="D4" s="61" t="s">
        <v>855</v>
      </c>
      <c r="E4" s="60" t="s">
        <v>794</v>
      </c>
      <c r="F4" s="61" t="s">
        <v>855</v>
      </c>
      <c r="G4" s="60" t="s">
        <v>794</v>
      </c>
      <c r="H4" s="61" t="s">
        <v>197</v>
      </c>
      <c r="I4" s="59" t="s">
        <v>189</v>
      </c>
      <c r="J4" s="1025" t="s">
        <v>1017</v>
      </c>
      <c r="K4" s="1026" t="s">
        <v>189</v>
      </c>
      <c r="L4" s="70" t="s">
        <v>686</v>
      </c>
      <c r="N4" s="195">
        <v>203574</v>
      </c>
    </row>
    <row r="5" spans="1:14" s="81" customFormat="1" ht="18.75" customHeight="1">
      <c r="A5" s="1061"/>
      <c r="B5" s="73" t="s">
        <v>843</v>
      </c>
      <c r="C5" s="73" t="s">
        <v>844</v>
      </c>
      <c r="D5" s="71" t="s">
        <v>556</v>
      </c>
      <c r="E5" s="72" t="s">
        <v>560</v>
      </c>
      <c r="F5" s="71" t="s">
        <v>556</v>
      </c>
      <c r="G5" s="72" t="s">
        <v>560</v>
      </c>
      <c r="H5" s="71" t="s">
        <v>190</v>
      </c>
      <c r="I5" s="71" t="s">
        <v>191</v>
      </c>
      <c r="J5" s="1027" t="s">
        <v>190</v>
      </c>
      <c r="K5" s="1027" t="s">
        <v>191</v>
      </c>
      <c r="L5" s="72"/>
      <c r="N5" s="406">
        <v>422790</v>
      </c>
    </row>
    <row r="6" spans="1:14" s="83" customFormat="1" ht="18" customHeight="1">
      <c r="A6" s="77" t="s">
        <v>696</v>
      </c>
      <c r="B6" s="82">
        <v>33828</v>
      </c>
      <c r="C6" s="190">
        <f>B6/'[1]4.연령(5세계급)및성별인구'!$AF$6*100</f>
        <v>8.30139043627208</v>
      </c>
      <c r="D6" s="289">
        <v>34126</v>
      </c>
      <c r="E6" s="290">
        <f>D6/'4.연령(5세계급)및성별인구'!D6*100</f>
        <v>8.315747920210148</v>
      </c>
      <c r="F6" s="370">
        <v>34876</v>
      </c>
      <c r="G6" s="291">
        <v>8.352752676995442</v>
      </c>
      <c r="H6" s="303">
        <f>SUM(H7:H8)</f>
        <v>35288</v>
      </c>
      <c r="I6" s="286">
        <f>H6/N5*100</f>
        <v>8.34646041770146</v>
      </c>
      <c r="J6" s="303">
        <f>SUM(J7:J8)</f>
        <v>35978</v>
      </c>
      <c r="K6" s="502">
        <f>J6/$N$8*100</f>
        <v>8.373675684733833</v>
      </c>
      <c r="L6" s="85" t="s">
        <v>687</v>
      </c>
      <c r="N6" s="407">
        <v>210873</v>
      </c>
    </row>
    <row r="7" spans="1:14" s="18" customFormat="1" ht="18" customHeight="1">
      <c r="A7" s="80" t="s">
        <v>684</v>
      </c>
      <c r="B7" s="221">
        <v>17256</v>
      </c>
      <c r="C7" s="194">
        <f>B7/'[1]4.연령(5세계급)및성별인구'!$AF$7*100</f>
        <v>8.496014416046714</v>
      </c>
      <c r="D7" s="285">
        <v>17514</v>
      </c>
      <c r="E7" s="286">
        <f>D7/'4.연령(5세계급)및성별인구'!D7*100</f>
        <v>8.556395311912219</v>
      </c>
      <c r="F7" s="303">
        <v>17936</v>
      </c>
      <c r="G7" s="286">
        <v>8.614172850178901</v>
      </c>
      <c r="H7" s="506">
        <v>18377</v>
      </c>
      <c r="I7" s="507">
        <f>H7/N6*100</f>
        <v>8.71472402820655</v>
      </c>
      <c r="J7" s="304">
        <v>18744</v>
      </c>
      <c r="K7" s="305">
        <f>J7/$N$9*100</f>
        <v>8.734877998769736</v>
      </c>
      <c r="L7" s="84" t="s">
        <v>559</v>
      </c>
      <c r="N7" s="410">
        <v>211917</v>
      </c>
    </row>
    <row r="8" spans="1:14" s="18" customFormat="1" ht="18" customHeight="1">
      <c r="A8" s="80" t="s">
        <v>685</v>
      </c>
      <c r="B8" s="221">
        <v>16572</v>
      </c>
      <c r="C8" s="194">
        <f>B8/'[1]4.연령(5세계급)및성별인구'!$AF$8*100</f>
        <v>8.107989099324334</v>
      </c>
      <c r="D8" s="285">
        <v>16612</v>
      </c>
      <c r="E8" s="286">
        <f>D8/'4.연령(5세계급)및성별인구'!D8*100</f>
        <v>8.076270486025019</v>
      </c>
      <c r="F8" s="303">
        <v>16940</v>
      </c>
      <c r="G8" s="286">
        <v>8.092717509697884</v>
      </c>
      <c r="H8" s="506">
        <v>16911</v>
      </c>
      <c r="I8" s="507">
        <f>H8/N7*100</f>
        <v>7.980011042058919</v>
      </c>
      <c r="J8" s="299">
        <v>17234</v>
      </c>
      <c r="K8" s="300">
        <f>J8/$N$10*100</f>
        <v>8.013279520895717</v>
      </c>
      <c r="L8" s="84" t="s">
        <v>683</v>
      </c>
      <c r="N8" s="273">
        <f>SUM(N9:N10)</f>
        <v>429656</v>
      </c>
    </row>
    <row r="9" spans="1:14" s="83" customFormat="1" ht="18" customHeight="1">
      <c r="A9" s="77" t="s">
        <v>697</v>
      </c>
      <c r="B9" s="78">
        <v>27020</v>
      </c>
      <c r="C9" s="191">
        <f>B9/'[1]4.연령(5세계급)및성별인구'!$AF$6*100</f>
        <v>6.63070738997492</v>
      </c>
      <c r="D9" s="289">
        <v>28983</v>
      </c>
      <c r="E9" s="291">
        <f>D9/'4.연령(5세계급)및성별인구'!D6*100</f>
        <v>7.062513097680675</v>
      </c>
      <c r="F9" s="370">
        <v>30781</v>
      </c>
      <c r="G9" s="291">
        <v>7.372005968304757</v>
      </c>
      <c r="H9" s="370">
        <f>SUM(H10:H11)</f>
        <v>32454</v>
      </c>
      <c r="I9" s="291">
        <f>H9/N5*100</f>
        <v>7.676151280777691</v>
      </c>
      <c r="J9" s="303">
        <f>SUM(J10:J11)</f>
        <v>33638</v>
      </c>
      <c r="K9" s="502">
        <f>J9/$N$8*100</f>
        <v>7.82905394082708</v>
      </c>
      <c r="L9" s="85" t="s">
        <v>688</v>
      </c>
      <c r="N9" s="275">
        <v>214588</v>
      </c>
    </row>
    <row r="10" spans="1:14" s="18" customFormat="1" ht="18" customHeight="1">
      <c r="A10" s="80" t="s">
        <v>684</v>
      </c>
      <c r="B10" s="221">
        <v>13743</v>
      </c>
      <c r="C10" s="194">
        <f>B10/'[1]4.연령(5세계급)및성별인구'!$AF$7*100</f>
        <v>6.7663842211248255</v>
      </c>
      <c r="D10" s="285">
        <v>14744</v>
      </c>
      <c r="E10" s="286">
        <f>D10/'4.연령(5세계급)및성별인구'!D7*100</f>
        <v>7.203122786275765</v>
      </c>
      <c r="F10" s="303">
        <v>15685</v>
      </c>
      <c r="G10" s="286">
        <v>7.533078788752011</v>
      </c>
      <c r="H10" s="506">
        <v>16513</v>
      </c>
      <c r="I10" s="507">
        <f>H10/N6*100</f>
        <v>7.830779663588985</v>
      </c>
      <c r="J10" s="304">
        <v>17137</v>
      </c>
      <c r="K10" s="305">
        <f>J10/$N$9*100</f>
        <v>7.986001081141536</v>
      </c>
      <c r="L10" s="84" t="s">
        <v>559</v>
      </c>
      <c r="N10" s="491">
        <v>215068</v>
      </c>
    </row>
    <row r="11" spans="1:12" s="18" customFormat="1" ht="18" customHeight="1">
      <c r="A11" s="80" t="s">
        <v>685</v>
      </c>
      <c r="B11" s="221">
        <v>13277</v>
      </c>
      <c r="C11" s="194">
        <f>B11/'[1]4.연령(5세계급)및성별인구'!$AF$8*100</f>
        <v>6.495882891125343</v>
      </c>
      <c r="D11" s="285">
        <v>14239</v>
      </c>
      <c r="E11" s="286">
        <f>D11/'4.연령(5세계급)및성별인구'!D8*100</f>
        <v>6.922587012431388</v>
      </c>
      <c r="F11" s="303">
        <v>15096</v>
      </c>
      <c r="G11" s="286">
        <v>7.211786512774456</v>
      </c>
      <c r="H11" s="506">
        <v>15941</v>
      </c>
      <c r="I11" s="507">
        <f>H11/N7*100</f>
        <v>7.522284668054002</v>
      </c>
      <c r="J11" s="299">
        <v>16501</v>
      </c>
      <c r="K11" s="300">
        <f>J11/$N$10*100</f>
        <v>7.672457083341083</v>
      </c>
      <c r="L11" s="84" t="s">
        <v>683</v>
      </c>
    </row>
    <row r="12" spans="1:12" s="83" customFormat="1" ht="18" customHeight="1">
      <c r="A12" s="77" t="s">
        <v>698</v>
      </c>
      <c r="B12" s="78">
        <v>17696</v>
      </c>
      <c r="C12" s="191">
        <f>B12/'[1]4.연령(5세계급)및성별인구'!$AF$6*100</f>
        <v>4.342598000480984</v>
      </c>
      <c r="D12" s="289">
        <v>18728</v>
      </c>
      <c r="E12" s="291">
        <f>D12/'4.연령(5세계급)및성별인구'!D6*100</f>
        <v>4.563597463801665</v>
      </c>
      <c r="F12" s="370">
        <v>21310</v>
      </c>
      <c r="G12" s="291">
        <v>5.103714862563737</v>
      </c>
      <c r="H12" s="370">
        <f>SUM(H13:H14)</f>
        <v>23380</v>
      </c>
      <c r="I12" s="291">
        <f>H12/N5*100</f>
        <v>5.5299321175997544</v>
      </c>
      <c r="J12" s="303">
        <f>SUM(J13:J14)</f>
        <v>25390</v>
      </c>
      <c r="K12" s="502">
        <f>J12/$N$8*100</f>
        <v>5.909378665723277</v>
      </c>
      <c r="L12" s="85" t="s">
        <v>689</v>
      </c>
    </row>
    <row r="13" spans="1:13" s="18" customFormat="1" ht="18" customHeight="1">
      <c r="A13" s="80" t="s">
        <v>684</v>
      </c>
      <c r="B13" s="221">
        <v>8786</v>
      </c>
      <c r="C13" s="194">
        <f>B13/'[1]4.연령(5세계급)및성별인구'!$AF$7*100</f>
        <v>4.3257987169324545</v>
      </c>
      <c r="D13" s="285">
        <v>9307</v>
      </c>
      <c r="E13" s="286">
        <f>D13/'4.연령(5세계급)및성별인구'!D7*100</f>
        <v>4.546897976930856</v>
      </c>
      <c r="F13" s="303">
        <v>10569</v>
      </c>
      <c r="G13" s="286">
        <v>5.076003169800447</v>
      </c>
      <c r="H13" s="506">
        <v>11612</v>
      </c>
      <c r="I13" s="507">
        <f>H13/N6*100</f>
        <v>5.506631953830031</v>
      </c>
      <c r="J13" s="304">
        <v>12707</v>
      </c>
      <c r="K13" s="305">
        <f>J13/$N$9*100</f>
        <v>5.921579957872761</v>
      </c>
      <c r="L13" s="84" t="s">
        <v>559</v>
      </c>
      <c r="M13" s="83"/>
    </row>
    <row r="14" spans="1:12" s="18" customFormat="1" ht="18" customHeight="1">
      <c r="A14" s="80" t="s">
        <v>685</v>
      </c>
      <c r="B14" s="221">
        <v>8910</v>
      </c>
      <c r="C14" s="194">
        <f>B14/'[1]4.연령(5세계급)및성별인구'!$AF$8*100</f>
        <v>4.359291749636726</v>
      </c>
      <c r="D14" s="285">
        <v>9421</v>
      </c>
      <c r="E14" s="286">
        <f>D14/'4.연령(5세계급)및성별인구'!D8*100</f>
        <v>4.580215762631934</v>
      </c>
      <c r="F14" s="303">
        <v>10741</v>
      </c>
      <c r="G14" s="286">
        <v>5.131279738587071</v>
      </c>
      <c r="H14" s="506">
        <v>11768</v>
      </c>
      <c r="I14" s="507">
        <f>H14/N7*100</f>
        <v>5.553117494113261</v>
      </c>
      <c r="J14" s="299">
        <v>12683</v>
      </c>
      <c r="K14" s="300">
        <f>J14/$N$10*100</f>
        <v>5.897204605055145</v>
      </c>
      <c r="L14" s="84" t="s">
        <v>683</v>
      </c>
    </row>
    <row r="15" spans="1:12" s="83" customFormat="1" ht="18" customHeight="1">
      <c r="A15" s="77" t="s">
        <v>699</v>
      </c>
      <c r="B15" s="78">
        <v>16490</v>
      </c>
      <c r="C15" s="191">
        <f>B15/'[1]4.연령(5세계급)및성별인구'!$AF$6*100</f>
        <v>4.046645627708602</v>
      </c>
      <c r="D15" s="289">
        <v>16697</v>
      </c>
      <c r="E15" s="291">
        <f>D15/'4.연령(5세계급)및성별인구'!D6*100</f>
        <v>4.068687892625824</v>
      </c>
      <c r="F15" s="370">
        <v>17501</v>
      </c>
      <c r="G15" s="291">
        <v>4.191464749400655</v>
      </c>
      <c r="H15" s="370">
        <f>SUM(H16:H17)</f>
        <v>17483</v>
      </c>
      <c r="I15" s="291">
        <f>H15/N5*100</f>
        <v>4.1351498379810305</v>
      </c>
      <c r="J15" s="303">
        <f>SUM(J16:J17)</f>
        <v>17880</v>
      </c>
      <c r="K15" s="502">
        <f>J15/$N$8*100</f>
        <v>4.161468709851602</v>
      </c>
      <c r="L15" s="85" t="s">
        <v>690</v>
      </c>
    </row>
    <row r="16" spans="1:12" s="18" customFormat="1" ht="18" customHeight="1">
      <c r="A16" s="80" t="s">
        <v>684</v>
      </c>
      <c r="B16" s="221">
        <v>8134</v>
      </c>
      <c r="C16" s="194">
        <f>B16/'[1]4.연령(5세계급)및성별인구'!$AF$7*100</f>
        <v>4.004785654851876</v>
      </c>
      <c r="D16" s="285">
        <v>8230</v>
      </c>
      <c r="E16" s="286">
        <f>D16/'4.연령(5세계급)및성별인구'!D7*100</f>
        <v>4.020733893858488</v>
      </c>
      <c r="F16" s="303">
        <v>8546</v>
      </c>
      <c r="G16" s="286">
        <v>4.104411305621593</v>
      </c>
      <c r="H16" s="506">
        <v>8506</v>
      </c>
      <c r="I16" s="507">
        <f>H16/N6*100</f>
        <v>4.033707492187241</v>
      </c>
      <c r="J16" s="304">
        <v>8786</v>
      </c>
      <c r="K16" s="305">
        <f>J16/$N$9*100</f>
        <v>4.094357559602587</v>
      </c>
      <c r="L16" s="84" t="s">
        <v>559</v>
      </c>
    </row>
    <row r="17" spans="1:12" s="18" customFormat="1" ht="18" customHeight="1">
      <c r="A17" s="80" t="s">
        <v>685</v>
      </c>
      <c r="B17" s="221">
        <v>8356</v>
      </c>
      <c r="C17" s="194">
        <f>B17/'[1]4.연령(5세계급)및성별인구'!$AF$8*100</f>
        <v>4.088242632992647</v>
      </c>
      <c r="D17" s="285">
        <v>8467</v>
      </c>
      <c r="E17" s="286">
        <f>D17/'4.연령(5세계급)및성별인구'!D8*100</f>
        <v>4.116408753020337</v>
      </c>
      <c r="F17" s="303">
        <v>8955</v>
      </c>
      <c r="G17" s="286">
        <v>4.278056983432382</v>
      </c>
      <c r="H17" s="506">
        <v>8977</v>
      </c>
      <c r="I17" s="507">
        <f>H17/N7*100</f>
        <v>4.236092432414577</v>
      </c>
      <c r="J17" s="299">
        <v>9094</v>
      </c>
      <c r="K17" s="300">
        <f>J17/$N$10*100</f>
        <v>4.228430077928841</v>
      </c>
      <c r="L17" s="84" t="s">
        <v>683</v>
      </c>
    </row>
    <row r="18" spans="1:12" s="83" customFormat="1" ht="18" customHeight="1">
      <c r="A18" s="77" t="s">
        <v>700</v>
      </c>
      <c r="B18" s="78">
        <v>14569</v>
      </c>
      <c r="C18" s="191">
        <f>B18/'[1]4.연령(5세계급)및성별인구'!$AF$6*100</f>
        <v>3.575232271078631</v>
      </c>
      <c r="D18" s="289">
        <v>14585</v>
      </c>
      <c r="E18" s="291">
        <f>D18/'4.연령(5세계급)및성별인구'!D6*100</f>
        <v>3.554040421270146</v>
      </c>
      <c r="F18" s="370">
        <v>14721</v>
      </c>
      <c r="G18" s="291">
        <v>3.5256586809854893</v>
      </c>
      <c r="H18" s="370">
        <f>SUM(H19:H20)</f>
        <v>15034</v>
      </c>
      <c r="I18" s="291">
        <f>H18/N5*100</f>
        <v>3.555902457484803</v>
      </c>
      <c r="J18" s="303">
        <f>SUM(J19:J20)</f>
        <v>15630</v>
      </c>
      <c r="K18" s="502">
        <f>J18/$N$8*100</f>
        <v>3.637793956095109</v>
      </c>
      <c r="L18" s="85" t="s">
        <v>691</v>
      </c>
    </row>
    <row r="19" spans="1:12" s="18" customFormat="1" ht="18" customHeight="1">
      <c r="A19" s="80" t="s">
        <v>684</v>
      </c>
      <c r="B19" s="221">
        <v>6688</v>
      </c>
      <c r="C19" s="194">
        <f>B19/'[1]4.연령(5세계급)및성별인구'!$AF$7*100</f>
        <v>3.292845642936974</v>
      </c>
      <c r="D19" s="285">
        <v>6781</v>
      </c>
      <c r="E19" s="286">
        <f>D19/'4.연령(5세계급)및성별인구'!D7*100</f>
        <v>3.312830684599563</v>
      </c>
      <c r="F19" s="303">
        <v>6940</v>
      </c>
      <c r="G19" s="286">
        <v>3.3330931969358595</v>
      </c>
      <c r="H19" s="506">
        <v>7162</v>
      </c>
      <c r="I19" s="507">
        <f>H19/N6*100</f>
        <v>3.3963570490295107</v>
      </c>
      <c r="J19" s="304">
        <v>7462</v>
      </c>
      <c r="K19" s="305">
        <f>J19/$N$9*100</f>
        <v>3.4773612690364795</v>
      </c>
      <c r="L19" s="84" t="s">
        <v>559</v>
      </c>
    </row>
    <row r="20" spans="1:12" s="18" customFormat="1" ht="18" customHeight="1">
      <c r="A20" s="80" t="s">
        <v>685</v>
      </c>
      <c r="B20" s="221">
        <v>7881</v>
      </c>
      <c r="C20" s="194">
        <f>B20/'[1]4.연령(5세계급)및성별인구'!$AF$8*100</f>
        <v>3.8558449246786792</v>
      </c>
      <c r="D20" s="285">
        <v>7804</v>
      </c>
      <c r="E20" s="286">
        <f>D20/'4.연령(5세계급)및성별인구'!D8*100</f>
        <v>3.794077466466364</v>
      </c>
      <c r="F20" s="303">
        <v>7781</v>
      </c>
      <c r="G20" s="286">
        <v>3.7172039517685502</v>
      </c>
      <c r="H20" s="506">
        <v>7872</v>
      </c>
      <c r="I20" s="507">
        <f>H20/N7*100</f>
        <v>3.7146618723368108</v>
      </c>
      <c r="J20" s="299">
        <v>8168</v>
      </c>
      <c r="K20" s="300">
        <f>J20/$N$10*100</f>
        <v>3.7978685810999315</v>
      </c>
      <c r="L20" s="84" t="s">
        <v>683</v>
      </c>
    </row>
    <row r="21" spans="1:12" s="83" customFormat="1" ht="18" customHeight="1">
      <c r="A21" s="77" t="s">
        <v>701</v>
      </c>
      <c r="B21" s="78">
        <v>11698</v>
      </c>
      <c r="C21" s="191">
        <f>B21/'[1]4.연령(5세계급)및성별인구'!$AF$6*100</f>
        <v>2.870688935896618</v>
      </c>
      <c r="D21" s="289">
        <v>12069</v>
      </c>
      <c r="E21" s="291">
        <f>D21/'4.연령(5세계급)및성별인구'!D6*100</f>
        <v>2.940947126795296</v>
      </c>
      <c r="F21" s="370">
        <v>12565</v>
      </c>
      <c r="G21" s="291">
        <v>3.0092997300850937</v>
      </c>
      <c r="H21" s="370">
        <f>SUM(H22:H23)</f>
        <v>13119</v>
      </c>
      <c r="I21" s="291">
        <f>H21/N5*100</f>
        <v>3.1029589157737885</v>
      </c>
      <c r="J21" s="303">
        <f>SUM(J22:J23)</f>
        <v>13609</v>
      </c>
      <c r="K21" s="502">
        <f>J21/$N$8*100</f>
        <v>3.167417655054276</v>
      </c>
      <c r="L21" s="85" t="s">
        <v>692</v>
      </c>
    </row>
    <row r="22" spans="1:12" s="18" customFormat="1" ht="18" customHeight="1">
      <c r="A22" s="80" t="s">
        <v>684</v>
      </c>
      <c r="B22" s="221">
        <v>4783</v>
      </c>
      <c r="C22" s="194">
        <f>B22/'[1]4.연령(5세계급)및성별인구'!$AF$7*100</f>
        <v>2.3549163741279227</v>
      </c>
      <c r="D22" s="285">
        <v>4983</v>
      </c>
      <c r="E22" s="286">
        <f>D22/'4.연령(5세계급)및성별인구'!D7*100</f>
        <v>2.4344249080312084</v>
      </c>
      <c r="F22" s="303">
        <v>5288</v>
      </c>
      <c r="G22" s="286">
        <v>2.5396825396825395</v>
      </c>
      <c r="H22" s="506">
        <v>5667</v>
      </c>
      <c r="I22" s="507">
        <f>H22/N6*100</f>
        <v>2.687399524832482</v>
      </c>
      <c r="J22" s="304">
        <v>5948</v>
      </c>
      <c r="K22" s="305">
        <f>J22/$N$9*100</f>
        <v>2.771823214718437</v>
      </c>
      <c r="L22" s="84" t="s">
        <v>559</v>
      </c>
    </row>
    <row r="23" spans="1:12" s="18" customFormat="1" ht="18" customHeight="1">
      <c r="A23" s="80" t="s">
        <v>685</v>
      </c>
      <c r="B23" s="221">
        <v>6915</v>
      </c>
      <c r="C23" s="194">
        <f>B23/'[1]4.연령(5세계급)및성별인구'!$AF$8*100</f>
        <v>3.3832213747180653</v>
      </c>
      <c r="D23" s="285">
        <v>7086</v>
      </c>
      <c r="E23" s="286">
        <f>D23/'4.연령(5세계급)및성별인구'!D8*100</f>
        <v>3.445006782083631</v>
      </c>
      <c r="F23" s="303">
        <v>7277</v>
      </c>
      <c r="G23" s="286">
        <v>3.4764288853643155</v>
      </c>
      <c r="H23" s="506">
        <v>7452</v>
      </c>
      <c r="I23" s="507">
        <f>H23/N7*100</f>
        <v>3.5164710712212797</v>
      </c>
      <c r="J23" s="299">
        <v>7661</v>
      </c>
      <c r="K23" s="300">
        <f>J23/$N$10*100</f>
        <v>3.5621291870478173</v>
      </c>
      <c r="L23" s="84" t="s">
        <v>683</v>
      </c>
    </row>
    <row r="24" spans="1:12" s="83" customFormat="1" ht="18" customHeight="1">
      <c r="A24" s="77" t="s">
        <v>702</v>
      </c>
      <c r="B24" s="78">
        <v>7863</v>
      </c>
      <c r="C24" s="191">
        <f>B24/'[1]4.연령(5세계급)및성별인구'!$AF$6*100</f>
        <v>1.929580022478638</v>
      </c>
      <c r="D24" s="289">
        <v>8539</v>
      </c>
      <c r="E24" s="291">
        <f>D24/'4.연령(5세계급)및성별인구'!D6*100</f>
        <v>2.080764563402522</v>
      </c>
      <c r="F24" s="370">
        <v>9168</v>
      </c>
      <c r="G24" s="291">
        <v>2.1957230342554825</v>
      </c>
      <c r="H24" s="370">
        <f>SUM(H25:H26)</f>
        <v>9803</v>
      </c>
      <c r="I24" s="291">
        <f>H24/N5*100</f>
        <v>2.3186451902835925</v>
      </c>
      <c r="J24" s="303">
        <f>SUM(J25:J26)</f>
        <v>10308</v>
      </c>
      <c r="K24" s="502">
        <f>J24/$N$8*100</f>
        <v>2.399128605209749</v>
      </c>
      <c r="L24" s="85" t="s">
        <v>693</v>
      </c>
    </row>
    <row r="25" spans="1:12" s="18" customFormat="1" ht="18" customHeight="1">
      <c r="A25" s="80" t="s">
        <v>684</v>
      </c>
      <c r="B25" s="221">
        <v>2414</v>
      </c>
      <c r="C25" s="194">
        <f>B25/'[1]4.연령(5세계급)및성별인구'!$AF$7*100</f>
        <v>1.1885360918136747</v>
      </c>
      <c r="D25" s="285">
        <v>2847</v>
      </c>
      <c r="E25" s="286">
        <f>D25/'4.연령(5세계급)및성별인구'!D7*100</f>
        <v>1.390890570572918</v>
      </c>
      <c r="F25" s="303">
        <v>3239</v>
      </c>
      <c r="G25" s="286">
        <v>1.5556035828350503</v>
      </c>
      <c r="H25" s="506">
        <v>3505</v>
      </c>
      <c r="I25" s="507">
        <f>H25/N6*100</f>
        <v>1.6621378744552409</v>
      </c>
      <c r="J25" s="304">
        <v>3820</v>
      </c>
      <c r="K25" s="305">
        <f>J25/$N$9*100</f>
        <v>1.780155460696777</v>
      </c>
      <c r="L25" s="84" t="s">
        <v>559</v>
      </c>
    </row>
    <row r="26" spans="1:12" s="18" customFormat="1" ht="18" customHeight="1">
      <c r="A26" s="80" t="s">
        <v>685</v>
      </c>
      <c r="B26" s="221">
        <v>5449</v>
      </c>
      <c r="C26" s="194">
        <f>B26/'[1]4.연령(5세계급)및성별인구'!$AF$8*100</f>
        <v>2.665968658111169</v>
      </c>
      <c r="D26" s="285">
        <v>5692</v>
      </c>
      <c r="E26" s="286">
        <f>D26/'4.연령(5세계급)및성별인구'!D8*100</f>
        <v>2.767284589841946</v>
      </c>
      <c r="F26" s="303">
        <v>5929</v>
      </c>
      <c r="G26" s="286">
        <v>2.8324511283942595</v>
      </c>
      <c r="H26" s="506">
        <v>6298</v>
      </c>
      <c r="I26" s="507">
        <f>H26/N7*100</f>
        <v>2.9719182510133684</v>
      </c>
      <c r="J26" s="299">
        <v>6488</v>
      </c>
      <c r="K26" s="300">
        <f>J26/$N$10*100</f>
        <v>3.0167202931165957</v>
      </c>
      <c r="L26" s="84" t="s">
        <v>683</v>
      </c>
    </row>
    <row r="27" spans="1:12" s="83" customFormat="1" ht="18" customHeight="1">
      <c r="A27" s="77" t="s">
        <v>703</v>
      </c>
      <c r="B27" s="78">
        <v>3575</v>
      </c>
      <c r="C27" s="191">
        <f>B27/'[1]4.연령(5세계급)및성별인구'!$AF$6*100</f>
        <v>0.8773049192879474</v>
      </c>
      <c r="D27" s="289">
        <v>4254</v>
      </c>
      <c r="E27" s="291">
        <f>D27/'4.연령(5세계급)및성별인구'!D6*100</f>
        <v>1.0366052761112925</v>
      </c>
      <c r="F27" s="370">
        <v>4783</v>
      </c>
      <c r="G27" s="291">
        <v>1.1455217356941507</v>
      </c>
      <c r="H27" s="370">
        <f>SUM(H28:H29)</f>
        <v>5294</v>
      </c>
      <c r="I27" s="291">
        <f>H27/N5*100</f>
        <v>1.2521582818893542</v>
      </c>
      <c r="J27" s="303">
        <f>SUM(J28:J29)</f>
        <v>5826</v>
      </c>
      <c r="K27" s="502">
        <f>J27/$N$8*100</f>
        <v>1.355968495726814</v>
      </c>
      <c r="L27" s="85" t="s">
        <v>694</v>
      </c>
    </row>
    <row r="28" spans="1:12" s="18" customFormat="1" ht="18" customHeight="1">
      <c r="A28" s="80" t="s">
        <v>684</v>
      </c>
      <c r="B28" s="221">
        <v>818</v>
      </c>
      <c r="C28" s="194">
        <f>B28/'[1]4.연령(5세계급)및성별인구'!$AF$7*100</f>
        <v>0.4027433815673512</v>
      </c>
      <c r="D28" s="285">
        <v>953</v>
      </c>
      <c r="E28" s="286">
        <f>D28/'4.연령(5세계급)및성별인구'!D7*100</f>
        <v>0.4655843743435163</v>
      </c>
      <c r="F28" s="303">
        <v>1072</v>
      </c>
      <c r="G28" s="286">
        <v>0.5148524361837523</v>
      </c>
      <c r="H28" s="506">
        <v>1296</v>
      </c>
      <c r="I28" s="507">
        <f>H28/N6*100</f>
        <v>0.6145879273306681</v>
      </c>
      <c r="J28" s="304">
        <v>1530</v>
      </c>
      <c r="K28" s="305">
        <f>J28/$N$9*100</f>
        <v>0.7129942028445206</v>
      </c>
      <c r="L28" s="84" t="s">
        <v>559</v>
      </c>
    </row>
    <row r="29" spans="1:12" s="18" customFormat="1" ht="18" customHeight="1">
      <c r="A29" s="80" t="s">
        <v>685</v>
      </c>
      <c r="B29" s="221">
        <v>2757</v>
      </c>
      <c r="C29" s="194">
        <f>B29/'[1]4.연령(5세계급)및성별인구'!$AF$8*100</f>
        <v>1.3488852248875929</v>
      </c>
      <c r="D29" s="285">
        <v>3301</v>
      </c>
      <c r="E29" s="286">
        <f>D29/'4.연령(5세계급)및성별인구'!D8*100</f>
        <v>1.6048500405952675</v>
      </c>
      <c r="F29" s="303">
        <v>3711</v>
      </c>
      <c r="G29" s="286">
        <v>1.7728497448930842</v>
      </c>
      <c r="H29" s="506">
        <v>3998</v>
      </c>
      <c r="I29" s="507">
        <f>H29/N7*100</f>
        <v>1.8865876734759364</v>
      </c>
      <c r="J29" s="299">
        <v>4296</v>
      </c>
      <c r="K29" s="300">
        <f>J29/$N$10*100</f>
        <v>1.997507764985958</v>
      </c>
      <c r="L29" s="84" t="s">
        <v>683</v>
      </c>
    </row>
    <row r="30" spans="1:12" s="83" customFormat="1" ht="18" customHeight="1">
      <c r="A30" s="77" t="s">
        <v>704</v>
      </c>
      <c r="B30" s="78">
        <v>4245</v>
      </c>
      <c r="C30" s="191">
        <f>B30/'[1]4.연령(5세계급)및성별인구'!$AF$6*100</f>
        <v>1.0417229041614928</v>
      </c>
      <c r="D30" s="289">
        <v>4228</v>
      </c>
      <c r="E30" s="291">
        <f>D30/'4.연령(5세계급)및성별인구'!D6*100</f>
        <v>1.0302696538313458</v>
      </c>
      <c r="F30" s="370">
        <v>4414</v>
      </c>
      <c r="G30" s="291">
        <v>1.0571467575483968</v>
      </c>
      <c r="H30" s="370">
        <f>SUM(H31:H32)</f>
        <v>4491</v>
      </c>
      <c r="I30" s="291">
        <f>H30/N5*100</f>
        <v>1.0622294756261974</v>
      </c>
      <c r="J30" s="303">
        <f>SUM(J31:J32)</f>
        <v>4726</v>
      </c>
      <c r="K30" s="502">
        <f>J30/$N$8*100</f>
        <v>1.0999497272236394</v>
      </c>
      <c r="L30" s="85" t="s">
        <v>695</v>
      </c>
    </row>
    <row r="31" spans="1:12" s="18" customFormat="1" ht="18" customHeight="1">
      <c r="A31" s="80" t="s">
        <v>684</v>
      </c>
      <c r="B31" s="222">
        <v>627</v>
      </c>
      <c r="C31" s="194">
        <f>B31/'[1]4.연령(5세계급)및성별인구'!$AF$7*100</f>
        <v>0.30870427902534137</v>
      </c>
      <c r="D31" s="285">
        <v>651</v>
      </c>
      <c r="E31" s="286">
        <f>D31/'4.연령(5세계급)및성별인구'!D7*100</f>
        <v>0.31804347082647333</v>
      </c>
      <c r="F31" s="303">
        <v>700</v>
      </c>
      <c r="G31" s="286">
        <v>0.33619095646327113</v>
      </c>
      <c r="H31" s="506">
        <v>704</v>
      </c>
      <c r="I31" s="507">
        <f>H31/N6*100</f>
        <v>0.33385023213023957</v>
      </c>
      <c r="J31" s="304">
        <v>727</v>
      </c>
      <c r="K31" s="305">
        <f>J31/$N$9*100</f>
        <v>0.3387887486718736</v>
      </c>
      <c r="L31" s="84" t="s">
        <v>559</v>
      </c>
    </row>
    <row r="32" spans="1:14" s="359" customFormat="1" ht="18" customHeight="1">
      <c r="A32" s="333" t="s">
        <v>685</v>
      </c>
      <c r="B32" s="358">
        <v>3618</v>
      </c>
      <c r="C32" s="357">
        <f>B32/'[1]4.연령(5세계급)및성별인구'!$AF$8*100</f>
        <v>1.7701366498524889</v>
      </c>
      <c r="D32" s="287">
        <v>3577</v>
      </c>
      <c r="E32" s="288">
        <f>D32/'4.연령(5세계급)및성별인구'!D8*100</f>
        <v>1.7390332006086857</v>
      </c>
      <c r="F32" s="371">
        <v>3714</v>
      </c>
      <c r="G32" s="288">
        <v>1.774282929812157</v>
      </c>
      <c r="H32" s="508">
        <v>3787</v>
      </c>
      <c r="I32" s="509">
        <f>H32/N7*100</f>
        <v>1.7870203900583719</v>
      </c>
      <c r="J32" s="301">
        <v>3999</v>
      </c>
      <c r="K32" s="302">
        <f>J32/$N$10*100</f>
        <v>1.859411906931761</v>
      </c>
      <c r="L32" s="103" t="s">
        <v>683</v>
      </c>
      <c r="M32" s="321"/>
      <c r="N32" s="321"/>
    </row>
    <row r="33" spans="1:16" s="354" customFormat="1" ht="17.25" customHeight="1">
      <c r="A33" s="443" t="s">
        <v>876</v>
      </c>
      <c r="B33" s="446"/>
      <c r="C33" s="445"/>
      <c r="D33" s="445"/>
      <c r="E33" s="445"/>
      <c r="F33" s="445"/>
      <c r="G33" s="446" t="s">
        <v>881</v>
      </c>
      <c r="H33" s="445"/>
      <c r="I33" s="490"/>
      <c r="J33" s="510"/>
      <c r="K33" s="490"/>
      <c r="M33" s="355"/>
      <c r="N33" s="355"/>
      <c r="O33" s="355"/>
      <c r="P33" s="355"/>
    </row>
    <row r="34" spans="1:10" s="490" customFormat="1" ht="17.25" customHeight="1">
      <c r="A34" s="490" t="s">
        <v>198</v>
      </c>
      <c r="G34" s="490" t="s">
        <v>200</v>
      </c>
      <c r="J34" s="510"/>
    </row>
    <row r="35" spans="1:11" s="104" customFormat="1" ht="15" customHeight="1">
      <c r="A35" s="69"/>
      <c r="K35" s="503"/>
    </row>
    <row r="36" s="104" customFormat="1" ht="12.75" customHeight="1">
      <c r="K36" s="503"/>
    </row>
    <row r="37" s="104" customFormat="1" ht="24" customHeight="1">
      <c r="K37" s="503"/>
    </row>
    <row r="38" spans="4:11" s="356" customFormat="1" ht="13.5">
      <c r="D38" s="360"/>
      <c r="E38" s="360"/>
      <c r="F38" s="360"/>
      <c r="G38" s="360"/>
      <c r="K38" s="504"/>
    </row>
  </sheetData>
  <sheetProtection/>
  <mergeCells count="7">
    <mergeCell ref="A1:L1"/>
    <mergeCell ref="D3:E3"/>
    <mergeCell ref="B3:C3"/>
    <mergeCell ref="H3:I3"/>
    <mergeCell ref="A3:A5"/>
    <mergeCell ref="F3:G3"/>
    <mergeCell ref="J3:K3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58"/>
  <sheetViews>
    <sheetView zoomScaleSheetLayoutView="100" zoomScalePageLayoutView="0" workbookViewId="0" topLeftCell="A1">
      <pane xSplit="1" ySplit="6" topLeftCell="B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2" sqref="A12"/>
    </sheetView>
  </sheetViews>
  <sheetFormatPr defaultColWidth="2.21484375" defaultRowHeight="79.5" customHeight="1"/>
  <cols>
    <col min="1" max="1" width="11.3359375" style="684" customWidth="1"/>
    <col min="2" max="19" width="7.4453125" style="684" customWidth="1"/>
    <col min="20" max="115" width="3.5546875" style="684" hidden="1" customWidth="1"/>
    <col min="116" max="16384" width="2.21484375" style="684" customWidth="1"/>
  </cols>
  <sheetData>
    <row r="1" spans="1:19" s="648" customFormat="1" ht="30.75" customHeight="1">
      <c r="A1" s="1076" t="s">
        <v>286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R1" s="1076"/>
      <c r="S1" s="1076"/>
    </row>
    <row r="2" spans="1:19" s="649" customFormat="1" ht="18" customHeight="1">
      <c r="A2" s="649" t="s">
        <v>287</v>
      </c>
      <c r="S2" s="650" t="s">
        <v>564</v>
      </c>
    </row>
    <row r="3" spans="1:19" s="649" customFormat="1" ht="24.75" customHeight="1">
      <c r="A3" s="515"/>
      <c r="B3" s="1077" t="s">
        <v>288</v>
      </c>
      <c r="C3" s="1078"/>
      <c r="D3" s="1078"/>
      <c r="E3" s="1078"/>
      <c r="F3" s="1078"/>
      <c r="G3" s="1079"/>
      <c r="H3" s="1080" t="s">
        <v>289</v>
      </c>
      <c r="I3" s="1078"/>
      <c r="J3" s="1078"/>
      <c r="K3" s="1078"/>
      <c r="L3" s="1078"/>
      <c r="M3" s="1079"/>
      <c r="N3" s="1077" t="s">
        <v>290</v>
      </c>
      <c r="O3" s="1078"/>
      <c r="P3" s="1078"/>
      <c r="Q3" s="1078"/>
      <c r="R3" s="1078"/>
      <c r="S3" s="1078"/>
    </row>
    <row r="4" spans="1:19" s="649" customFormat="1" ht="24.75" customHeight="1">
      <c r="A4" s="651" t="s">
        <v>279</v>
      </c>
      <c r="B4" s="652"/>
      <c r="C4" s="653" t="s">
        <v>565</v>
      </c>
      <c r="D4" s="653" t="s">
        <v>291</v>
      </c>
      <c r="E4" s="653" t="s">
        <v>292</v>
      </c>
      <c r="F4" s="653" t="s">
        <v>293</v>
      </c>
      <c r="G4" s="620" t="s">
        <v>294</v>
      </c>
      <c r="H4" s="654"/>
      <c r="I4" s="653" t="s">
        <v>565</v>
      </c>
      <c r="J4" s="653" t="s">
        <v>291</v>
      </c>
      <c r="K4" s="653" t="s">
        <v>292</v>
      </c>
      <c r="L4" s="653" t="s">
        <v>293</v>
      </c>
      <c r="M4" s="620" t="s">
        <v>294</v>
      </c>
      <c r="N4" s="654"/>
      <c r="O4" s="653" t="s">
        <v>565</v>
      </c>
      <c r="P4" s="653" t="s">
        <v>291</v>
      </c>
      <c r="Q4" s="653" t="s">
        <v>292</v>
      </c>
      <c r="R4" s="653" t="s">
        <v>293</v>
      </c>
      <c r="S4" s="620" t="s">
        <v>294</v>
      </c>
    </row>
    <row r="5" spans="1:19" s="649" customFormat="1" ht="24.75" customHeight="1">
      <c r="A5" s="651" t="s">
        <v>280</v>
      </c>
      <c r="B5" s="652"/>
      <c r="C5" s="655"/>
      <c r="D5" s="655"/>
      <c r="E5" s="655"/>
      <c r="F5" s="655" t="s">
        <v>566</v>
      </c>
      <c r="G5" s="654"/>
      <c r="H5" s="654"/>
      <c r="I5" s="655"/>
      <c r="J5" s="655"/>
      <c r="K5" s="655"/>
      <c r="L5" s="655" t="s">
        <v>566</v>
      </c>
      <c r="M5" s="654"/>
      <c r="N5" s="654"/>
      <c r="O5" s="655"/>
      <c r="P5" s="655"/>
      <c r="Q5" s="655"/>
      <c r="R5" s="655" t="s">
        <v>566</v>
      </c>
      <c r="S5" s="654"/>
    </row>
    <row r="6" spans="1:19" s="661" customFormat="1" ht="24.75" customHeight="1">
      <c r="A6" s="656"/>
      <c r="B6" s="657"/>
      <c r="C6" s="658" t="s">
        <v>567</v>
      </c>
      <c r="D6" s="658" t="s">
        <v>568</v>
      </c>
      <c r="E6" s="658" t="s">
        <v>569</v>
      </c>
      <c r="F6" s="658" t="s">
        <v>570</v>
      </c>
      <c r="G6" s="659" t="s">
        <v>571</v>
      </c>
      <c r="H6" s="660"/>
      <c r="I6" s="658" t="s">
        <v>567</v>
      </c>
      <c r="J6" s="658" t="s">
        <v>568</v>
      </c>
      <c r="K6" s="658" t="s">
        <v>569</v>
      </c>
      <c r="L6" s="658" t="s">
        <v>570</v>
      </c>
      <c r="M6" s="660" t="s">
        <v>571</v>
      </c>
      <c r="N6" s="660"/>
      <c r="O6" s="658" t="s">
        <v>567</v>
      </c>
      <c r="P6" s="658" t="s">
        <v>568</v>
      </c>
      <c r="Q6" s="658" t="s">
        <v>569</v>
      </c>
      <c r="R6" s="658" t="s">
        <v>570</v>
      </c>
      <c r="S6" s="660" t="s">
        <v>571</v>
      </c>
    </row>
    <row r="7" spans="1:20" s="661" customFormat="1" ht="25.5" customHeight="1">
      <c r="A7" s="662" t="s">
        <v>281</v>
      </c>
      <c r="B7" s="663">
        <v>334162</v>
      </c>
      <c r="C7" s="663">
        <v>176689</v>
      </c>
      <c r="D7" s="663">
        <v>31367</v>
      </c>
      <c r="E7" s="663">
        <v>3686</v>
      </c>
      <c r="F7" s="663">
        <v>122419</v>
      </c>
      <c r="G7" s="663">
        <v>1</v>
      </c>
      <c r="H7" s="663">
        <v>160434</v>
      </c>
      <c r="I7" s="663">
        <v>86405</v>
      </c>
      <c r="J7" s="663">
        <v>2486</v>
      </c>
      <c r="K7" s="663">
        <v>1357</v>
      </c>
      <c r="L7" s="663">
        <v>70185</v>
      </c>
      <c r="M7" s="663">
        <v>1</v>
      </c>
      <c r="N7" s="663">
        <v>173728</v>
      </c>
      <c r="O7" s="663">
        <v>90284</v>
      </c>
      <c r="P7" s="663">
        <v>28881</v>
      </c>
      <c r="Q7" s="663">
        <v>2329</v>
      </c>
      <c r="R7" s="663">
        <v>52234</v>
      </c>
      <c r="S7" s="663" t="s">
        <v>803</v>
      </c>
      <c r="T7" s="664"/>
    </row>
    <row r="8" spans="1:20" s="661" customFormat="1" ht="25.5" customHeight="1">
      <c r="A8" s="662" t="s">
        <v>282</v>
      </c>
      <c r="B8" s="663">
        <v>382883</v>
      </c>
      <c r="C8" s="663">
        <v>199815</v>
      </c>
      <c r="D8" s="663">
        <v>35100</v>
      </c>
      <c r="E8" s="663">
        <v>4082</v>
      </c>
      <c r="F8" s="663">
        <v>143886</v>
      </c>
      <c r="G8" s="663" t="s">
        <v>803</v>
      </c>
      <c r="H8" s="663">
        <v>186275</v>
      </c>
      <c r="I8" s="663">
        <v>99355</v>
      </c>
      <c r="J8" s="663">
        <v>3584</v>
      </c>
      <c r="K8" s="663">
        <v>1684</v>
      </c>
      <c r="L8" s="663">
        <v>81652</v>
      </c>
      <c r="M8" s="663" t="s">
        <v>803</v>
      </c>
      <c r="N8" s="663">
        <v>196608</v>
      </c>
      <c r="O8" s="663">
        <v>100460</v>
      </c>
      <c r="P8" s="663">
        <v>31516</v>
      </c>
      <c r="Q8" s="663">
        <v>2398</v>
      </c>
      <c r="R8" s="663">
        <v>62234</v>
      </c>
      <c r="S8" s="663" t="s">
        <v>803</v>
      </c>
      <c r="T8" s="664"/>
    </row>
    <row r="9" spans="1:20" s="661" customFormat="1" ht="25.5" customHeight="1">
      <c r="A9" s="662" t="s">
        <v>562</v>
      </c>
      <c r="B9" s="663">
        <v>386933</v>
      </c>
      <c r="C9" s="663">
        <v>219280</v>
      </c>
      <c r="D9" s="663">
        <v>34938</v>
      </c>
      <c r="E9" s="663">
        <v>5228</v>
      </c>
      <c r="F9" s="663">
        <v>127448</v>
      </c>
      <c r="G9" s="663">
        <v>39</v>
      </c>
      <c r="H9" s="663">
        <v>187610</v>
      </c>
      <c r="I9" s="663">
        <v>109578</v>
      </c>
      <c r="J9" s="663">
        <v>3257</v>
      </c>
      <c r="K9" s="663">
        <v>2378</v>
      </c>
      <c r="L9" s="663">
        <v>72372</v>
      </c>
      <c r="M9" s="663">
        <v>25</v>
      </c>
      <c r="N9" s="663">
        <v>199323</v>
      </c>
      <c r="O9" s="663">
        <v>109702</v>
      </c>
      <c r="P9" s="663">
        <v>31681</v>
      </c>
      <c r="Q9" s="663">
        <v>2850</v>
      </c>
      <c r="R9" s="663">
        <v>55076</v>
      </c>
      <c r="S9" s="663">
        <v>14</v>
      </c>
      <c r="T9" s="664"/>
    </row>
    <row r="10" spans="1:20" s="661" customFormat="1" ht="25.5" customHeight="1">
      <c r="A10" s="662" t="s">
        <v>283</v>
      </c>
      <c r="B10" s="663">
        <v>396137</v>
      </c>
      <c r="C10" s="663">
        <v>233668</v>
      </c>
      <c r="D10" s="663">
        <v>34540</v>
      </c>
      <c r="E10" s="663">
        <v>9966</v>
      </c>
      <c r="F10" s="663">
        <v>117957</v>
      </c>
      <c r="G10" s="665">
        <v>6</v>
      </c>
      <c r="H10" s="663">
        <v>193146</v>
      </c>
      <c r="I10" s="663">
        <v>116950</v>
      </c>
      <c r="J10" s="663">
        <v>3403</v>
      </c>
      <c r="K10" s="663">
        <v>4703</v>
      </c>
      <c r="L10" s="663">
        <v>68089</v>
      </c>
      <c r="M10" s="663">
        <v>1</v>
      </c>
      <c r="N10" s="663">
        <v>202991</v>
      </c>
      <c r="O10" s="663">
        <v>116718</v>
      </c>
      <c r="P10" s="663">
        <v>31137</v>
      </c>
      <c r="Q10" s="663">
        <v>5263</v>
      </c>
      <c r="R10" s="663">
        <v>49868</v>
      </c>
      <c r="S10" s="663">
        <v>5</v>
      </c>
      <c r="T10" s="664"/>
    </row>
    <row r="11" spans="1:20" s="661" customFormat="1" ht="25.5" customHeight="1">
      <c r="A11" s="662" t="s">
        <v>284</v>
      </c>
      <c r="B11" s="663">
        <v>414395</v>
      </c>
      <c r="C11" s="665">
        <v>243242</v>
      </c>
      <c r="D11" s="665">
        <v>36245</v>
      </c>
      <c r="E11" s="665">
        <v>16267</v>
      </c>
      <c r="F11" s="665">
        <v>118641</v>
      </c>
      <c r="G11" s="665">
        <f>SUM(M11,S11)</f>
        <v>0</v>
      </c>
      <c r="H11" s="663">
        <v>202807</v>
      </c>
      <c r="I11" s="663">
        <v>121888</v>
      </c>
      <c r="J11" s="663">
        <v>4245</v>
      </c>
      <c r="K11" s="663">
        <v>7885</v>
      </c>
      <c r="L11" s="663">
        <v>68789</v>
      </c>
      <c r="M11" s="663" t="s">
        <v>803</v>
      </c>
      <c r="N11" s="663">
        <v>211588</v>
      </c>
      <c r="O11" s="663">
        <v>121354</v>
      </c>
      <c r="P11" s="663">
        <v>32000</v>
      </c>
      <c r="Q11" s="663">
        <v>8382</v>
      </c>
      <c r="R11" s="663">
        <v>49852</v>
      </c>
      <c r="S11" s="663" t="s">
        <v>803</v>
      </c>
      <c r="T11" s="664"/>
    </row>
    <row r="12" spans="1:20" s="670" customFormat="1" ht="25.5" customHeight="1">
      <c r="A12" s="666" t="s">
        <v>854</v>
      </c>
      <c r="B12" s="667">
        <f>SUM(C12:G12)</f>
        <v>427567</v>
      </c>
      <c r="C12" s="667">
        <f>SUM(C13:C27)</f>
        <v>246544</v>
      </c>
      <c r="D12" s="667">
        <f>SUM(D13:D27)</f>
        <v>37906</v>
      </c>
      <c r="E12" s="667">
        <f>SUM(E13:E27)</f>
        <v>21314</v>
      </c>
      <c r="F12" s="667">
        <f>SUM(F13:F27)</f>
        <v>121803</v>
      </c>
      <c r="G12" s="668" t="s">
        <v>572</v>
      </c>
      <c r="H12" s="667">
        <f>SUM(I12:M12)</f>
        <v>208903</v>
      </c>
      <c r="I12" s="667">
        <f>SUM(I13:I27)</f>
        <v>123745</v>
      </c>
      <c r="J12" s="667">
        <f>SUM(J13:J27)</f>
        <v>4889</v>
      </c>
      <c r="K12" s="667">
        <f>SUM(K13:K27)</f>
        <v>10177</v>
      </c>
      <c r="L12" s="667">
        <f>SUM(L13:L27)</f>
        <v>70092</v>
      </c>
      <c r="M12" s="667" t="s">
        <v>572</v>
      </c>
      <c r="N12" s="667">
        <f>SUM(O12:S12)</f>
        <v>218664</v>
      </c>
      <c r="O12" s="667">
        <f>SUM(O13:O27)</f>
        <v>122799</v>
      </c>
      <c r="P12" s="667">
        <f>SUM(P13:P27)</f>
        <v>33017</v>
      </c>
      <c r="Q12" s="667">
        <f>SUM(Q13:Q27)</f>
        <v>11137</v>
      </c>
      <c r="R12" s="667">
        <f>SUM(R13:R27)</f>
        <v>51711</v>
      </c>
      <c r="S12" s="667" t="s">
        <v>572</v>
      </c>
      <c r="T12" s="669"/>
    </row>
    <row r="13" spans="1:20" s="661" customFormat="1" ht="18.75" customHeight="1">
      <c r="A13" s="662" t="s">
        <v>573</v>
      </c>
      <c r="B13" s="665">
        <v>39164</v>
      </c>
      <c r="C13" s="665">
        <v>136</v>
      </c>
      <c r="D13" s="665">
        <v>4</v>
      </c>
      <c r="E13" s="665">
        <v>14</v>
      </c>
      <c r="F13" s="665">
        <v>39010</v>
      </c>
      <c r="G13" s="665">
        <f aca="true" t="shared" si="0" ref="G13:G27">SUM(M13,S13)</f>
        <v>0</v>
      </c>
      <c r="H13" s="665">
        <v>20588</v>
      </c>
      <c r="I13" s="671">
        <v>60</v>
      </c>
      <c r="J13" s="672">
        <v>3</v>
      </c>
      <c r="K13" s="671">
        <v>8</v>
      </c>
      <c r="L13" s="671">
        <v>20517</v>
      </c>
      <c r="M13" s="667" t="s">
        <v>572</v>
      </c>
      <c r="N13" s="665">
        <v>18576</v>
      </c>
      <c r="O13" s="671">
        <v>76</v>
      </c>
      <c r="P13" s="672">
        <v>1</v>
      </c>
      <c r="Q13" s="671">
        <v>6</v>
      </c>
      <c r="R13" s="671">
        <v>18493</v>
      </c>
      <c r="S13" s="663" t="s">
        <v>803</v>
      </c>
      <c r="T13" s="664"/>
    </row>
    <row r="14" spans="1:20" s="661" customFormat="1" ht="18.75" customHeight="1">
      <c r="A14" s="662" t="s">
        <v>574</v>
      </c>
      <c r="B14" s="665">
        <v>27731</v>
      </c>
      <c r="C14" s="665">
        <v>926</v>
      </c>
      <c r="D14" s="665">
        <v>8</v>
      </c>
      <c r="E14" s="665">
        <v>32</v>
      </c>
      <c r="F14" s="665">
        <v>26765</v>
      </c>
      <c r="G14" s="665">
        <f t="shared" si="0"/>
        <v>0</v>
      </c>
      <c r="H14" s="665">
        <v>15147</v>
      </c>
      <c r="I14" s="671">
        <v>232</v>
      </c>
      <c r="J14" s="671">
        <v>1</v>
      </c>
      <c r="K14" s="671">
        <v>10</v>
      </c>
      <c r="L14" s="671">
        <v>14904</v>
      </c>
      <c r="M14" s="667" t="s">
        <v>572</v>
      </c>
      <c r="N14" s="665">
        <v>12584</v>
      </c>
      <c r="O14" s="671">
        <v>694</v>
      </c>
      <c r="P14" s="671">
        <v>7</v>
      </c>
      <c r="Q14" s="671">
        <v>22</v>
      </c>
      <c r="R14" s="671">
        <v>11861</v>
      </c>
      <c r="S14" s="663" t="s">
        <v>803</v>
      </c>
      <c r="T14" s="664"/>
    </row>
    <row r="15" spans="1:20" s="661" customFormat="1" ht="18.75" customHeight="1">
      <c r="A15" s="662" t="s">
        <v>575</v>
      </c>
      <c r="B15" s="665">
        <v>32113</v>
      </c>
      <c r="C15" s="665">
        <v>8345</v>
      </c>
      <c r="D15" s="665">
        <v>21</v>
      </c>
      <c r="E15" s="665">
        <v>241</v>
      </c>
      <c r="F15" s="665">
        <v>23506</v>
      </c>
      <c r="G15" s="665">
        <f t="shared" si="0"/>
        <v>0</v>
      </c>
      <c r="H15" s="665">
        <v>16232</v>
      </c>
      <c r="I15" s="671">
        <v>2906</v>
      </c>
      <c r="J15" s="671">
        <v>3</v>
      </c>
      <c r="K15" s="671">
        <v>96</v>
      </c>
      <c r="L15" s="671">
        <v>13227</v>
      </c>
      <c r="M15" s="667" t="s">
        <v>572</v>
      </c>
      <c r="N15" s="665">
        <v>15881</v>
      </c>
      <c r="O15" s="671">
        <v>5439</v>
      </c>
      <c r="P15" s="671">
        <v>18</v>
      </c>
      <c r="Q15" s="671">
        <v>145</v>
      </c>
      <c r="R15" s="671">
        <v>10279</v>
      </c>
      <c r="S15" s="663" t="s">
        <v>803</v>
      </c>
      <c r="T15" s="664"/>
    </row>
    <row r="16" spans="1:20" s="661" customFormat="1" ht="18.75" customHeight="1">
      <c r="A16" s="662" t="s">
        <v>576</v>
      </c>
      <c r="B16" s="665">
        <v>35691</v>
      </c>
      <c r="C16" s="665">
        <v>21335</v>
      </c>
      <c r="D16" s="665">
        <v>69</v>
      </c>
      <c r="E16" s="665">
        <v>813</v>
      </c>
      <c r="F16" s="665">
        <v>13474</v>
      </c>
      <c r="G16" s="665">
        <f t="shared" si="0"/>
        <v>0</v>
      </c>
      <c r="H16" s="665">
        <v>18085</v>
      </c>
      <c r="I16" s="671">
        <v>9040</v>
      </c>
      <c r="J16" s="671">
        <v>13</v>
      </c>
      <c r="K16" s="671">
        <v>355</v>
      </c>
      <c r="L16" s="671">
        <v>8677</v>
      </c>
      <c r="M16" s="667" t="s">
        <v>572</v>
      </c>
      <c r="N16" s="665">
        <v>17606</v>
      </c>
      <c r="O16" s="671">
        <v>12295</v>
      </c>
      <c r="P16" s="671">
        <v>56</v>
      </c>
      <c r="Q16" s="671">
        <v>458</v>
      </c>
      <c r="R16" s="671">
        <v>4797</v>
      </c>
      <c r="S16" s="663" t="s">
        <v>803</v>
      </c>
      <c r="T16" s="664"/>
    </row>
    <row r="17" spans="1:20" s="661" customFormat="1" ht="18.75" customHeight="1">
      <c r="A17" s="662" t="s">
        <v>577</v>
      </c>
      <c r="B17" s="665">
        <v>45047</v>
      </c>
      <c r="C17" s="665">
        <v>33879</v>
      </c>
      <c r="D17" s="665">
        <v>253</v>
      </c>
      <c r="E17" s="665">
        <v>2421</v>
      </c>
      <c r="F17" s="665">
        <v>8494</v>
      </c>
      <c r="G17" s="665">
        <f t="shared" si="0"/>
        <v>0</v>
      </c>
      <c r="H17" s="665">
        <v>22516</v>
      </c>
      <c r="I17" s="671">
        <v>15613</v>
      </c>
      <c r="J17" s="671">
        <v>58</v>
      </c>
      <c r="K17" s="671">
        <v>1013</v>
      </c>
      <c r="L17" s="671">
        <v>5832</v>
      </c>
      <c r="M17" s="667" t="s">
        <v>572</v>
      </c>
      <c r="N17" s="665">
        <v>22531</v>
      </c>
      <c r="O17" s="671">
        <v>18266</v>
      </c>
      <c r="P17" s="671">
        <v>195</v>
      </c>
      <c r="Q17" s="671">
        <v>1408</v>
      </c>
      <c r="R17" s="671">
        <v>2662</v>
      </c>
      <c r="S17" s="663" t="s">
        <v>803</v>
      </c>
      <c r="T17" s="664"/>
    </row>
    <row r="18" spans="1:20" s="661" customFormat="1" ht="18.75" customHeight="1">
      <c r="A18" s="662" t="s">
        <v>578</v>
      </c>
      <c r="B18" s="665">
        <v>46681</v>
      </c>
      <c r="C18" s="665">
        <v>37025</v>
      </c>
      <c r="D18" s="665">
        <v>578</v>
      </c>
      <c r="E18" s="665">
        <v>4044</v>
      </c>
      <c r="F18" s="665">
        <v>5034</v>
      </c>
      <c r="G18" s="665">
        <f t="shared" si="0"/>
        <v>0</v>
      </c>
      <c r="H18" s="665">
        <v>23868</v>
      </c>
      <c r="I18" s="671">
        <v>18377</v>
      </c>
      <c r="J18" s="671">
        <v>117</v>
      </c>
      <c r="K18" s="671">
        <v>1874</v>
      </c>
      <c r="L18" s="671">
        <v>3500</v>
      </c>
      <c r="M18" s="667" t="s">
        <v>572</v>
      </c>
      <c r="N18" s="665">
        <v>22813</v>
      </c>
      <c r="O18" s="671">
        <v>18648</v>
      </c>
      <c r="P18" s="671">
        <v>461</v>
      </c>
      <c r="Q18" s="671">
        <v>2170</v>
      </c>
      <c r="R18" s="671">
        <v>1534</v>
      </c>
      <c r="S18" s="663" t="s">
        <v>803</v>
      </c>
      <c r="T18" s="664"/>
    </row>
    <row r="19" spans="1:20" s="661" customFormat="1" ht="18.75" customHeight="1">
      <c r="A19" s="662" t="s">
        <v>579</v>
      </c>
      <c r="B19" s="665">
        <v>43278</v>
      </c>
      <c r="C19" s="665">
        <v>35008</v>
      </c>
      <c r="D19" s="665">
        <v>1157</v>
      </c>
      <c r="E19" s="665">
        <v>4492</v>
      </c>
      <c r="F19" s="665">
        <v>2621</v>
      </c>
      <c r="G19" s="665">
        <f t="shared" si="0"/>
        <v>0</v>
      </c>
      <c r="H19" s="665">
        <v>22144</v>
      </c>
      <c r="I19" s="671">
        <v>17942</v>
      </c>
      <c r="J19" s="671">
        <v>221</v>
      </c>
      <c r="K19" s="671">
        <v>2179</v>
      </c>
      <c r="L19" s="671">
        <v>1802</v>
      </c>
      <c r="M19" s="667" t="s">
        <v>572</v>
      </c>
      <c r="N19" s="665">
        <v>21134</v>
      </c>
      <c r="O19" s="671">
        <v>17066</v>
      </c>
      <c r="P19" s="671">
        <v>936</v>
      </c>
      <c r="Q19" s="671">
        <v>2313</v>
      </c>
      <c r="R19" s="671">
        <v>819</v>
      </c>
      <c r="S19" s="663" t="s">
        <v>803</v>
      </c>
      <c r="T19" s="664"/>
    </row>
    <row r="20" spans="1:20" s="661" customFormat="1" ht="18.75" customHeight="1">
      <c r="A20" s="662" t="s">
        <v>580</v>
      </c>
      <c r="B20" s="665">
        <v>38485</v>
      </c>
      <c r="C20" s="665">
        <v>31197</v>
      </c>
      <c r="D20" s="665">
        <v>1892</v>
      </c>
      <c r="E20" s="665">
        <v>3982</v>
      </c>
      <c r="F20" s="665">
        <v>1414</v>
      </c>
      <c r="G20" s="665">
        <f t="shared" si="0"/>
        <v>0</v>
      </c>
      <c r="H20" s="665">
        <v>19501</v>
      </c>
      <c r="I20" s="671">
        <v>16298</v>
      </c>
      <c r="J20" s="671">
        <v>355</v>
      </c>
      <c r="K20" s="671">
        <v>1975</v>
      </c>
      <c r="L20" s="671">
        <v>873</v>
      </c>
      <c r="M20" s="667" t="s">
        <v>572</v>
      </c>
      <c r="N20" s="665">
        <v>18984</v>
      </c>
      <c r="O20" s="671">
        <v>14899</v>
      </c>
      <c r="P20" s="671">
        <v>1537</v>
      </c>
      <c r="Q20" s="671">
        <v>2007</v>
      </c>
      <c r="R20" s="671">
        <v>541</v>
      </c>
      <c r="S20" s="663" t="s">
        <v>803</v>
      </c>
      <c r="T20" s="664"/>
    </row>
    <row r="21" spans="1:20" s="661" customFormat="1" ht="18.75" customHeight="1">
      <c r="A21" s="662" t="s">
        <v>581</v>
      </c>
      <c r="B21" s="665">
        <v>27406</v>
      </c>
      <c r="C21" s="665">
        <v>22002</v>
      </c>
      <c r="D21" s="665">
        <v>2438</v>
      </c>
      <c r="E21" s="665">
        <v>2294</v>
      </c>
      <c r="F21" s="665">
        <v>672</v>
      </c>
      <c r="G21" s="665">
        <f t="shared" si="0"/>
        <v>0</v>
      </c>
      <c r="H21" s="665">
        <v>13574</v>
      </c>
      <c r="I21" s="671">
        <v>11578</v>
      </c>
      <c r="J21" s="671">
        <v>410</v>
      </c>
      <c r="K21" s="671">
        <v>1192</v>
      </c>
      <c r="L21" s="671">
        <v>394</v>
      </c>
      <c r="M21" s="667" t="s">
        <v>572</v>
      </c>
      <c r="N21" s="665">
        <v>13832</v>
      </c>
      <c r="O21" s="671">
        <v>10424</v>
      </c>
      <c r="P21" s="671">
        <v>2028</v>
      </c>
      <c r="Q21" s="671">
        <v>1102</v>
      </c>
      <c r="R21" s="671">
        <v>278</v>
      </c>
      <c r="S21" s="663" t="s">
        <v>803</v>
      </c>
      <c r="T21" s="664"/>
    </row>
    <row r="22" spans="1:20" s="661" customFormat="1" ht="18.75" customHeight="1">
      <c r="A22" s="662" t="s">
        <v>582</v>
      </c>
      <c r="B22" s="665">
        <v>24163</v>
      </c>
      <c r="C22" s="665">
        <v>18950</v>
      </c>
      <c r="D22" s="665">
        <v>3515</v>
      </c>
      <c r="E22" s="665">
        <v>1350</v>
      </c>
      <c r="F22" s="665">
        <v>348</v>
      </c>
      <c r="G22" s="665">
        <f t="shared" si="0"/>
        <v>0</v>
      </c>
      <c r="H22" s="665">
        <v>11737</v>
      </c>
      <c r="I22" s="671">
        <v>10263</v>
      </c>
      <c r="J22" s="671">
        <v>556</v>
      </c>
      <c r="K22" s="671">
        <v>719</v>
      </c>
      <c r="L22" s="671">
        <v>199</v>
      </c>
      <c r="M22" s="667" t="s">
        <v>572</v>
      </c>
      <c r="N22" s="665">
        <v>12426</v>
      </c>
      <c r="O22" s="671">
        <v>8687</v>
      </c>
      <c r="P22" s="671">
        <v>2959</v>
      </c>
      <c r="Q22" s="671">
        <v>631</v>
      </c>
      <c r="R22" s="671">
        <v>149</v>
      </c>
      <c r="S22" s="663" t="s">
        <v>803</v>
      </c>
      <c r="T22" s="664"/>
    </row>
    <row r="23" spans="1:20" s="661" customFormat="1" ht="18.75" customHeight="1">
      <c r="A23" s="662" t="s">
        <v>583</v>
      </c>
      <c r="B23" s="665">
        <v>21156</v>
      </c>
      <c r="C23" s="665">
        <v>15401</v>
      </c>
      <c r="D23" s="665">
        <v>4763</v>
      </c>
      <c r="E23" s="665">
        <v>807</v>
      </c>
      <c r="F23" s="665">
        <v>185</v>
      </c>
      <c r="G23" s="665">
        <f t="shared" si="0"/>
        <v>0</v>
      </c>
      <c r="H23" s="665">
        <v>9817</v>
      </c>
      <c r="I23" s="671">
        <v>8624</v>
      </c>
      <c r="J23" s="671">
        <v>661</v>
      </c>
      <c r="K23" s="671">
        <v>443</v>
      </c>
      <c r="L23" s="671">
        <v>89</v>
      </c>
      <c r="M23" s="667" t="s">
        <v>572</v>
      </c>
      <c r="N23" s="665">
        <v>11339</v>
      </c>
      <c r="O23" s="671">
        <v>6777</v>
      </c>
      <c r="P23" s="671">
        <v>4102</v>
      </c>
      <c r="Q23" s="671">
        <v>364</v>
      </c>
      <c r="R23" s="671">
        <v>96</v>
      </c>
      <c r="S23" s="663" t="s">
        <v>803</v>
      </c>
      <c r="T23" s="664"/>
    </row>
    <row r="24" spans="1:20" s="661" customFormat="1" ht="18.75" customHeight="1">
      <c r="A24" s="662" t="s">
        <v>584</v>
      </c>
      <c r="B24" s="665">
        <v>18775</v>
      </c>
      <c r="C24" s="665">
        <v>12204</v>
      </c>
      <c r="D24" s="665">
        <v>5990</v>
      </c>
      <c r="E24" s="665">
        <v>467</v>
      </c>
      <c r="F24" s="665">
        <v>114</v>
      </c>
      <c r="G24" s="665">
        <f t="shared" si="0"/>
        <v>0</v>
      </c>
      <c r="H24" s="665">
        <v>7941</v>
      </c>
      <c r="I24" s="671">
        <v>6914</v>
      </c>
      <c r="J24" s="671">
        <v>774</v>
      </c>
      <c r="K24" s="671">
        <v>212</v>
      </c>
      <c r="L24" s="671">
        <v>41</v>
      </c>
      <c r="M24" s="667" t="s">
        <v>572</v>
      </c>
      <c r="N24" s="665">
        <v>10834</v>
      </c>
      <c r="O24" s="671">
        <v>5290</v>
      </c>
      <c r="P24" s="671">
        <v>5216</v>
      </c>
      <c r="Q24" s="671">
        <v>255</v>
      </c>
      <c r="R24" s="671">
        <v>73</v>
      </c>
      <c r="S24" s="663" t="s">
        <v>803</v>
      </c>
      <c r="T24" s="664"/>
    </row>
    <row r="25" spans="1:20" s="661" customFormat="1" ht="18.75" customHeight="1">
      <c r="A25" s="662" t="s">
        <v>585</v>
      </c>
      <c r="B25" s="665">
        <v>14065</v>
      </c>
      <c r="C25" s="665">
        <v>7084</v>
      </c>
      <c r="D25" s="665">
        <v>6670</v>
      </c>
      <c r="E25" s="665">
        <v>231</v>
      </c>
      <c r="F25" s="665">
        <v>80</v>
      </c>
      <c r="G25" s="665">
        <f t="shared" si="0"/>
        <v>0</v>
      </c>
      <c r="H25" s="665">
        <v>4971</v>
      </c>
      <c r="I25" s="671">
        <v>4065</v>
      </c>
      <c r="J25" s="671">
        <v>805</v>
      </c>
      <c r="K25" s="671">
        <v>79</v>
      </c>
      <c r="L25" s="671">
        <v>22</v>
      </c>
      <c r="M25" s="667" t="s">
        <v>572</v>
      </c>
      <c r="N25" s="665">
        <v>9094</v>
      </c>
      <c r="O25" s="671">
        <v>3019</v>
      </c>
      <c r="P25" s="671">
        <v>5865</v>
      </c>
      <c r="Q25" s="671">
        <v>152</v>
      </c>
      <c r="R25" s="671">
        <v>58</v>
      </c>
      <c r="S25" s="663" t="s">
        <v>803</v>
      </c>
      <c r="T25" s="664"/>
    </row>
    <row r="26" spans="1:20" s="661" customFormat="1" ht="18.75" customHeight="1">
      <c r="A26" s="662" t="s">
        <v>586</v>
      </c>
      <c r="B26" s="665">
        <v>7430</v>
      </c>
      <c r="C26" s="665">
        <v>2220</v>
      </c>
      <c r="D26" s="665">
        <v>5088</v>
      </c>
      <c r="E26" s="665">
        <v>82</v>
      </c>
      <c r="F26" s="665">
        <v>40</v>
      </c>
      <c r="G26" s="665">
        <f t="shared" si="0"/>
        <v>0</v>
      </c>
      <c r="H26" s="665">
        <v>1775</v>
      </c>
      <c r="I26" s="671">
        <v>1303</v>
      </c>
      <c r="J26" s="671">
        <v>452</v>
      </c>
      <c r="K26" s="671">
        <v>14</v>
      </c>
      <c r="L26" s="671">
        <v>6</v>
      </c>
      <c r="M26" s="667" t="s">
        <v>572</v>
      </c>
      <c r="N26" s="665">
        <v>5655</v>
      </c>
      <c r="O26" s="671">
        <v>917</v>
      </c>
      <c r="P26" s="671">
        <v>4636</v>
      </c>
      <c r="Q26" s="671">
        <v>68</v>
      </c>
      <c r="R26" s="671">
        <v>34</v>
      </c>
      <c r="S26" s="663" t="s">
        <v>803</v>
      </c>
      <c r="T26" s="664"/>
    </row>
    <row r="27" spans="1:20" s="661" customFormat="1" ht="18.75" customHeight="1">
      <c r="A27" s="656" t="s">
        <v>587</v>
      </c>
      <c r="B27" s="673">
        <v>6382</v>
      </c>
      <c r="C27" s="673">
        <v>832</v>
      </c>
      <c r="D27" s="673">
        <v>5460</v>
      </c>
      <c r="E27" s="673">
        <v>44</v>
      </c>
      <c r="F27" s="673">
        <v>46</v>
      </c>
      <c r="G27" s="673">
        <f t="shared" si="0"/>
        <v>0</v>
      </c>
      <c r="H27" s="673">
        <v>1007</v>
      </c>
      <c r="I27" s="674">
        <v>530</v>
      </c>
      <c r="J27" s="674">
        <v>460</v>
      </c>
      <c r="K27" s="674">
        <v>8</v>
      </c>
      <c r="L27" s="674">
        <v>9</v>
      </c>
      <c r="M27" s="675" t="s">
        <v>572</v>
      </c>
      <c r="N27" s="673">
        <v>5375</v>
      </c>
      <c r="O27" s="674">
        <v>302</v>
      </c>
      <c r="P27" s="674">
        <v>5000</v>
      </c>
      <c r="Q27" s="674">
        <v>36</v>
      </c>
      <c r="R27" s="674">
        <v>37</v>
      </c>
      <c r="S27" s="676" t="s">
        <v>803</v>
      </c>
      <c r="T27" s="664"/>
    </row>
    <row r="28" spans="1:19" s="678" customFormat="1" ht="15" customHeight="1">
      <c r="A28" s="511" t="s">
        <v>866</v>
      </c>
      <c r="B28" s="677"/>
      <c r="C28" s="677"/>
      <c r="D28" s="677"/>
      <c r="L28" s="679" t="s">
        <v>891</v>
      </c>
      <c r="N28" s="680"/>
      <c r="O28" s="680"/>
      <c r="P28" s="680"/>
      <c r="Q28" s="680"/>
      <c r="R28" s="680"/>
      <c r="S28" s="681"/>
    </row>
    <row r="29" spans="1:16" s="678" customFormat="1" ht="15" customHeight="1">
      <c r="A29" s="682" t="s">
        <v>863</v>
      </c>
      <c r="L29" s="682" t="s">
        <v>867</v>
      </c>
      <c r="N29" s="682"/>
      <c r="O29" s="682"/>
      <c r="P29" s="683" t="s">
        <v>555</v>
      </c>
    </row>
    <row r="30" spans="1:12" s="678" customFormat="1" ht="15" customHeight="1">
      <c r="A30" s="682" t="s">
        <v>864</v>
      </c>
      <c r="L30" s="678" t="s">
        <v>868</v>
      </c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79.5" customHeight="1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8" ht="79.5" customHeight="1">
      <c r="A1258" s="684" t="s">
        <v>285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15.77734375" defaultRowHeight="54.75" customHeight="1"/>
  <cols>
    <col min="1" max="1" width="9.5546875" style="661" customWidth="1"/>
    <col min="2" max="28" width="8.10546875" style="661" customWidth="1"/>
    <col min="29" max="29" width="5.10546875" style="661" customWidth="1"/>
    <col min="30" max="16384" width="15.77734375" style="661" customWidth="1"/>
  </cols>
  <sheetData>
    <row r="1" spans="1:28" s="649" customFormat="1" ht="33.75" customHeight="1">
      <c r="A1" s="1083" t="s">
        <v>298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R1" s="1076"/>
      <c r="S1" s="1076"/>
      <c r="T1" s="1076"/>
      <c r="U1" s="1076"/>
      <c r="V1" s="1076"/>
      <c r="W1" s="1076"/>
      <c r="X1" s="1076"/>
      <c r="Y1" s="1076"/>
      <c r="Z1" s="1076"/>
      <c r="AA1" s="1076"/>
      <c r="AB1" s="1076"/>
    </row>
    <row r="2" spans="1:28" s="649" customFormat="1" ht="18" customHeight="1">
      <c r="A2" s="685" t="s">
        <v>299</v>
      </c>
      <c r="AB2" s="650" t="s">
        <v>300</v>
      </c>
    </row>
    <row r="3" spans="1:28" s="649" customFormat="1" ht="25.5" customHeight="1">
      <c r="A3" s="686"/>
      <c r="B3" s="1084" t="s">
        <v>301</v>
      </c>
      <c r="C3" s="1085"/>
      <c r="D3" s="1085"/>
      <c r="E3" s="1085"/>
      <c r="F3" s="1085"/>
      <c r="G3" s="1085"/>
      <c r="H3" s="1086"/>
      <c r="I3" s="1087" t="s">
        <v>302</v>
      </c>
      <c r="J3" s="1085"/>
      <c r="K3" s="1085"/>
      <c r="L3" s="1085"/>
      <c r="M3" s="1085"/>
      <c r="N3" s="1085"/>
      <c r="O3" s="1086"/>
      <c r="P3" s="1084" t="s">
        <v>303</v>
      </c>
      <c r="Q3" s="1085"/>
      <c r="R3" s="1085"/>
      <c r="S3" s="1085"/>
      <c r="T3" s="1085"/>
      <c r="U3" s="1085"/>
      <c r="V3" s="1086"/>
      <c r="W3" s="1084" t="s">
        <v>304</v>
      </c>
      <c r="X3" s="1085"/>
      <c r="Y3" s="1085"/>
      <c r="Z3" s="1086"/>
      <c r="AA3" s="687" t="s">
        <v>305</v>
      </c>
      <c r="AB3" s="688" t="s">
        <v>306</v>
      </c>
    </row>
    <row r="4" spans="1:28" s="649" customFormat="1" ht="25.5" customHeight="1">
      <c r="A4" s="689" t="s">
        <v>307</v>
      </c>
      <c r="B4" s="690"/>
      <c r="C4" s="691" t="s">
        <v>308</v>
      </c>
      <c r="D4" s="691" t="s">
        <v>309</v>
      </c>
      <c r="E4" s="691" t="s">
        <v>310</v>
      </c>
      <c r="F4" s="691" t="s">
        <v>311</v>
      </c>
      <c r="G4" s="691" t="s">
        <v>312</v>
      </c>
      <c r="H4" s="688" t="s">
        <v>313</v>
      </c>
      <c r="I4" s="690"/>
      <c r="J4" s="691" t="s">
        <v>308</v>
      </c>
      <c r="K4" s="691" t="s">
        <v>309</v>
      </c>
      <c r="L4" s="691" t="s">
        <v>310</v>
      </c>
      <c r="M4" s="691" t="s">
        <v>311</v>
      </c>
      <c r="N4" s="691" t="s">
        <v>312</v>
      </c>
      <c r="O4" s="688" t="s">
        <v>313</v>
      </c>
      <c r="P4" s="690"/>
      <c r="Q4" s="691" t="s">
        <v>308</v>
      </c>
      <c r="R4" s="691" t="s">
        <v>309</v>
      </c>
      <c r="S4" s="691" t="s">
        <v>310</v>
      </c>
      <c r="T4" s="691" t="s">
        <v>311</v>
      </c>
      <c r="U4" s="691" t="s">
        <v>312</v>
      </c>
      <c r="V4" s="688" t="s">
        <v>313</v>
      </c>
      <c r="W4" s="690"/>
      <c r="X4" s="691" t="s">
        <v>311</v>
      </c>
      <c r="Y4" s="691" t="s">
        <v>312</v>
      </c>
      <c r="Z4" s="688" t="s">
        <v>313</v>
      </c>
      <c r="AA4" s="690"/>
      <c r="AB4" s="690"/>
    </row>
    <row r="5" spans="1:28" s="649" customFormat="1" ht="25.5" customHeight="1">
      <c r="A5" s="692" t="s">
        <v>314</v>
      </c>
      <c r="B5" s="690"/>
      <c r="C5" s="693"/>
      <c r="D5" s="693"/>
      <c r="E5" s="693"/>
      <c r="F5" s="693"/>
      <c r="G5" s="693" t="s">
        <v>315</v>
      </c>
      <c r="H5" s="694" t="s">
        <v>316</v>
      </c>
      <c r="I5" s="690"/>
      <c r="J5" s="693"/>
      <c r="K5" s="693"/>
      <c r="L5" s="693"/>
      <c r="M5" s="693"/>
      <c r="N5" s="693" t="s">
        <v>315</v>
      </c>
      <c r="O5" s="694" t="s">
        <v>316</v>
      </c>
      <c r="P5" s="690"/>
      <c r="Q5" s="693"/>
      <c r="R5" s="693"/>
      <c r="S5" s="693"/>
      <c r="T5" s="693"/>
      <c r="U5" s="693" t="s">
        <v>315</v>
      </c>
      <c r="V5" s="694" t="s">
        <v>316</v>
      </c>
      <c r="W5" s="690"/>
      <c r="X5" s="693"/>
      <c r="Y5" s="693" t="s">
        <v>315</v>
      </c>
      <c r="Z5" s="694" t="s">
        <v>316</v>
      </c>
      <c r="AA5" s="690"/>
      <c r="AB5" s="690"/>
    </row>
    <row r="6" spans="1:28" s="649" customFormat="1" ht="25.5" customHeight="1">
      <c r="A6" s="695"/>
      <c r="B6" s="690"/>
      <c r="C6" s="693" t="s">
        <v>317</v>
      </c>
      <c r="D6" s="693" t="s">
        <v>318</v>
      </c>
      <c r="E6" s="693" t="s">
        <v>319</v>
      </c>
      <c r="F6" s="696" t="s">
        <v>320</v>
      </c>
      <c r="G6" s="693" t="s">
        <v>315</v>
      </c>
      <c r="H6" s="690" t="s">
        <v>321</v>
      </c>
      <c r="I6" s="690"/>
      <c r="J6" s="693" t="s">
        <v>317</v>
      </c>
      <c r="K6" s="693" t="s">
        <v>318</v>
      </c>
      <c r="L6" s="693" t="s">
        <v>319</v>
      </c>
      <c r="M6" s="696" t="s">
        <v>320</v>
      </c>
      <c r="N6" s="697" t="s">
        <v>322</v>
      </c>
      <c r="O6" s="690" t="s">
        <v>321</v>
      </c>
      <c r="P6" s="690"/>
      <c r="Q6" s="693" t="s">
        <v>317</v>
      </c>
      <c r="R6" s="693" t="s">
        <v>318</v>
      </c>
      <c r="S6" s="693" t="s">
        <v>319</v>
      </c>
      <c r="T6" s="696" t="s">
        <v>320</v>
      </c>
      <c r="U6" s="697" t="s">
        <v>322</v>
      </c>
      <c r="V6" s="690" t="s">
        <v>321</v>
      </c>
      <c r="W6" s="690"/>
      <c r="X6" s="696" t="s">
        <v>320</v>
      </c>
      <c r="Y6" s="697" t="s">
        <v>322</v>
      </c>
      <c r="Z6" s="690" t="s">
        <v>321</v>
      </c>
      <c r="AA6" s="690" t="s">
        <v>323</v>
      </c>
      <c r="AB6" s="690"/>
    </row>
    <row r="7" spans="1:28" s="649" customFormat="1" ht="25.5" customHeight="1">
      <c r="A7" s="698"/>
      <c r="B7" s="699"/>
      <c r="C7" s="700" t="s">
        <v>324</v>
      </c>
      <c r="D7" s="700" t="s">
        <v>324</v>
      </c>
      <c r="E7" s="700" t="s">
        <v>324</v>
      </c>
      <c r="F7" s="700" t="s">
        <v>325</v>
      </c>
      <c r="G7" s="701" t="s">
        <v>326</v>
      </c>
      <c r="H7" s="702" t="s">
        <v>324</v>
      </c>
      <c r="I7" s="699"/>
      <c r="J7" s="700" t="s">
        <v>324</v>
      </c>
      <c r="K7" s="700" t="s">
        <v>324</v>
      </c>
      <c r="L7" s="700" t="s">
        <v>324</v>
      </c>
      <c r="M7" s="700" t="s">
        <v>325</v>
      </c>
      <c r="N7" s="701" t="s">
        <v>326</v>
      </c>
      <c r="O7" s="702" t="s">
        <v>324</v>
      </c>
      <c r="P7" s="699"/>
      <c r="Q7" s="700" t="s">
        <v>324</v>
      </c>
      <c r="R7" s="700" t="s">
        <v>324</v>
      </c>
      <c r="S7" s="700" t="s">
        <v>324</v>
      </c>
      <c r="T7" s="700" t="s">
        <v>325</v>
      </c>
      <c r="U7" s="701" t="s">
        <v>326</v>
      </c>
      <c r="V7" s="702" t="s">
        <v>324</v>
      </c>
      <c r="W7" s="699"/>
      <c r="X7" s="700" t="s">
        <v>325</v>
      </c>
      <c r="Y7" s="701" t="s">
        <v>326</v>
      </c>
      <c r="Z7" s="702" t="s">
        <v>324</v>
      </c>
      <c r="AA7" s="702" t="s">
        <v>327</v>
      </c>
      <c r="AB7" s="699" t="s">
        <v>328</v>
      </c>
    </row>
    <row r="8" spans="1:28" ht="24" customHeight="1">
      <c r="A8" s="662" t="s">
        <v>295</v>
      </c>
      <c r="B8" s="703">
        <v>152803</v>
      </c>
      <c r="C8" s="703">
        <v>62890</v>
      </c>
      <c r="D8" s="703">
        <v>38748</v>
      </c>
      <c r="E8" s="703">
        <v>34950</v>
      </c>
      <c r="F8" s="703">
        <v>4576</v>
      </c>
      <c r="G8" s="703">
        <v>11639</v>
      </c>
      <c r="H8" s="664" t="s">
        <v>296</v>
      </c>
      <c r="I8" s="703">
        <v>215125</v>
      </c>
      <c r="J8" s="703">
        <v>62218</v>
      </c>
      <c r="K8" s="703">
        <v>52297</v>
      </c>
      <c r="L8" s="703">
        <v>80574</v>
      </c>
      <c r="M8" s="703">
        <v>8024</v>
      </c>
      <c r="N8" s="703">
        <v>12012</v>
      </c>
      <c r="O8" s="703" t="s">
        <v>296</v>
      </c>
      <c r="P8" s="703">
        <v>13756</v>
      </c>
      <c r="Q8" s="703">
        <v>2292</v>
      </c>
      <c r="R8" s="703">
        <v>2735</v>
      </c>
      <c r="S8" s="703">
        <v>3653</v>
      </c>
      <c r="T8" s="703">
        <v>1093</v>
      </c>
      <c r="U8" s="703">
        <v>3983</v>
      </c>
      <c r="V8" s="703" t="s">
        <v>296</v>
      </c>
      <c r="W8" s="703" t="s">
        <v>803</v>
      </c>
      <c r="X8" s="703" t="s">
        <v>803</v>
      </c>
      <c r="Y8" s="703" t="s">
        <v>803</v>
      </c>
      <c r="Z8" s="703" t="s">
        <v>803</v>
      </c>
      <c r="AA8" s="703">
        <v>52522</v>
      </c>
      <c r="AB8" s="703" t="s">
        <v>803</v>
      </c>
    </row>
    <row r="9" spans="1:28" ht="24" customHeight="1">
      <c r="A9" s="662" t="s">
        <v>297</v>
      </c>
      <c r="B9" s="703">
        <v>139190</v>
      </c>
      <c r="C9" s="703">
        <v>58775</v>
      </c>
      <c r="D9" s="703">
        <v>29844</v>
      </c>
      <c r="E9" s="703">
        <v>34741</v>
      </c>
      <c r="F9" s="703">
        <v>2892</v>
      </c>
      <c r="G9" s="703">
        <v>12938</v>
      </c>
      <c r="H9" s="664" t="s">
        <v>296</v>
      </c>
      <c r="I9" s="703">
        <v>268116</v>
      </c>
      <c r="J9" s="703">
        <v>55017</v>
      </c>
      <c r="K9" s="703">
        <v>53443</v>
      </c>
      <c r="L9" s="703">
        <v>124686</v>
      </c>
      <c r="M9" s="703">
        <v>9475</v>
      </c>
      <c r="N9" s="703">
        <v>25495</v>
      </c>
      <c r="O9" s="703" t="s">
        <v>296</v>
      </c>
      <c r="P9" s="703">
        <v>13904</v>
      </c>
      <c r="Q9" s="703">
        <v>1452</v>
      </c>
      <c r="R9" s="703">
        <v>2057</v>
      </c>
      <c r="S9" s="703">
        <v>3173</v>
      </c>
      <c r="T9" s="703">
        <v>1156</v>
      </c>
      <c r="U9" s="703">
        <v>6066</v>
      </c>
      <c r="V9" s="703" t="s">
        <v>296</v>
      </c>
      <c r="W9" s="703" t="s">
        <v>803</v>
      </c>
      <c r="X9" s="703" t="s">
        <v>803</v>
      </c>
      <c r="Y9" s="703" t="s">
        <v>803</v>
      </c>
      <c r="Z9" s="703" t="s">
        <v>803</v>
      </c>
      <c r="AA9" s="703">
        <v>49459</v>
      </c>
      <c r="AB9" s="703">
        <v>14</v>
      </c>
    </row>
    <row r="10" spans="1:28" ht="24" customHeight="1">
      <c r="A10" s="662" t="s">
        <v>519</v>
      </c>
      <c r="B10" s="703">
        <v>124185</v>
      </c>
      <c r="C10" s="703">
        <v>42477</v>
      </c>
      <c r="D10" s="703">
        <v>28556</v>
      </c>
      <c r="E10" s="703">
        <v>26807</v>
      </c>
      <c r="F10" s="703">
        <v>7771</v>
      </c>
      <c r="G10" s="703">
        <v>18095</v>
      </c>
      <c r="H10" s="664">
        <v>479</v>
      </c>
      <c r="I10" s="703">
        <v>279649</v>
      </c>
      <c r="J10" s="703">
        <v>49263</v>
      </c>
      <c r="K10" s="703">
        <v>43559</v>
      </c>
      <c r="L10" s="703">
        <v>130785</v>
      </c>
      <c r="M10" s="703">
        <v>16889</v>
      </c>
      <c r="N10" s="703">
        <v>36464</v>
      </c>
      <c r="O10" s="703">
        <v>2689</v>
      </c>
      <c r="P10" s="703">
        <v>10556</v>
      </c>
      <c r="Q10" s="703">
        <v>2091</v>
      </c>
      <c r="R10" s="703">
        <v>2133</v>
      </c>
      <c r="S10" s="703">
        <v>3140</v>
      </c>
      <c r="T10" s="703">
        <v>463</v>
      </c>
      <c r="U10" s="703">
        <v>2665</v>
      </c>
      <c r="V10" s="703">
        <v>64</v>
      </c>
      <c r="W10" s="703" t="s">
        <v>803</v>
      </c>
      <c r="X10" s="703" t="s">
        <v>803</v>
      </c>
      <c r="Y10" s="703" t="s">
        <v>803</v>
      </c>
      <c r="Z10" s="703" t="s">
        <v>803</v>
      </c>
      <c r="AA10" s="703">
        <v>42013</v>
      </c>
      <c r="AB10" s="703">
        <v>32</v>
      </c>
    </row>
    <row r="11" spans="1:28" ht="24" customHeight="1">
      <c r="A11" s="662" t="s">
        <v>283</v>
      </c>
      <c r="B11" s="704">
        <v>123144</v>
      </c>
      <c r="C11" s="704">
        <v>45500</v>
      </c>
      <c r="D11" s="704">
        <v>20094</v>
      </c>
      <c r="E11" s="704">
        <v>23522</v>
      </c>
      <c r="F11" s="704">
        <v>14942</v>
      </c>
      <c r="G11" s="704">
        <v>17893</v>
      </c>
      <c r="H11" s="704">
        <v>1193</v>
      </c>
      <c r="I11" s="704">
        <v>283152</v>
      </c>
      <c r="J11" s="704">
        <v>44830</v>
      </c>
      <c r="K11" s="704">
        <v>38997</v>
      </c>
      <c r="L11" s="704">
        <v>119301</v>
      </c>
      <c r="M11" s="704">
        <v>38084</v>
      </c>
      <c r="N11" s="704">
        <v>38461</v>
      </c>
      <c r="O11" s="704">
        <v>3479</v>
      </c>
      <c r="P11" s="704">
        <v>14604</v>
      </c>
      <c r="Q11" s="704">
        <v>3037</v>
      </c>
      <c r="R11" s="704">
        <v>2737</v>
      </c>
      <c r="S11" s="704">
        <v>3849</v>
      </c>
      <c r="T11" s="704">
        <v>2394</v>
      </c>
      <c r="U11" s="704">
        <v>2509</v>
      </c>
      <c r="V11" s="704">
        <v>78</v>
      </c>
      <c r="W11" s="703">
        <v>1648</v>
      </c>
      <c r="X11" s="703" t="s">
        <v>296</v>
      </c>
      <c r="Y11" s="703" t="s">
        <v>296</v>
      </c>
      <c r="Z11" s="703" t="s">
        <v>296</v>
      </c>
      <c r="AA11" s="704">
        <v>40858</v>
      </c>
      <c r="AB11" s="704">
        <v>6</v>
      </c>
    </row>
    <row r="12" spans="1:28" ht="24" customHeight="1">
      <c r="A12" s="705" t="s">
        <v>284</v>
      </c>
      <c r="B12" s="704">
        <v>126333</v>
      </c>
      <c r="C12" s="704">
        <v>50990</v>
      </c>
      <c r="D12" s="704">
        <v>23299</v>
      </c>
      <c r="E12" s="704">
        <v>19430</v>
      </c>
      <c r="F12" s="704">
        <v>12509</v>
      </c>
      <c r="G12" s="704">
        <v>18734</v>
      </c>
      <c r="H12" s="704">
        <v>1371</v>
      </c>
      <c r="I12" s="704">
        <v>309632</v>
      </c>
      <c r="J12" s="704">
        <v>41732</v>
      </c>
      <c r="K12" s="704">
        <v>36605</v>
      </c>
      <c r="L12" s="704">
        <v>119712</v>
      </c>
      <c r="M12" s="704">
        <v>51940</v>
      </c>
      <c r="N12" s="704">
        <v>54175</v>
      </c>
      <c r="O12" s="704">
        <v>5468</v>
      </c>
      <c r="P12" s="704">
        <v>13129</v>
      </c>
      <c r="Q12" s="704">
        <v>2801</v>
      </c>
      <c r="R12" s="704">
        <v>2081</v>
      </c>
      <c r="S12" s="704">
        <v>2750</v>
      </c>
      <c r="T12" s="704">
        <v>2711</v>
      </c>
      <c r="U12" s="704">
        <v>2690</v>
      </c>
      <c r="V12" s="704">
        <v>96</v>
      </c>
      <c r="W12" s="704">
        <v>3315</v>
      </c>
      <c r="X12" s="704">
        <v>1132</v>
      </c>
      <c r="Y12" s="704">
        <v>620</v>
      </c>
      <c r="Z12" s="704">
        <v>1563</v>
      </c>
      <c r="AA12" s="704">
        <v>37780</v>
      </c>
      <c r="AB12" s="704" t="s">
        <v>803</v>
      </c>
    </row>
    <row r="13" spans="1:28" s="670" customFormat="1" ht="24" customHeight="1">
      <c r="A13" s="666" t="s">
        <v>329</v>
      </c>
      <c r="B13" s="706">
        <f>SUM(C13:H13)</f>
        <v>123760</v>
      </c>
      <c r="C13" s="706">
        <f aca="true" t="shared" si="0" ref="C13:H13">SUM(C14:C30)</f>
        <v>43443</v>
      </c>
      <c r="D13" s="706">
        <f t="shared" si="0"/>
        <v>24800</v>
      </c>
      <c r="E13" s="706">
        <f t="shared" si="0"/>
        <v>23906</v>
      </c>
      <c r="F13" s="706">
        <f t="shared" si="0"/>
        <v>11804</v>
      </c>
      <c r="G13" s="706">
        <f t="shared" si="0"/>
        <v>17826</v>
      </c>
      <c r="H13" s="706">
        <f t="shared" si="0"/>
        <v>1981</v>
      </c>
      <c r="I13" s="706">
        <f>SUM(J13:O13)</f>
        <v>316874</v>
      </c>
      <c r="J13" s="706">
        <f aca="true" t="shared" si="1" ref="J13:O13">SUM(J14:J30)</f>
        <v>39315</v>
      </c>
      <c r="K13" s="706">
        <f t="shared" si="1"/>
        <v>34759</v>
      </c>
      <c r="L13" s="706">
        <f t="shared" si="1"/>
        <v>114516</v>
      </c>
      <c r="M13" s="706">
        <f t="shared" si="1"/>
        <v>59395</v>
      </c>
      <c r="N13" s="706">
        <f t="shared" si="1"/>
        <v>60913</v>
      </c>
      <c r="O13" s="706">
        <f t="shared" si="1"/>
        <v>7976</v>
      </c>
      <c r="P13" s="706">
        <f>SUM(Q13:V13)</f>
        <v>18387</v>
      </c>
      <c r="Q13" s="706">
        <f aca="true" t="shared" si="2" ref="Q13:V13">SUM(Q14:Q30)</f>
        <v>3956</v>
      </c>
      <c r="R13" s="706">
        <f t="shared" si="2"/>
        <v>2794</v>
      </c>
      <c r="S13" s="706">
        <f t="shared" si="2"/>
        <v>3843</v>
      </c>
      <c r="T13" s="706">
        <f t="shared" si="2"/>
        <v>4390</v>
      </c>
      <c r="U13" s="706">
        <f t="shared" si="2"/>
        <v>3144</v>
      </c>
      <c r="V13" s="706">
        <f t="shared" si="2"/>
        <v>260</v>
      </c>
      <c r="W13" s="706">
        <f>SUM(X13:Z13)</f>
        <v>3881</v>
      </c>
      <c r="X13" s="706">
        <f>SUM(X14:X30)</f>
        <v>1111</v>
      </c>
      <c r="Y13" s="706">
        <f>SUM(Y14:Y30)</f>
        <v>806</v>
      </c>
      <c r="Z13" s="706">
        <f>SUM(Z14:Z30)</f>
        <v>1964</v>
      </c>
      <c r="AA13" s="706">
        <f>SUM(AA14:AA30)</f>
        <v>32164</v>
      </c>
      <c r="AB13" s="706" t="s">
        <v>330</v>
      </c>
    </row>
    <row r="14" spans="1:28" s="712" customFormat="1" ht="24" customHeight="1">
      <c r="A14" s="662" t="s">
        <v>331</v>
      </c>
      <c r="B14" s="707">
        <v>21430</v>
      </c>
      <c r="C14" s="708">
        <v>21430</v>
      </c>
      <c r="D14" s="708">
        <v>0</v>
      </c>
      <c r="E14" s="708">
        <v>0</v>
      </c>
      <c r="F14" s="708">
        <v>0</v>
      </c>
      <c r="G14" s="708">
        <v>0</v>
      </c>
      <c r="H14" s="708">
        <v>0</v>
      </c>
      <c r="I14" s="709">
        <v>0</v>
      </c>
      <c r="J14" s="708">
        <v>0</v>
      </c>
      <c r="K14" s="708">
        <v>0</v>
      </c>
      <c r="L14" s="708">
        <v>0</v>
      </c>
      <c r="M14" s="708">
        <v>0</v>
      </c>
      <c r="N14" s="708">
        <v>0</v>
      </c>
      <c r="O14" s="708">
        <v>0</v>
      </c>
      <c r="P14" s="710">
        <v>2</v>
      </c>
      <c r="Q14" s="708">
        <v>2</v>
      </c>
      <c r="R14" s="708">
        <v>0</v>
      </c>
      <c r="S14" s="708">
        <v>0</v>
      </c>
      <c r="T14" s="708">
        <v>0</v>
      </c>
      <c r="U14" s="708">
        <v>0</v>
      </c>
      <c r="V14" s="708">
        <v>0</v>
      </c>
      <c r="W14" s="703">
        <v>0</v>
      </c>
      <c r="X14" s="708">
        <v>0</v>
      </c>
      <c r="Y14" s="708">
        <v>0</v>
      </c>
      <c r="Z14" s="708">
        <v>0</v>
      </c>
      <c r="AA14" s="708">
        <v>4903</v>
      </c>
      <c r="AB14" s="711">
        <v>0</v>
      </c>
    </row>
    <row r="15" spans="1:28" ht="24" customHeight="1">
      <c r="A15" s="662" t="s">
        <v>332</v>
      </c>
      <c r="B15" s="707">
        <v>41028</v>
      </c>
      <c r="C15" s="708">
        <v>22012</v>
      </c>
      <c r="D15" s="708">
        <v>18933</v>
      </c>
      <c r="E15" s="708">
        <v>83</v>
      </c>
      <c r="F15" s="708">
        <v>0</v>
      </c>
      <c r="G15" s="708">
        <v>0</v>
      </c>
      <c r="H15" s="708">
        <v>0</v>
      </c>
      <c r="I15" s="709">
        <v>108</v>
      </c>
      <c r="J15" s="708">
        <v>43</v>
      </c>
      <c r="K15" s="708">
        <v>65</v>
      </c>
      <c r="L15" s="708">
        <v>0</v>
      </c>
      <c r="M15" s="708">
        <v>0</v>
      </c>
      <c r="N15" s="708">
        <v>0</v>
      </c>
      <c r="O15" s="708">
        <v>0</v>
      </c>
      <c r="P15" s="710">
        <v>15</v>
      </c>
      <c r="Q15" s="708">
        <v>6</v>
      </c>
      <c r="R15" s="708">
        <v>8</v>
      </c>
      <c r="S15" s="708">
        <v>1</v>
      </c>
      <c r="T15" s="708">
        <v>0</v>
      </c>
      <c r="U15" s="708">
        <v>0</v>
      </c>
      <c r="V15" s="708">
        <v>0</v>
      </c>
      <c r="W15" s="703">
        <v>0</v>
      </c>
      <c r="X15" s="708">
        <v>0</v>
      </c>
      <c r="Y15" s="708">
        <v>0</v>
      </c>
      <c r="Z15" s="708">
        <v>0</v>
      </c>
      <c r="AA15" s="708">
        <v>13</v>
      </c>
      <c r="AB15" s="711">
        <v>0</v>
      </c>
    </row>
    <row r="16" spans="1:28" ht="24" customHeight="1">
      <c r="A16" s="662" t="s">
        <v>333</v>
      </c>
      <c r="B16" s="707">
        <v>37039</v>
      </c>
      <c r="C16" s="708">
        <v>0</v>
      </c>
      <c r="D16" s="708">
        <v>5864</v>
      </c>
      <c r="E16" s="708">
        <v>23777</v>
      </c>
      <c r="F16" s="708">
        <v>3683</v>
      </c>
      <c r="G16" s="708">
        <v>3715</v>
      </c>
      <c r="H16" s="708">
        <v>0</v>
      </c>
      <c r="I16" s="709">
        <v>1723</v>
      </c>
      <c r="J16" s="708">
        <v>22</v>
      </c>
      <c r="K16" s="708">
        <v>232</v>
      </c>
      <c r="L16" s="708">
        <v>1366</v>
      </c>
      <c r="M16" s="708">
        <v>103</v>
      </c>
      <c r="N16" s="708">
        <v>0</v>
      </c>
      <c r="O16" s="708">
        <v>0</v>
      </c>
      <c r="P16" s="710">
        <v>371</v>
      </c>
      <c r="Q16" s="708">
        <v>6</v>
      </c>
      <c r="R16" s="708">
        <v>36</v>
      </c>
      <c r="S16" s="708">
        <v>282</v>
      </c>
      <c r="T16" s="708">
        <v>32</v>
      </c>
      <c r="U16" s="708">
        <v>15</v>
      </c>
      <c r="V16" s="708">
        <v>0</v>
      </c>
      <c r="W16" s="703">
        <v>3</v>
      </c>
      <c r="X16" s="708">
        <v>3</v>
      </c>
      <c r="Y16" s="708">
        <v>0</v>
      </c>
      <c r="Z16" s="708">
        <v>0</v>
      </c>
      <c r="AA16" s="708">
        <v>28</v>
      </c>
      <c r="AB16" s="711">
        <v>0</v>
      </c>
    </row>
    <row r="17" spans="1:28" ht="24" customHeight="1">
      <c r="A17" s="662" t="s">
        <v>334</v>
      </c>
      <c r="B17" s="707">
        <v>17026</v>
      </c>
      <c r="C17" s="708">
        <v>1</v>
      </c>
      <c r="D17" s="708">
        <v>1</v>
      </c>
      <c r="E17" s="708">
        <v>39</v>
      </c>
      <c r="F17" s="708">
        <v>5975</v>
      </c>
      <c r="G17" s="708">
        <v>10884</v>
      </c>
      <c r="H17" s="708">
        <v>126</v>
      </c>
      <c r="I17" s="709">
        <v>9804</v>
      </c>
      <c r="J17" s="708">
        <v>28</v>
      </c>
      <c r="K17" s="708">
        <v>199</v>
      </c>
      <c r="L17" s="708">
        <v>2783</v>
      </c>
      <c r="M17" s="708">
        <v>4505</v>
      </c>
      <c r="N17" s="708">
        <v>2275</v>
      </c>
      <c r="O17" s="708">
        <v>14</v>
      </c>
      <c r="P17" s="710">
        <v>797</v>
      </c>
      <c r="Q17" s="708">
        <v>1</v>
      </c>
      <c r="R17" s="708">
        <v>21</v>
      </c>
      <c r="S17" s="708">
        <v>234</v>
      </c>
      <c r="T17" s="708">
        <v>372</v>
      </c>
      <c r="U17" s="708">
        <v>169</v>
      </c>
      <c r="V17" s="708">
        <v>0</v>
      </c>
      <c r="W17" s="703">
        <v>71</v>
      </c>
      <c r="X17" s="708">
        <v>35</v>
      </c>
      <c r="Y17" s="708">
        <v>26</v>
      </c>
      <c r="Z17" s="708">
        <v>10</v>
      </c>
      <c r="AA17" s="708">
        <v>33</v>
      </c>
      <c r="AB17" s="711">
        <v>0</v>
      </c>
    </row>
    <row r="18" spans="1:28" ht="24" customHeight="1">
      <c r="A18" s="662" t="s">
        <v>335</v>
      </c>
      <c r="B18" s="707">
        <v>3543</v>
      </c>
      <c r="C18" s="708">
        <v>0</v>
      </c>
      <c r="D18" s="708">
        <v>1</v>
      </c>
      <c r="E18" s="708">
        <v>1</v>
      </c>
      <c r="F18" s="708">
        <v>995</v>
      </c>
      <c r="G18" s="708">
        <v>1974</v>
      </c>
      <c r="H18" s="708">
        <v>572</v>
      </c>
      <c r="I18" s="709">
        <v>26601</v>
      </c>
      <c r="J18" s="708">
        <v>43</v>
      </c>
      <c r="K18" s="708">
        <v>281</v>
      </c>
      <c r="L18" s="708">
        <v>5107</v>
      </c>
      <c r="M18" s="708">
        <v>11123</v>
      </c>
      <c r="N18" s="708">
        <v>9669</v>
      </c>
      <c r="O18" s="708">
        <v>378</v>
      </c>
      <c r="P18" s="710">
        <v>1645</v>
      </c>
      <c r="Q18" s="708">
        <v>3</v>
      </c>
      <c r="R18" s="708">
        <v>60</v>
      </c>
      <c r="S18" s="708">
        <v>229</v>
      </c>
      <c r="T18" s="708">
        <v>910</v>
      </c>
      <c r="U18" s="708">
        <v>432</v>
      </c>
      <c r="V18" s="708">
        <v>11</v>
      </c>
      <c r="W18" s="703">
        <v>289</v>
      </c>
      <c r="X18" s="708">
        <v>99</v>
      </c>
      <c r="Y18" s="708">
        <v>81</v>
      </c>
      <c r="Z18" s="708">
        <v>109</v>
      </c>
      <c r="AA18" s="708">
        <v>35</v>
      </c>
      <c r="AB18" s="711">
        <v>0</v>
      </c>
    </row>
    <row r="19" spans="1:28" ht="24" customHeight="1">
      <c r="A19" s="662" t="s">
        <v>336</v>
      </c>
      <c r="B19" s="707">
        <v>1145</v>
      </c>
      <c r="C19" s="708">
        <v>0</v>
      </c>
      <c r="D19" s="708">
        <v>0</v>
      </c>
      <c r="E19" s="708">
        <v>0</v>
      </c>
      <c r="F19" s="708">
        <v>324</v>
      </c>
      <c r="G19" s="708">
        <v>398</v>
      </c>
      <c r="H19" s="708">
        <v>423</v>
      </c>
      <c r="I19" s="709">
        <v>32108</v>
      </c>
      <c r="J19" s="708">
        <v>59</v>
      </c>
      <c r="K19" s="708">
        <v>328</v>
      </c>
      <c r="L19" s="708">
        <v>7953</v>
      </c>
      <c r="M19" s="708">
        <v>12312</v>
      </c>
      <c r="N19" s="708">
        <v>10571</v>
      </c>
      <c r="O19" s="708">
        <v>885</v>
      </c>
      <c r="P19" s="710">
        <v>1862</v>
      </c>
      <c r="Q19" s="708">
        <v>12</v>
      </c>
      <c r="R19" s="708">
        <v>54</v>
      </c>
      <c r="S19" s="708">
        <v>261</v>
      </c>
      <c r="T19" s="708">
        <v>948</v>
      </c>
      <c r="U19" s="708">
        <v>552</v>
      </c>
      <c r="V19" s="708">
        <v>35</v>
      </c>
      <c r="W19" s="703">
        <v>515</v>
      </c>
      <c r="X19" s="708">
        <v>146</v>
      </c>
      <c r="Y19" s="708">
        <v>114</v>
      </c>
      <c r="Z19" s="708">
        <v>255</v>
      </c>
      <c r="AA19" s="708">
        <v>61</v>
      </c>
      <c r="AB19" s="711">
        <v>0</v>
      </c>
    </row>
    <row r="20" spans="1:28" ht="24" customHeight="1">
      <c r="A20" s="662" t="s">
        <v>337</v>
      </c>
      <c r="B20" s="707">
        <v>888</v>
      </c>
      <c r="C20" s="708">
        <v>0</v>
      </c>
      <c r="D20" s="708">
        <v>0</v>
      </c>
      <c r="E20" s="708">
        <v>2</v>
      </c>
      <c r="F20" s="708">
        <v>264</v>
      </c>
      <c r="G20" s="708">
        <v>329</v>
      </c>
      <c r="H20" s="708">
        <v>293</v>
      </c>
      <c r="I20" s="709">
        <v>41938</v>
      </c>
      <c r="J20" s="708">
        <v>173</v>
      </c>
      <c r="K20" s="708">
        <v>679</v>
      </c>
      <c r="L20" s="708">
        <v>17188</v>
      </c>
      <c r="M20" s="708">
        <v>12444</v>
      </c>
      <c r="N20" s="708">
        <v>10294</v>
      </c>
      <c r="O20" s="708">
        <v>1160</v>
      </c>
      <c r="P20" s="710">
        <v>1372</v>
      </c>
      <c r="Q20" s="708">
        <v>17</v>
      </c>
      <c r="R20" s="708">
        <v>80</v>
      </c>
      <c r="S20" s="708">
        <v>289</v>
      </c>
      <c r="T20" s="708">
        <v>546</v>
      </c>
      <c r="U20" s="708">
        <v>359</v>
      </c>
      <c r="V20" s="708">
        <v>81</v>
      </c>
      <c r="W20" s="703">
        <v>734</v>
      </c>
      <c r="X20" s="708">
        <v>266</v>
      </c>
      <c r="Y20" s="708">
        <v>127</v>
      </c>
      <c r="Z20" s="708">
        <v>341</v>
      </c>
      <c r="AA20" s="708">
        <v>115</v>
      </c>
      <c r="AB20" s="711">
        <v>0</v>
      </c>
    </row>
    <row r="21" spans="1:28" ht="24" customHeight="1">
      <c r="A21" s="662" t="s">
        <v>338</v>
      </c>
      <c r="B21" s="707">
        <v>807</v>
      </c>
      <c r="C21" s="708">
        <v>0</v>
      </c>
      <c r="D21" s="708">
        <v>1</v>
      </c>
      <c r="E21" s="708">
        <v>2</v>
      </c>
      <c r="F21" s="708">
        <v>272</v>
      </c>
      <c r="G21" s="708">
        <v>253</v>
      </c>
      <c r="H21" s="708">
        <v>279</v>
      </c>
      <c r="I21" s="709">
        <v>43220</v>
      </c>
      <c r="J21" s="708">
        <v>483</v>
      </c>
      <c r="K21" s="708">
        <v>1605</v>
      </c>
      <c r="L21" s="708">
        <v>20777</v>
      </c>
      <c r="M21" s="708">
        <v>8383</v>
      </c>
      <c r="N21" s="708">
        <v>10696</v>
      </c>
      <c r="O21" s="708">
        <v>1276</v>
      </c>
      <c r="P21" s="710">
        <v>1691</v>
      </c>
      <c r="Q21" s="708">
        <v>43</v>
      </c>
      <c r="R21" s="708">
        <v>144</v>
      </c>
      <c r="S21" s="708">
        <v>425</v>
      </c>
      <c r="T21" s="708">
        <v>566</v>
      </c>
      <c r="U21" s="708">
        <v>463</v>
      </c>
      <c r="V21" s="708">
        <v>50</v>
      </c>
      <c r="W21" s="703">
        <v>792</v>
      </c>
      <c r="X21" s="708">
        <v>222</v>
      </c>
      <c r="Y21" s="708">
        <v>194</v>
      </c>
      <c r="Z21" s="708">
        <v>376</v>
      </c>
      <c r="AA21" s="708">
        <v>171</v>
      </c>
      <c r="AB21" s="711">
        <v>0</v>
      </c>
    </row>
    <row r="22" spans="1:28" ht="24" customHeight="1">
      <c r="A22" s="662" t="s">
        <v>339</v>
      </c>
      <c r="B22" s="707">
        <v>456</v>
      </c>
      <c r="C22" s="708">
        <v>0</v>
      </c>
      <c r="D22" s="708">
        <v>0</v>
      </c>
      <c r="E22" s="708">
        <v>1</v>
      </c>
      <c r="F22" s="708">
        <v>153</v>
      </c>
      <c r="G22" s="708">
        <v>138</v>
      </c>
      <c r="H22" s="708">
        <v>164</v>
      </c>
      <c r="I22" s="709">
        <v>40164</v>
      </c>
      <c r="J22" s="708">
        <v>1707</v>
      </c>
      <c r="K22" s="708">
        <v>4306</v>
      </c>
      <c r="L22" s="708">
        <v>19770</v>
      </c>
      <c r="M22" s="708">
        <v>5100</v>
      </c>
      <c r="N22" s="708">
        <v>7881</v>
      </c>
      <c r="O22" s="708">
        <v>1400</v>
      </c>
      <c r="P22" s="710">
        <v>1790</v>
      </c>
      <c r="Q22" s="708">
        <v>112</v>
      </c>
      <c r="R22" s="708">
        <v>286</v>
      </c>
      <c r="S22" s="708">
        <v>482</v>
      </c>
      <c r="T22" s="708">
        <v>472</v>
      </c>
      <c r="U22" s="708">
        <v>407</v>
      </c>
      <c r="V22" s="708">
        <v>31</v>
      </c>
      <c r="W22" s="703">
        <v>578</v>
      </c>
      <c r="X22" s="708">
        <v>138</v>
      </c>
      <c r="Y22" s="708">
        <v>132</v>
      </c>
      <c r="Z22" s="708">
        <v>308</v>
      </c>
      <c r="AA22" s="708">
        <v>290</v>
      </c>
      <c r="AB22" s="711">
        <v>0</v>
      </c>
    </row>
    <row r="23" spans="1:28" ht="24" customHeight="1">
      <c r="A23" s="662" t="s">
        <v>340</v>
      </c>
      <c r="B23" s="707">
        <v>258</v>
      </c>
      <c r="C23" s="708">
        <v>0</v>
      </c>
      <c r="D23" s="708">
        <v>0</v>
      </c>
      <c r="E23" s="708">
        <v>1</v>
      </c>
      <c r="F23" s="708">
        <v>90</v>
      </c>
      <c r="G23" s="708">
        <v>73</v>
      </c>
      <c r="H23" s="708">
        <v>94</v>
      </c>
      <c r="I23" s="709">
        <v>35556</v>
      </c>
      <c r="J23" s="708">
        <v>3850</v>
      </c>
      <c r="K23" s="708">
        <v>7320</v>
      </c>
      <c r="L23" s="708">
        <v>16132</v>
      </c>
      <c r="M23" s="708">
        <v>3007</v>
      </c>
      <c r="N23" s="708">
        <v>3992</v>
      </c>
      <c r="O23" s="708">
        <v>1255</v>
      </c>
      <c r="P23" s="710">
        <v>1698</v>
      </c>
      <c r="Q23" s="708">
        <v>259</v>
      </c>
      <c r="R23" s="708">
        <v>465</v>
      </c>
      <c r="S23" s="708">
        <v>499</v>
      </c>
      <c r="T23" s="708">
        <v>224</v>
      </c>
      <c r="U23" s="708">
        <v>221</v>
      </c>
      <c r="V23" s="708">
        <v>30</v>
      </c>
      <c r="W23" s="703">
        <v>399</v>
      </c>
      <c r="X23" s="708">
        <v>97</v>
      </c>
      <c r="Y23" s="708">
        <v>63</v>
      </c>
      <c r="Z23" s="708">
        <v>239</v>
      </c>
      <c r="AA23" s="708">
        <v>574</v>
      </c>
      <c r="AB23" s="711">
        <v>0</v>
      </c>
    </row>
    <row r="24" spans="1:28" ht="24" customHeight="1">
      <c r="A24" s="662" t="s">
        <v>341</v>
      </c>
      <c r="B24" s="707">
        <v>97</v>
      </c>
      <c r="C24" s="708">
        <v>0</v>
      </c>
      <c r="D24" s="708">
        <v>0</v>
      </c>
      <c r="E24" s="708">
        <v>0</v>
      </c>
      <c r="F24" s="708">
        <v>33</v>
      </c>
      <c r="G24" s="708">
        <v>39</v>
      </c>
      <c r="H24" s="708">
        <v>25</v>
      </c>
      <c r="I24" s="709">
        <v>24934</v>
      </c>
      <c r="J24" s="708">
        <v>5428</v>
      </c>
      <c r="K24" s="708">
        <v>6178</v>
      </c>
      <c r="L24" s="708">
        <v>9382</v>
      </c>
      <c r="M24" s="708">
        <v>1201</v>
      </c>
      <c r="N24" s="708">
        <v>1921</v>
      </c>
      <c r="O24" s="708">
        <v>824</v>
      </c>
      <c r="P24" s="710">
        <v>1321</v>
      </c>
      <c r="Q24" s="708">
        <v>341</v>
      </c>
      <c r="R24" s="708">
        <v>408</v>
      </c>
      <c r="S24" s="708">
        <v>352</v>
      </c>
      <c r="T24" s="708">
        <v>98</v>
      </c>
      <c r="U24" s="708">
        <v>115</v>
      </c>
      <c r="V24" s="708">
        <v>7</v>
      </c>
      <c r="W24" s="703">
        <v>209</v>
      </c>
      <c r="X24" s="708">
        <v>41</v>
      </c>
      <c r="Y24" s="708">
        <v>23</v>
      </c>
      <c r="Z24" s="708">
        <v>145</v>
      </c>
      <c r="AA24" s="708">
        <v>845</v>
      </c>
      <c r="AB24" s="711">
        <v>0</v>
      </c>
    </row>
    <row r="25" spans="1:28" ht="24" customHeight="1">
      <c r="A25" s="662" t="s">
        <v>342</v>
      </c>
      <c r="B25" s="707">
        <v>25</v>
      </c>
      <c r="C25" s="708">
        <v>0</v>
      </c>
      <c r="D25" s="708">
        <v>0</v>
      </c>
      <c r="E25" s="708">
        <v>0</v>
      </c>
      <c r="F25" s="708">
        <v>8</v>
      </c>
      <c r="G25" s="708">
        <v>14</v>
      </c>
      <c r="H25" s="708">
        <v>3</v>
      </c>
      <c r="I25" s="709">
        <v>20987</v>
      </c>
      <c r="J25" s="708">
        <v>7137</v>
      </c>
      <c r="K25" s="708">
        <v>5380</v>
      </c>
      <c r="L25" s="708">
        <v>6208</v>
      </c>
      <c r="M25" s="708">
        <v>554</v>
      </c>
      <c r="N25" s="708">
        <v>1323</v>
      </c>
      <c r="O25" s="708">
        <v>385</v>
      </c>
      <c r="P25" s="710">
        <v>1354</v>
      </c>
      <c r="Q25" s="708">
        <v>528</v>
      </c>
      <c r="R25" s="708">
        <v>352</v>
      </c>
      <c r="S25" s="708">
        <v>289</v>
      </c>
      <c r="T25" s="708">
        <v>67</v>
      </c>
      <c r="U25" s="708">
        <v>112</v>
      </c>
      <c r="V25" s="708">
        <v>6</v>
      </c>
      <c r="W25" s="703">
        <v>127</v>
      </c>
      <c r="X25" s="708">
        <v>25</v>
      </c>
      <c r="Y25" s="708">
        <v>25</v>
      </c>
      <c r="Z25" s="708">
        <v>77</v>
      </c>
      <c r="AA25" s="708">
        <v>1670</v>
      </c>
      <c r="AB25" s="711">
        <v>0</v>
      </c>
    </row>
    <row r="26" spans="1:28" ht="24" customHeight="1">
      <c r="A26" s="662" t="s">
        <v>343</v>
      </c>
      <c r="B26" s="707">
        <v>9</v>
      </c>
      <c r="C26" s="708">
        <v>0</v>
      </c>
      <c r="D26" s="708">
        <v>0</v>
      </c>
      <c r="E26" s="708">
        <v>0</v>
      </c>
      <c r="F26" s="708">
        <v>2</v>
      </c>
      <c r="G26" s="708">
        <v>5</v>
      </c>
      <c r="H26" s="708">
        <v>2</v>
      </c>
      <c r="I26" s="709">
        <v>16489</v>
      </c>
      <c r="J26" s="708">
        <v>7485</v>
      </c>
      <c r="K26" s="708">
        <v>3839</v>
      </c>
      <c r="L26" s="708">
        <v>3701</v>
      </c>
      <c r="M26" s="708">
        <v>278</v>
      </c>
      <c r="N26" s="708">
        <v>959</v>
      </c>
      <c r="O26" s="708">
        <v>227</v>
      </c>
      <c r="P26" s="710">
        <v>1435</v>
      </c>
      <c r="Q26" s="708">
        <v>708</v>
      </c>
      <c r="R26" s="708">
        <v>358</v>
      </c>
      <c r="S26" s="708">
        <v>215</v>
      </c>
      <c r="T26" s="708">
        <v>45</v>
      </c>
      <c r="U26" s="708">
        <v>105</v>
      </c>
      <c r="V26" s="708">
        <v>4</v>
      </c>
      <c r="W26" s="703">
        <v>88</v>
      </c>
      <c r="X26" s="708">
        <v>24</v>
      </c>
      <c r="Y26" s="708">
        <v>11</v>
      </c>
      <c r="Z26" s="708">
        <v>53</v>
      </c>
      <c r="AA26" s="708">
        <v>3135</v>
      </c>
      <c r="AB26" s="711">
        <v>0</v>
      </c>
    </row>
    <row r="27" spans="1:28" ht="24" customHeight="1">
      <c r="A27" s="662" t="s">
        <v>344</v>
      </c>
      <c r="B27" s="707">
        <v>5</v>
      </c>
      <c r="C27" s="708">
        <v>0</v>
      </c>
      <c r="D27" s="708">
        <v>0</v>
      </c>
      <c r="E27" s="708">
        <v>0</v>
      </c>
      <c r="F27" s="708">
        <v>2</v>
      </c>
      <c r="G27" s="708">
        <v>3</v>
      </c>
      <c r="H27" s="708">
        <v>0</v>
      </c>
      <c r="I27" s="709">
        <v>12419</v>
      </c>
      <c r="J27" s="708">
        <v>6149</v>
      </c>
      <c r="K27" s="708">
        <v>2620</v>
      </c>
      <c r="L27" s="708">
        <v>2630</v>
      </c>
      <c r="M27" s="708">
        <v>182</v>
      </c>
      <c r="N27" s="708">
        <v>725</v>
      </c>
      <c r="O27" s="708">
        <v>113</v>
      </c>
      <c r="P27" s="710">
        <v>1438</v>
      </c>
      <c r="Q27" s="708">
        <v>816</v>
      </c>
      <c r="R27" s="708">
        <v>268</v>
      </c>
      <c r="S27" s="708">
        <v>172</v>
      </c>
      <c r="T27" s="708">
        <v>68</v>
      </c>
      <c r="U27" s="708">
        <v>112</v>
      </c>
      <c r="V27" s="708">
        <v>2</v>
      </c>
      <c r="W27" s="703">
        <v>46</v>
      </c>
      <c r="X27" s="708">
        <v>5</v>
      </c>
      <c r="Y27" s="708">
        <v>6</v>
      </c>
      <c r="Z27" s="708">
        <v>35</v>
      </c>
      <c r="AA27" s="708">
        <v>4867</v>
      </c>
      <c r="AB27" s="711">
        <v>0</v>
      </c>
    </row>
    <row r="28" spans="1:28" ht="24" customHeight="1">
      <c r="A28" s="662" t="s">
        <v>345</v>
      </c>
      <c r="B28" s="707">
        <v>3</v>
      </c>
      <c r="C28" s="708">
        <v>0</v>
      </c>
      <c r="D28" s="708">
        <v>0</v>
      </c>
      <c r="E28" s="708">
        <v>0</v>
      </c>
      <c r="F28" s="708">
        <v>2</v>
      </c>
      <c r="G28" s="708">
        <v>1</v>
      </c>
      <c r="H28" s="708">
        <v>0</v>
      </c>
      <c r="I28" s="709">
        <v>7122</v>
      </c>
      <c r="J28" s="708">
        <v>4157</v>
      </c>
      <c r="K28" s="708">
        <v>1185</v>
      </c>
      <c r="L28" s="708">
        <v>1126</v>
      </c>
      <c r="M28" s="708">
        <v>119</v>
      </c>
      <c r="N28" s="708">
        <v>487</v>
      </c>
      <c r="O28" s="708">
        <v>48</v>
      </c>
      <c r="P28" s="710">
        <v>1068</v>
      </c>
      <c r="Q28" s="708">
        <v>688</v>
      </c>
      <c r="R28" s="708">
        <v>199</v>
      </c>
      <c r="S28" s="708">
        <v>85</v>
      </c>
      <c r="T28" s="708">
        <v>28</v>
      </c>
      <c r="U28" s="708">
        <v>65</v>
      </c>
      <c r="V28" s="708">
        <v>3</v>
      </c>
      <c r="W28" s="703">
        <v>18</v>
      </c>
      <c r="X28" s="708">
        <v>5</v>
      </c>
      <c r="Y28" s="708">
        <v>2</v>
      </c>
      <c r="Z28" s="708">
        <v>11</v>
      </c>
      <c r="AA28" s="708">
        <v>5854</v>
      </c>
      <c r="AB28" s="711">
        <v>0</v>
      </c>
    </row>
    <row r="29" spans="1:28" ht="24" customHeight="1">
      <c r="A29" s="662" t="s">
        <v>346</v>
      </c>
      <c r="B29" s="707">
        <v>1</v>
      </c>
      <c r="C29" s="708">
        <v>0</v>
      </c>
      <c r="D29" s="708">
        <v>0</v>
      </c>
      <c r="E29" s="708">
        <v>0</v>
      </c>
      <c r="F29" s="708">
        <v>1</v>
      </c>
      <c r="G29" s="708">
        <v>0</v>
      </c>
      <c r="H29" s="708">
        <v>0</v>
      </c>
      <c r="I29" s="709">
        <v>2500</v>
      </c>
      <c r="J29" s="708">
        <v>1674</v>
      </c>
      <c r="K29" s="708">
        <v>403</v>
      </c>
      <c r="L29" s="708">
        <v>286</v>
      </c>
      <c r="M29" s="708">
        <v>43</v>
      </c>
      <c r="N29" s="708">
        <v>86</v>
      </c>
      <c r="O29" s="708">
        <v>8</v>
      </c>
      <c r="P29" s="710">
        <v>362</v>
      </c>
      <c r="Q29" s="708">
        <v>271</v>
      </c>
      <c r="R29" s="708">
        <v>46</v>
      </c>
      <c r="S29" s="708">
        <v>22</v>
      </c>
      <c r="T29" s="708">
        <v>12</v>
      </c>
      <c r="U29" s="708">
        <v>11</v>
      </c>
      <c r="V29" s="708">
        <v>0</v>
      </c>
      <c r="W29" s="703">
        <v>10</v>
      </c>
      <c r="X29" s="708">
        <v>4</v>
      </c>
      <c r="Y29" s="708">
        <v>2</v>
      </c>
      <c r="Z29" s="708">
        <v>4</v>
      </c>
      <c r="AA29" s="708">
        <v>4557</v>
      </c>
      <c r="AB29" s="711">
        <v>0</v>
      </c>
    </row>
    <row r="30" spans="1:28" ht="24" customHeight="1">
      <c r="A30" s="656" t="s">
        <v>347</v>
      </c>
      <c r="B30" s="713">
        <v>0</v>
      </c>
      <c r="C30" s="714">
        <v>0</v>
      </c>
      <c r="D30" s="714">
        <v>0</v>
      </c>
      <c r="E30" s="714">
        <v>0</v>
      </c>
      <c r="F30" s="714">
        <v>0</v>
      </c>
      <c r="G30" s="714">
        <v>0</v>
      </c>
      <c r="H30" s="714">
        <v>0</v>
      </c>
      <c r="I30" s="715">
        <v>1201</v>
      </c>
      <c r="J30" s="714">
        <v>877</v>
      </c>
      <c r="K30" s="714">
        <v>139</v>
      </c>
      <c r="L30" s="714">
        <v>107</v>
      </c>
      <c r="M30" s="714">
        <v>41</v>
      </c>
      <c r="N30" s="714">
        <v>34</v>
      </c>
      <c r="O30" s="714">
        <v>3</v>
      </c>
      <c r="P30" s="713">
        <v>166</v>
      </c>
      <c r="Q30" s="714">
        <v>143</v>
      </c>
      <c r="R30" s="714">
        <v>9</v>
      </c>
      <c r="S30" s="714">
        <v>6</v>
      </c>
      <c r="T30" s="714">
        <v>2</v>
      </c>
      <c r="U30" s="714">
        <v>6</v>
      </c>
      <c r="V30" s="714">
        <v>0</v>
      </c>
      <c r="W30" s="716">
        <v>2</v>
      </c>
      <c r="X30" s="714">
        <v>1</v>
      </c>
      <c r="Y30" s="714">
        <v>0</v>
      </c>
      <c r="Z30" s="714">
        <v>1</v>
      </c>
      <c r="AA30" s="714">
        <v>5013</v>
      </c>
      <c r="AB30" s="717">
        <v>0</v>
      </c>
    </row>
    <row r="31" spans="1:28" s="678" customFormat="1" ht="14.25" customHeight="1">
      <c r="A31" s="1081" t="s">
        <v>865</v>
      </c>
      <c r="B31" s="1082"/>
      <c r="C31" s="1082"/>
      <c r="D31" s="1082"/>
      <c r="H31" s="718"/>
      <c r="Q31" s="511" t="s">
        <v>892</v>
      </c>
      <c r="R31" s="511"/>
      <c r="S31" s="719"/>
      <c r="T31" s="719"/>
      <c r="U31" s="719"/>
      <c r="V31" s="719"/>
      <c r="X31" s="719"/>
      <c r="Y31" s="719"/>
      <c r="Z31" s="719"/>
      <c r="AA31" s="719"/>
      <c r="AB31" s="681"/>
    </row>
    <row r="32" spans="1:25" s="678" customFormat="1" ht="14.25" customHeight="1">
      <c r="A32" s="682" t="s">
        <v>882</v>
      </c>
      <c r="Q32" s="682" t="s">
        <v>885</v>
      </c>
      <c r="R32" s="682"/>
      <c r="S32" s="682"/>
      <c r="T32" s="682"/>
      <c r="U32" s="718"/>
      <c r="X32" s="682"/>
      <c r="Y32" s="718"/>
    </row>
    <row r="33" spans="1:25" s="678" customFormat="1" ht="14.25" customHeight="1">
      <c r="A33" s="682" t="s">
        <v>883</v>
      </c>
      <c r="Q33" s="682" t="s">
        <v>886</v>
      </c>
      <c r="R33" s="682"/>
      <c r="S33" s="682"/>
      <c r="T33" s="682"/>
      <c r="U33" s="682"/>
      <c r="X33" s="682"/>
      <c r="Y33" s="682"/>
    </row>
    <row r="34" spans="1:17" s="385" customFormat="1" ht="14.25" customHeight="1">
      <c r="A34" s="385" t="s">
        <v>884</v>
      </c>
      <c r="Q34" s="678" t="s">
        <v>887</v>
      </c>
    </row>
  </sheetData>
  <sheetProtection/>
  <mergeCells count="6">
    <mergeCell ref="A31:D31"/>
    <mergeCell ref="A1:AB1"/>
    <mergeCell ref="B3:H3"/>
    <mergeCell ref="I3:O3"/>
    <mergeCell ref="P3:V3"/>
    <mergeCell ref="W3:Z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D329" sqref="D329"/>
    </sheetView>
  </sheetViews>
  <sheetFormatPr defaultColWidth="20.77734375" defaultRowHeight="21.75" customHeight="1"/>
  <cols>
    <col min="1" max="3" width="10.77734375" style="758" customWidth="1"/>
    <col min="4" max="7" width="13.10546875" style="758" customWidth="1"/>
    <col min="8" max="9" width="10.77734375" style="758" customWidth="1"/>
    <col min="10" max="10" width="12.5546875" style="758" customWidth="1"/>
    <col min="11" max="39" width="2.10546875" style="758" hidden="1" customWidth="1"/>
    <col min="40" max="16384" width="20.77734375" style="758" customWidth="1"/>
  </cols>
  <sheetData>
    <row r="1" spans="1:13" s="721" customFormat="1" ht="41.25" customHeight="1">
      <c r="A1" s="1083" t="s">
        <v>348</v>
      </c>
      <c r="B1" s="1076"/>
      <c r="C1" s="1076"/>
      <c r="D1" s="1076"/>
      <c r="E1" s="1076"/>
      <c r="F1" s="1076"/>
      <c r="G1" s="1076"/>
      <c r="H1" s="1076"/>
      <c r="I1" s="1076"/>
      <c r="J1" s="1076"/>
      <c r="K1" s="720"/>
      <c r="L1" s="720"/>
      <c r="M1" s="720"/>
    </row>
    <row r="2" spans="1:10" s="649" customFormat="1" ht="18" customHeight="1">
      <c r="A2" s="649" t="s">
        <v>349</v>
      </c>
      <c r="J2" s="722" t="s">
        <v>350</v>
      </c>
    </row>
    <row r="3" spans="1:11" s="649" customFormat="1" ht="32.25" customHeight="1">
      <c r="A3" s="686"/>
      <c r="B3" s="691" t="s">
        <v>351</v>
      </c>
      <c r="C3" s="691" t="s">
        <v>352</v>
      </c>
      <c r="D3" s="691" t="s">
        <v>353</v>
      </c>
      <c r="E3" s="688" t="s">
        <v>354</v>
      </c>
      <c r="F3" s="723" t="s">
        <v>355</v>
      </c>
      <c r="G3" s="724" t="s">
        <v>356</v>
      </c>
      <c r="H3" s="691" t="s">
        <v>357</v>
      </c>
      <c r="I3" s="688" t="s">
        <v>358</v>
      </c>
      <c r="J3" s="725"/>
      <c r="K3" s="726"/>
    </row>
    <row r="4" spans="1:11" s="649" customFormat="1" ht="32.25" customHeight="1">
      <c r="A4" s="689" t="s">
        <v>359</v>
      </c>
      <c r="B4" s="693"/>
      <c r="C4" s="693"/>
      <c r="D4" s="697" t="s">
        <v>360</v>
      </c>
      <c r="E4" s="727" t="s">
        <v>361</v>
      </c>
      <c r="F4" s="728" t="s">
        <v>361</v>
      </c>
      <c r="G4" s="729" t="s">
        <v>362</v>
      </c>
      <c r="H4" s="693"/>
      <c r="I4" s="690"/>
      <c r="J4" s="690" t="s">
        <v>363</v>
      </c>
      <c r="K4" s="726"/>
    </row>
    <row r="5" spans="1:10" s="649" customFormat="1" ht="37.5" customHeight="1">
      <c r="A5" s="730" t="s">
        <v>364</v>
      </c>
      <c r="B5" s="701" t="s">
        <v>365</v>
      </c>
      <c r="C5" s="700" t="s">
        <v>366</v>
      </c>
      <c r="D5" s="701" t="s">
        <v>367</v>
      </c>
      <c r="E5" s="731" t="s">
        <v>368</v>
      </c>
      <c r="F5" s="701" t="s">
        <v>369</v>
      </c>
      <c r="G5" s="732" t="s">
        <v>370</v>
      </c>
      <c r="H5" s="701" t="s">
        <v>371</v>
      </c>
      <c r="I5" s="699" t="s">
        <v>372</v>
      </c>
      <c r="J5" s="699" t="s">
        <v>373</v>
      </c>
    </row>
    <row r="6" spans="1:11" s="661" customFormat="1" ht="30.75" customHeight="1">
      <c r="A6" s="662" t="s">
        <v>295</v>
      </c>
      <c r="B6" s="709">
        <v>118144</v>
      </c>
      <c r="C6" s="709">
        <v>67913</v>
      </c>
      <c r="D6" s="709">
        <v>7222</v>
      </c>
      <c r="E6" s="709">
        <v>0</v>
      </c>
      <c r="F6" s="709">
        <v>0</v>
      </c>
      <c r="G6" s="709">
        <v>32651</v>
      </c>
      <c r="H6" s="709">
        <v>10358</v>
      </c>
      <c r="I6" s="733">
        <v>0</v>
      </c>
      <c r="J6" s="734" t="s">
        <v>281</v>
      </c>
      <c r="K6" s="735"/>
    </row>
    <row r="7" spans="1:11" s="661" customFormat="1" ht="30.75" customHeight="1">
      <c r="A7" s="662" t="s">
        <v>297</v>
      </c>
      <c r="B7" s="709">
        <v>131367</v>
      </c>
      <c r="C7" s="736">
        <v>71634</v>
      </c>
      <c r="D7" s="736">
        <v>10517</v>
      </c>
      <c r="E7" s="736">
        <v>2808</v>
      </c>
      <c r="F7" s="736">
        <v>0</v>
      </c>
      <c r="G7" s="737">
        <v>36376</v>
      </c>
      <c r="H7" s="736">
        <v>10032</v>
      </c>
      <c r="I7" s="738">
        <v>0</v>
      </c>
      <c r="J7" s="734" t="s">
        <v>297</v>
      </c>
      <c r="K7" s="735"/>
    </row>
    <row r="8" spans="1:11" s="661" customFormat="1" ht="30.75" customHeight="1">
      <c r="A8" s="662" t="s">
        <v>519</v>
      </c>
      <c r="B8" s="709">
        <v>146426</v>
      </c>
      <c r="C8" s="736">
        <v>84813</v>
      </c>
      <c r="D8" s="736">
        <v>15460</v>
      </c>
      <c r="E8" s="736">
        <v>3650</v>
      </c>
      <c r="F8" s="736">
        <v>1877</v>
      </c>
      <c r="G8" s="736">
        <v>28809</v>
      </c>
      <c r="H8" s="736">
        <v>11817</v>
      </c>
      <c r="I8" s="738">
        <v>0</v>
      </c>
      <c r="J8" s="734" t="s">
        <v>519</v>
      </c>
      <c r="K8" s="735"/>
    </row>
    <row r="9" spans="1:11" s="661" customFormat="1" ht="30.75" customHeight="1">
      <c r="A9" s="662" t="s">
        <v>283</v>
      </c>
      <c r="B9" s="709">
        <v>157563</v>
      </c>
      <c r="C9" s="736">
        <v>87333</v>
      </c>
      <c r="D9" s="736">
        <v>15194</v>
      </c>
      <c r="E9" s="736">
        <v>7655</v>
      </c>
      <c r="F9" s="736">
        <v>2291</v>
      </c>
      <c r="G9" s="736">
        <v>30895</v>
      </c>
      <c r="H9" s="709">
        <v>14193</v>
      </c>
      <c r="I9" s="738">
        <v>2</v>
      </c>
      <c r="J9" s="664" t="s">
        <v>283</v>
      </c>
      <c r="K9" s="735"/>
    </row>
    <row r="10" spans="1:11" s="661" customFormat="1" ht="30.75" customHeight="1">
      <c r="A10" s="739" t="s">
        <v>284</v>
      </c>
      <c r="B10" s="740">
        <v>179199</v>
      </c>
      <c r="C10" s="741">
        <v>98126</v>
      </c>
      <c r="D10" s="741">
        <v>12000</v>
      </c>
      <c r="E10" s="741">
        <v>16222</v>
      </c>
      <c r="F10" s="741">
        <v>3713</v>
      </c>
      <c r="G10" s="741">
        <v>31893</v>
      </c>
      <c r="H10" s="740">
        <v>17245</v>
      </c>
      <c r="I10" s="742">
        <v>0</v>
      </c>
      <c r="J10" s="743" t="s">
        <v>284</v>
      </c>
      <c r="K10" s="735"/>
    </row>
    <row r="11" spans="1:11" s="670" customFormat="1" ht="30.75" customHeight="1">
      <c r="A11" s="666" t="s">
        <v>374</v>
      </c>
      <c r="B11" s="744">
        <f>SUM(C11:I11)</f>
        <v>187323</v>
      </c>
      <c r="C11" s="745">
        <f aca="true" t="shared" si="0" ref="C11:I11">SUM(C12:C13)</f>
        <v>105818</v>
      </c>
      <c r="D11" s="745">
        <f t="shared" si="0"/>
        <v>10863</v>
      </c>
      <c r="E11" s="745">
        <f t="shared" si="0"/>
        <v>19261</v>
      </c>
      <c r="F11" s="745">
        <f t="shared" si="0"/>
        <v>4174</v>
      </c>
      <c r="G11" s="745">
        <f t="shared" si="0"/>
        <v>32430</v>
      </c>
      <c r="H11" s="745">
        <f t="shared" si="0"/>
        <v>14777</v>
      </c>
      <c r="I11" s="746">
        <f t="shared" si="0"/>
        <v>0</v>
      </c>
      <c r="J11" s="747" t="s">
        <v>374</v>
      </c>
      <c r="K11" s="748"/>
    </row>
    <row r="12" spans="1:11" s="661" customFormat="1" ht="30.75" customHeight="1">
      <c r="A12" s="749" t="s">
        <v>375</v>
      </c>
      <c r="B12" s="709">
        <f>SUM(C12:I12)</f>
        <v>139485</v>
      </c>
      <c r="C12" s="750">
        <v>74975</v>
      </c>
      <c r="D12" s="750">
        <v>8850</v>
      </c>
      <c r="E12" s="750">
        <v>16617</v>
      </c>
      <c r="F12" s="750">
        <v>3082</v>
      </c>
      <c r="G12" s="750">
        <v>25702</v>
      </c>
      <c r="H12" s="750">
        <v>10259</v>
      </c>
      <c r="I12" s="751">
        <v>0</v>
      </c>
      <c r="J12" s="734" t="s">
        <v>376</v>
      </c>
      <c r="K12" s="735"/>
    </row>
    <row r="13" spans="1:11" s="661" customFormat="1" ht="30.75" customHeight="1">
      <c r="A13" s="752" t="s">
        <v>377</v>
      </c>
      <c r="B13" s="715">
        <f>SUM(C13:I13)</f>
        <v>47838</v>
      </c>
      <c r="C13" s="753">
        <v>30843</v>
      </c>
      <c r="D13" s="753">
        <v>2013</v>
      </c>
      <c r="E13" s="753">
        <v>2644</v>
      </c>
      <c r="F13" s="753">
        <v>1092</v>
      </c>
      <c r="G13" s="753">
        <v>6728</v>
      </c>
      <c r="H13" s="753">
        <v>4518</v>
      </c>
      <c r="I13" s="754">
        <v>0</v>
      </c>
      <c r="J13" s="657" t="s">
        <v>378</v>
      </c>
      <c r="K13" s="735"/>
    </row>
    <row r="14" spans="1:11" s="755" customFormat="1" ht="15.75" customHeight="1">
      <c r="A14" s="1081" t="s">
        <v>869</v>
      </c>
      <c r="B14" s="1082"/>
      <c r="C14" s="1082"/>
      <c r="F14" s="680" t="s">
        <v>901</v>
      </c>
      <c r="G14" s="678"/>
      <c r="H14" s="678"/>
      <c r="I14" s="678"/>
      <c r="J14" s="511"/>
      <c r="K14" s="678"/>
    </row>
    <row r="15" spans="1:9" s="755" customFormat="1" ht="15.75" customHeight="1">
      <c r="A15" s="1081" t="s">
        <v>902</v>
      </c>
      <c r="B15" s="1082"/>
      <c r="C15" s="1082"/>
      <c r="D15" s="756"/>
      <c r="F15" s="682" t="s">
        <v>897</v>
      </c>
      <c r="G15" s="385"/>
      <c r="H15" s="385"/>
      <c r="I15" s="385"/>
    </row>
    <row r="16" spans="1:4" s="755" customFormat="1" ht="15.75" customHeight="1">
      <c r="A16" s="1088" t="s">
        <v>900</v>
      </c>
      <c r="B16" s="1082"/>
      <c r="C16" s="1082"/>
      <c r="D16" s="756"/>
    </row>
    <row r="17" spans="1:13" ht="21.75" customHeight="1" hidden="1">
      <c r="A17" s="757"/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</row>
    <row r="18" spans="1:13" ht="21.75" customHeight="1" hidden="1">
      <c r="A18" s="757"/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</row>
    <row r="19" spans="1:13" ht="21.75" customHeight="1" hidden="1">
      <c r="A19" s="757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</row>
    <row r="20" spans="1:13" ht="21.75" customHeight="1" hidden="1">
      <c r="A20" s="757"/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</row>
    <row r="21" spans="1:13" ht="21.75" customHeight="1" hidden="1">
      <c r="A21" s="757"/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</row>
    <row r="22" spans="1:13" ht="21.75" customHeight="1" hidden="1">
      <c r="A22" s="757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</row>
    <row r="23" spans="1:13" ht="21.75" customHeight="1" hidden="1">
      <c r="A23" s="757"/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</row>
    <row r="24" spans="1:13" ht="21.75" customHeight="1" hidden="1">
      <c r="A24" s="757"/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</row>
    <row r="25" spans="1:13" ht="21.75" customHeight="1" hidden="1">
      <c r="A25" s="757"/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</row>
    <row r="26" spans="1:13" ht="21.75" customHeight="1" hidden="1">
      <c r="A26" s="757"/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</row>
    <row r="27" spans="1:13" ht="21.75" customHeight="1" hidden="1">
      <c r="A27" s="757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</row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4" ht="21.75" customHeight="1" hidden="1"/>
    <row r="45" ht="21.75" customHeight="1" hidden="1"/>
    <row r="46" ht="21.75" customHeight="1" hidden="1"/>
    <row r="47" ht="21.75" customHeight="1" hidden="1"/>
    <row r="48" ht="21.75" customHeight="1" hidden="1"/>
    <row r="49" ht="21.75" customHeight="1" hidden="1"/>
    <row r="50" ht="21.75" customHeight="1" hidden="1"/>
    <row r="51" ht="21.75" customHeight="1" hidden="1"/>
    <row r="52" ht="21.75" customHeight="1" hidden="1"/>
    <row r="53" ht="21.75" customHeight="1" hidden="1"/>
    <row r="54" ht="21.75" customHeight="1" hidden="1"/>
    <row r="55" ht="21.75" customHeight="1" hidden="1"/>
    <row r="56" ht="21.75" customHeight="1" hidden="1"/>
    <row r="57" ht="21.75" customHeight="1" hidden="1"/>
    <row r="58" ht="21.75" customHeight="1" hidden="1"/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21.75" customHeight="1" hidden="1"/>
    <row r="71" ht="21.75" customHeight="1" hidden="1"/>
    <row r="72" ht="21.75" customHeight="1" hidden="1"/>
    <row r="73" ht="21.75" customHeight="1" hidden="1"/>
    <row r="74" ht="21.75" customHeight="1" hidden="1"/>
    <row r="75" ht="21.75" customHeight="1" hidden="1"/>
    <row r="76" ht="21.75" customHeight="1" hidden="1"/>
    <row r="77" ht="21.75" customHeight="1" hidden="1"/>
    <row r="78" ht="21.75" customHeight="1" hidden="1"/>
    <row r="79" ht="21.75" customHeight="1" hidden="1"/>
    <row r="80" ht="21.75" customHeight="1" hidden="1"/>
    <row r="81" ht="21.75" customHeight="1" hidden="1"/>
    <row r="82" ht="21.75" customHeight="1" hidden="1"/>
    <row r="83" ht="21.75" customHeight="1" hidden="1"/>
    <row r="84" ht="21.75" customHeight="1" hidden="1"/>
    <row r="85" ht="21.75" customHeight="1" hidden="1"/>
    <row r="86" ht="21.75" customHeight="1" hidden="1"/>
    <row r="87" ht="21.75" customHeight="1" hidden="1"/>
    <row r="88" ht="21.75" customHeight="1" hidden="1"/>
    <row r="89" ht="21.75" customHeight="1" hidden="1"/>
    <row r="90" ht="21.75" customHeight="1" hidden="1"/>
    <row r="91" ht="21.75" customHeight="1" hidden="1"/>
    <row r="92" ht="21.75" customHeight="1" hidden="1"/>
    <row r="93" ht="21.75" customHeight="1" hidden="1"/>
    <row r="94" ht="21.75" customHeight="1" hidden="1"/>
    <row r="95" ht="21.75" customHeight="1" hidden="1"/>
    <row r="96" ht="21.75" customHeight="1" hidden="1"/>
    <row r="97" ht="21.75" customHeight="1" hidden="1"/>
    <row r="98" ht="21.75" customHeight="1" hidden="1"/>
    <row r="99" ht="21.75" customHeight="1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  <row r="107" ht="21.75" customHeight="1" hidden="1"/>
    <row r="108" ht="21.75" customHeight="1" hidden="1"/>
    <row r="109" ht="21.7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ht="21.75" customHeight="1" hidden="1"/>
    <row r="115" ht="21.75" customHeight="1" hidden="1"/>
    <row r="116" ht="21.75" customHeight="1" hidden="1"/>
    <row r="117" ht="21.75" customHeight="1" hidden="1"/>
    <row r="118" ht="21.75" customHeight="1" hidden="1"/>
    <row r="119" ht="21.75" customHeight="1" hidden="1"/>
    <row r="120" ht="21.75" customHeight="1" hidden="1"/>
    <row r="121" ht="21.75" customHeight="1" hidden="1"/>
    <row r="122" ht="21.75" customHeight="1" hidden="1"/>
    <row r="123" ht="21.75" customHeight="1" hidden="1"/>
    <row r="124" ht="21.75" customHeight="1" hidden="1"/>
    <row r="125" ht="21.75" customHeight="1" hidden="1"/>
    <row r="126" ht="21.75" customHeight="1" hidden="1"/>
    <row r="127" ht="21.75" customHeight="1" hidden="1"/>
    <row r="128" ht="21.75" customHeight="1" hidden="1"/>
    <row r="129" ht="21.75" customHeight="1" hidden="1"/>
    <row r="130" ht="21.75" customHeight="1" hidden="1"/>
    <row r="131" ht="21.75" customHeight="1" hidden="1"/>
    <row r="132" ht="21.75" customHeight="1" hidden="1"/>
    <row r="133" ht="21.75" customHeight="1" hidden="1"/>
    <row r="134" ht="21.75" customHeight="1" hidden="1"/>
    <row r="135" ht="21.75" customHeight="1" hidden="1"/>
    <row r="136" ht="21.75" customHeight="1" hidden="1"/>
    <row r="137" ht="21.75" customHeight="1" hidden="1"/>
    <row r="138" ht="21.75" customHeight="1" hidden="1"/>
    <row r="139" ht="21.75" customHeight="1" hidden="1"/>
    <row r="140" ht="21.75" customHeight="1" hidden="1"/>
    <row r="141" ht="21.75" customHeight="1" hidden="1"/>
    <row r="142" ht="21.75" customHeight="1" hidden="1"/>
    <row r="143" ht="21.75" customHeight="1" hidden="1"/>
    <row r="144" ht="21.75" customHeight="1" hidden="1"/>
    <row r="145" ht="21.75" customHeight="1" hidden="1"/>
    <row r="146" ht="21.75" customHeight="1" hidden="1"/>
    <row r="147" ht="21.75" customHeight="1" hidden="1"/>
    <row r="148" ht="21.75" customHeight="1" hidden="1"/>
    <row r="149" ht="21.75" customHeight="1" hidden="1"/>
    <row r="150" ht="21.75" customHeight="1" hidden="1"/>
    <row r="151" ht="21.75" customHeight="1" hidden="1"/>
    <row r="152" ht="21.75" customHeight="1" hidden="1"/>
    <row r="153" ht="21.75" customHeight="1" hidden="1"/>
    <row r="154" ht="21.75" customHeight="1" hidden="1"/>
    <row r="155" ht="21.75" customHeight="1" hidden="1"/>
    <row r="156" ht="21.75" customHeight="1" hidden="1"/>
    <row r="157" ht="21.75" customHeight="1" hidden="1"/>
    <row r="158" ht="21.75" customHeight="1" hidden="1"/>
    <row r="159" ht="21.75" customHeight="1" hidden="1"/>
    <row r="160" ht="21.75" customHeight="1" hidden="1"/>
    <row r="161" ht="21.75" customHeight="1" hidden="1"/>
    <row r="162" ht="21.75" customHeight="1" hidden="1"/>
    <row r="163" ht="21.75" customHeight="1" hidden="1"/>
    <row r="164" ht="21.75" customHeight="1" hidden="1"/>
    <row r="165" ht="21.75" customHeight="1" hidden="1"/>
    <row r="166" ht="21.75" customHeight="1" hidden="1"/>
    <row r="167" ht="21.75" customHeight="1" hidden="1"/>
    <row r="168" ht="21.75" customHeight="1" hidden="1"/>
    <row r="169" ht="21.75" customHeight="1" hidden="1"/>
    <row r="170" ht="21.75" customHeight="1" hidden="1"/>
    <row r="171" ht="21.75" customHeight="1" hidden="1"/>
    <row r="172" ht="21.75" customHeight="1" hidden="1"/>
    <row r="173" ht="21.75" customHeight="1" hidden="1"/>
    <row r="174" ht="21.75" customHeight="1" hidden="1"/>
    <row r="175" ht="21.75" customHeight="1" hidden="1"/>
    <row r="176" ht="21.75" customHeight="1" hidden="1"/>
    <row r="177" ht="21.75" customHeight="1" hidden="1"/>
    <row r="178" ht="21.75" customHeight="1" hidden="1"/>
    <row r="179" ht="21.75" customHeight="1" hidden="1"/>
    <row r="180" ht="21.75" customHeight="1" hidden="1"/>
    <row r="181" ht="21.75" customHeight="1" hidden="1"/>
    <row r="182" ht="21.75" customHeight="1" hidden="1"/>
    <row r="183" ht="21.75" customHeight="1" hidden="1"/>
    <row r="184" ht="21.75" customHeight="1" hidden="1"/>
    <row r="185" ht="21.75" customHeight="1" hidden="1"/>
    <row r="186" ht="21.75" customHeight="1" hidden="1"/>
    <row r="187" ht="21.75" customHeight="1" hidden="1"/>
    <row r="188" ht="21.75" customHeight="1" hidden="1"/>
    <row r="189" ht="21.75" customHeight="1" hidden="1"/>
    <row r="190" ht="21.75" customHeight="1" hidden="1"/>
    <row r="191" ht="21.75" customHeight="1" hidden="1"/>
    <row r="192" ht="21.75" customHeight="1" hidden="1"/>
    <row r="193" ht="21.75" customHeight="1" hidden="1"/>
    <row r="194" ht="21.75" customHeight="1" hidden="1"/>
    <row r="195" ht="21.75" customHeight="1" hidden="1"/>
    <row r="196" ht="21.75" customHeight="1" hidden="1"/>
    <row r="197" ht="21.75" customHeight="1" hidden="1"/>
    <row r="198" ht="21.75" customHeight="1" hidden="1"/>
    <row r="199" ht="21.75" customHeight="1" hidden="1"/>
    <row r="200" ht="21.75" customHeight="1" hidden="1"/>
    <row r="201" ht="21.75" customHeight="1" hidden="1"/>
    <row r="202" ht="21.75" customHeight="1" hidden="1"/>
    <row r="203" ht="21.75" customHeight="1" hidden="1"/>
    <row r="204" ht="21.75" customHeight="1" hidden="1"/>
    <row r="205" ht="21.75" customHeight="1" hidden="1"/>
    <row r="206" ht="21.75" customHeight="1" hidden="1"/>
    <row r="207" ht="21.75" customHeight="1" hidden="1"/>
    <row r="208" ht="21.75" customHeight="1" hidden="1"/>
    <row r="209" ht="21.75" customHeight="1" hidden="1"/>
    <row r="210" ht="21.75" customHeight="1" hidden="1"/>
    <row r="211" ht="21.75" customHeight="1" hidden="1"/>
    <row r="212" ht="21.75" customHeight="1" hidden="1"/>
    <row r="213" ht="21.75" customHeight="1" hidden="1"/>
    <row r="214" ht="21.75" customHeight="1" hidden="1"/>
    <row r="215" ht="21.75" customHeight="1" hidden="1"/>
    <row r="216" ht="21.75" customHeight="1" hidden="1"/>
    <row r="217" ht="21.75" customHeight="1" hidden="1"/>
    <row r="218" ht="21.75" customHeight="1" hidden="1"/>
    <row r="219" ht="21.75" customHeight="1" hidden="1"/>
    <row r="220" ht="21.75" customHeight="1" hidden="1"/>
    <row r="221" ht="21.75" customHeight="1" hidden="1"/>
    <row r="222" ht="21.75" customHeight="1" hidden="1"/>
    <row r="223" ht="21.75" customHeight="1" hidden="1"/>
    <row r="224" ht="21.75" customHeight="1" hidden="1"/>
    <row r="225" ht="21.75" customHeight="1" hidden="1"/>
    <row r="226" ht="21.75" customHeight="1" hidden="1"/>
    <row r="227" ht="21.75" customHeight="1" hidden="1"/>
    <row r="228" ht="21.75" customHeight="1" hidden="1"/>
    <row r="229" ht="21.75" customHeight="1" hidden="1"/>
    <row r="230" ht="21.75" customHeight="1" hidden="1"/>
    <row r="231" ht="21.75" customHeight="1" hidden="1"/>
    <row r="232" ht="21.75" customHeight="1" hidden="1"/>
    <row r="233" ht="21.75" customHeight="1" hidden="1"/>
    <row r="234" ht="21.75" customHeight="1" hidden="1"/>
    <row r="235" ht="21.75" customHeight="1" hidden="1"/>
    <row r="236" ht="21.75" customHeight="1" hidden="1"/>
    <row r="237" ht="21.75" customHeight="1" hidden="1"/>
    <row r="238" ht="21.75" customHeight="1" hidden="1"/>
    <row r="239" ht="21.75" customHeight="1" hidden="1"/>
    <row r="240" ht="21.75" customHeight="1" hidden="1"/>
    <row r="241" ht="21.75" customHeight="1" hidden="1"/>
    <row r="242" ht="21.75" customHeight="1" hidden="1"/>
    <row r="243" ht="21.75" customHeight="1" hidden="1"/>
    <row r="244" ht="21.75" customHeight="1" hidden="1"/>
    <row r="245" ht="21.75" customHeight="1" hidden="1"/>
    <row r="246" ht="21.75" customHeight="1" hidden="1"/>
    <row r="247" ht="21.75" customHeight="1" hidden="1"/>
    <row r="248" ht="21.75" customHeight="1" hidden="1"/>
    <row r="249" ht="21.75" customHeight="1" hidden="1"/>
    <row r="250" ht="21.75" customHeight="1" hidden="1"/>
    <row r="251" ht="21.75" customHeight="1" hidden="1"/>
    <row r="252" ht="21.75" customHeight="1" hidden="1"/>
    <row r="253" ht="21.75" customHeight="1" hidden="1"/>
    <row r="254" ht="21.75" customHeight="1" hidden="1"/>
    <row r="255" ht="21.75" customHeight="1" hidden="1"/>
    <row r="256" ht="21.75" customHeight="1" hidden="1"/>
    <row r="257" ht="21.75" customHeight="1" hidden="1"/>
    <row r="258" ht="21.75" customHeight="1" hidden="1"/>
    <row r="259" ht="21.75" customHeight="1" hidden="1"/>
    <row r="260" ht="21.75" customHeight="1" hidden="1"/>
    <row r="261" ht="21.75" customHeight="1" hidden="1"/>
    <row r="262" ht="21.75" customHeight="1" hidden="1"/>
    <row r="263" ht="21.75" customHeight="1" hidden="1"/>
    <row r="264" ht="21.75" customHeight="1" hidden="1"/>
    <row r="265" ht="21.75" customHeight="1" hidden="1"/>
    <row r="266" ht="21.75" customHeight="1" hidden="1"/>
    <row r="267" ht="21.75" customHeight="1" hidden="1"/>
    <row r="268" ht="21.75" customHeight="1" hidden="1"/>
    <row r="269" ht="21.75" customHeight="1" hidden="1"/>
    <row r="270" ht="21.75" customHeight="1" hidden="1"/>
    <row r="271" ht="21.75" customHeight="1" hidden="1"/>
    <row r="272" ht="21.75" customHeight="1" hidden="1"/>
    <row r="273" ht="21.75" customHeight="1" hidden="1"/>
    <row r="274" ht="21.75" customHeight="1" hidden="1"/>
    <row r="275" ht="21.75" customHeight="1" hidden="1"/>
    <row r="276" ht="21.75" customHeight="1" hidden="1"/>
    <row r="277" ht="21.75" customHeight="1" hidden="1"/>
    <row r="278" ht="21.75" customHeight="1" hidden="1"/>
    <row r="279" ht="21.75" customHeight="1" hidden="1"/>
    <row r="280" ht="21.75" customHeight="1" hidden="1"/>
    <row r="281" ht="21.75" customHeight="1" hidden="1"/>
    <row r="282" ht="21.75" customHeight="1" hidden="1"/>
    <row r="283" ht="21.75" customHeight="1" hidden="1"/>
    <row r="284" ht="21.75" customHeight="1" hidden="1"/>
    <row r="285" ht="21.75" customHeight="1" hidden="1"/>
    <row r="286" ht="21.75" customHeight="1" hidden="1"/>
    <row r="287" ht="21.75" customHeight="1" hidden="1"/>
    <row r="288" ht="21.75" customHeight="1" hidden="1"/>
    <row r="289" ht="21.75" customHeight="1" hidden="1"/>
    <row r="290" ht="21.75" customHeight="1" hidden="1"/>
    <row r="291" ht="21.75" customHeight="1" hidden="1"/>
    <row r="292" ht="21.75" customHeight="1" hidden="1"/>
    <row r="293" ht="21.75" customHeight="1" hidden="1"/>
    <row r="294" ht="21.75" customHeight="1" hidden="1"/>
    <row r="295" ht="21.75" customHeight="1" hidden="1"/>
    <row r="296" ht="21.75" customHeight="1" hidden="1"/>
    <row r="297" ht="21.75" customHeight="1" hidden="1"/>
    <row r="298" ht="21.75" customHeight="1" hidden="1"/>
    <row r="299" ht="21.75" customHeight="1" hidden="1"/>
    <row r="300" ht="21.75" customHeight="1" hidden="1"/>
    <row r="301" ht="21.75" customHeight="1" hidden="1"/>
    <row r="302" ht="21.75" customHeight="1" hidden="1"/>
    <row r="303" ht="21.75" customHeight="1" hidden="1"/>
    <row r="304" ht="21.75" customHeight="1" hidden="1"/>
    <row r="305" ht="21.75" customHeight="1" hidden="1"/>
    <row r="306" ht="21.75" customHeight="1" hidden="1"/>
    <row r="307" ht="21.75" customHeight="1" hidden="1"/>
    <row r="308" ht="21.75" customHeight="1" hidden="1"/>
    <row r="309" ht="21.75" customHeight="1" hidden="1"/>
    <row r="310" ht="21.75" customHeight="1" hidden="1"/>
    <row r="311" ht="21.75" customHeight="1" hidden="1"/>
    <row r="312" ht="21.75" customHeight="1" hidden="1"/>
    <row r="313" ht="21.75" customHeight="1" hidden="1"/>
    <row r="314" ht="21.75" customHeight="1" hidden="1"/>
    <row r="315" ht="21.75" customHeight="1" hidden="1"/>
    <row r="316" ht="21.75" customHeight="1" hidden="1"/>
    <row r="317" ht="21.75" customHeight="1" hidden="1"/>
    <row r="318" ht="21.75" customHeight="1" hidden="1"/>
    <row r="319" ht="21.75" customHeight="1" hidden="1"/>
    <row r="320" ht="21.75" customHeight="1" hidden="1"/>
    <row r="321" ht="21.75" customHeight="1" hidden="1"/>
    <row r="322" ht="21.75" customHeight="1" hidden="1"/>
    <row r="323" ht="21.75" customHeight="1" hidden="1"/>
    <row r="324" ht="21.75" customHeight="1" hidden="1"/>
    <row r="325" ht="21.75" customHeight="1" hidden="1"/>
    <row r="326" ht="21.75" customHeight="1" hidden="1"/>
    <row r="327" ht="21.75" customHeight="1" hidden="1"/>
    <row r="328" ht="21.75" customHeight="1" hidden="1"/>
  </sheetData>
  <sheetProtection/>
  <mergeCells count="4">
    <mergeCell ref="A1:J1"/>
    <mergeCell ref="A14:C14"/>
    <mergeCell ref="A15:C15"/>
    <mergeCell ref="A16:C16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2014-09-22T08:33:52Z</cp:lastPrinted>
  <dcterms:created xsi:type="dcterms:W3CDTF">2007-11-09T06:18:33Z</dcterms:created>
  <dcterms:modified xsi:type="dcterms:W3CDTF">2015-03-25T04:55:47Z</dcterms:modified>
  <cp:category/>
  <cp:version/>
  <cp:contentType/>
  <cp:contentStatus/>
</cp:coreProperties>
</file>