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29" firstSheet="20" activeTab="28"/>
  </bookViews>
  <sheets>
    <sheet name="1.학교 총개황" sheetId="1" r:id="rId1"/>
    <sheet name="2.유치원" sheetId="2" r:id="rId2"/>
    <sheet name="2. 유치원(계속)" sheetId="3" r:id="rId3"/>
    <sheet name="3.초등학교" sheetId="4" r:id="rId4"/>
    <sheet name="3 초등학교(계속)" sheetId="5" r:id="rId5"/>
    <sheet name="4-1.중학교(국·공립)" sheetId="6" r:id="rId6"/>
    <sheet name="4-2.중학교(사립)" sheetId="7" r:id="rId7"/>
    <sheet name="5-1.일반고등학교(국.공립)" sheetId="8" r:id="rId8"/>
    <sheet name="5-2.일반고등학교(사립)" sheetId="9" r:id="rId9"/>
    <sheet name="6.특수목적고등학교(국공립)" sheetId="10" r:id="rId10"/>
    <sheet name="7.특성화고등학교(국공립)" sheetId="11" r:id="rId11"/>
    <sheet name="8.자율고등학교(국공립)" sheetId="12" r:id="rId12"/>
    <sheet name="9.전문대학" sheetId="13" r:id="rId13"/>
    <sheet name="10.대학(교)" sheetId="14" r:id="rId14"/>
    <sheet name="11.대학원(1)" sheetId="15" r:id="rId15"/>
    <sheet name="11.대학원(2)" sheetId="16" r:id="rId16"/>
    <sheet name="12.기타학교" sheetId="17" r:id="rId17"/>
    <sheet name="13.적령아동취학" sheetId="18" r:id="rId18"/>
    <sheet name="14.사설학원및독서실" sheetId="19" r:id="rId19"/>
    <sheet name="15.공공도서관" sheetId="20" r:id="rId20"/>
    <sheet name="16.박물관 " sheetId="21" r:id="rId21"/>
    <sheet name="17.문화재" sheetId="22" r:id="rId22"/>
    <sheet name="18.예술단" sheetId="23" r:id="rId23"/>
    <sheet name="19.문화공간" sheetId="24" r:id="rId24"/>
    <sheet name="20.체육시설" sheetId="25" r:id="rId25"/>
    <sheet name="21. 운동장 " sheetId="26" r:id="rId26"/>
    <sheet name="22.청소년수련시설" sheetId="27" r:id="rId27"/>
    <sheet name="23.언론매체" sheetId="28" r:id="rId28"/>
    <sheet name="24.출판인쇄및기록매체복제업현황" sheetId="29" r:id="rId29"/>
  </sheets>
  <externalReferences>
    <externalReference r:id="rId32"/>
    <externalReference r:id="rId33"/>
    <externalReference r:id="rId34"/>
  </externalReferences>
  <definedNames>
    <definedName name="_xlnm.Print_Area" localSheetId="0">'1.학교 총개황'!$A$1:$Q$34</definedName>
    <definedName name="_xlnm.Print_Area" localSheetId="13">'10.대학(교)'!$A$1:$N$25</definedName>
    <definedName name="_xlnm.Print_Area" localSheetId="16">'12.기타학교'!$A$1:$M$33</definedName>
    <definedName name="_xlnm.Print_Area" localSheetId="17">'13.적령아동취학'!$A$1:$M$13</definedName>
    <definedName name="_xlnm.Print_Area" localSheetId="18">'14.사설학원및독서실'!$A$1:$AA$18</definedName>
    <definedName name="_xlnm.Print_Area" localSheetId="19">'15.공공도서관'!$A$1:$L$20</definedName>
    <definedName name="_xlnm.Print_Area" localSheetId="20">'16.박물관 '!$A$1:$Q$20</definedName>
    <definedName name="_xlnm.Print_Area" localSheetId="22">'18.예술단'!$A$1:$N$27</definedName>
    <definedName name="_xlnm.Print_Area" localSheetId="23">'19.문화공간'!$A$1:$N$17</definedName>
    <definedName name="_xlnm.Print_Area" localSheetId="2">'2. 유치원(계속)'!$A$1:$M$15</definedName>
    <definedName name="_xlnm.Print_Area" localSheetId="1">'2.유치원'!$A$1:$N$12</definedName>
    <definedName name="_xlnm.Print_Area" localSheetId="24">'20.체육시설'!$A$1:$U$23</definedName>
    <definedName name="_xlnm.Print_Area" localSheetId="25">'21. 운동장 '!$A$1:$G$11</definedName>
    <definedName name="_xlnm.Print_Area" localSheetId="26">'22.청소년수련시설'!$A$1:$P$10</definedName>
    <definedName name="_xlnm.Print_Area" localSheetId="4">'3 초등학교(계속)'!$A$1:$K$18</definedName>
    <definedName name="_xlnm.Print_Area" localSheetId="3">'3.초등학교'!$A$1:$L$14</definedName>
    <definedName name="_xlnm.Print_Area" localSheetId="5">'4-1.중학교(국·공립)'!$A$1:$S$17</definedName>
    <definedName name="_xlnm.Print_Area" localSheetId="6">'4-2.중학교(사립)'!$A$1:$T$14</definedName>
    <definedName name="_xlnm.Print_Area" localSheetId="7">'5-1.일반고등학교(국.공립)'!$A$1:$N$22</definedName>
    <definedName name="_xlnm.Print_Area" localSheetId="8">'5-2.일반고등학교(사립)'!$A$1:$N$22</definedName>
    <definedName name="_xlnm.Print_Area" localSheetId="9">'6.특수목적고등학교(국공립)'!$A$1:$U$12</definedName>
    <definedName name="_xlnm.Print_Area" localSheetId="11">'8.자율고등학교(국공립)'!$A$1:$U$13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<sst xmlns="http://schemas.openxmlformats.org/spreadsheetml/2006/main" count="1805" uniqueCount="986">
  <si>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</si>
  <si>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</si>
  <si>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경영사회복지대학원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</si>
  <si>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경찰법무대학원</t>
    </r>
  </si>
  <si>
    <t>Graduate School of Police Practical Law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</si>
  <si>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</si>
  <si>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사회복지대학원</t>
    </r>
  </si>
  <si>
    <t>Graduate School of Social Welfare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</si>
  <si>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</si>
  <si>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international University</t>
  </si>
  <si>
    <t xml:space="preserve">Note : 1) MD : Master`s Degree </t>
  </si>
  <si>
    <t xml:space="preserve">      2) DD : Doctor`s Degree</t>
  </si>
  <si>
    <t xml:space="preserve">          2) DD : Doctor`s Degree</t>
  </si>
  <si>
    <t xml:space="preserve">        5) 제주국제대학교 : 교원수 - 대학원 소속 교원 없음 (대학 직원수에 포함)</t>
  </si>
  <si>
    <t xml:space="preserve">         3) 교원수는 전임교원</t>
  </si>
  <si>
    <t xml:space="preserve">        4) 사무직원수 : 계약직 제외 </t>
  </si>
  <si>
    <t xml:space="preserve">주 : 1) MD : Master`s Degree  </t>
  </si>
  <si>
    <t xml:space="preserve">      5) 제주국제대학교 : 사무직원수 - 대학원 소속 사무직원 없음 (대학 직원수에 포함)</t>
  </si>
  <si>
    <t>졸 업 자 현 황</t>
  </si>
  <si>
    <t>2 0 1 2</t>
  </si>
  <si>
    <t>2 0 1 2</t>
  </si>
  <si>
    <t>2 0 1 1</t>
  </si>
  <si>
    <t>2 0 1 3</t>
  </si>
  <si>
    <r>
      <rPr>
        <sz val="10"/>
        <color indexed="8"/>
        <rFont val="굴림"/>
        <family val="3"/>
      </rPr>
      <t>연별</t>
    </r>
  </si>
  <si>
    <r>
      <rPr>
        <sz val="10"/>
        <color indexed="8"/>
        <rFont val="굴림"/>
        <family val="3"/>
      </rPr>
      <t>사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학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>   Private Institute</t>
    </r>
  </si>
  <si>
    <r>
      <rPr>
        <sz val="10"/>
        <color indexed="8"/>
        <rFont val="굴림"/>
        <family val="3"/>
      </rPr>
      <t>독서실</t>
    </r>
    <r>
      <rPr>
        <sz val="10"/>
        <color indexed="8"/>
        <rFont val="Arial"/>
        <family val="2"/>
      </rPr>
      <t xml:space="preserve">  Reading room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</si>
  <si>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별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</si>
  <si>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Number of institutions</t>
    </r>
  </si>
  <si>
    <r>
      <rPr>
        <sz val="10"/>
        <color indexed="8"/>
        <rFont val="굴림"/>
        <family val="3"/>
      </rPr>
      <t>수강자수</t>
    </r>
    <r>
      <rPr>
        <sz val="10"/>
        <color indexed="8"/>
        <rFont val="Arial"/>
        <family val="2"/>
      </rPr>
      <t xml:space="preserve"> Attendants</t>
    </r>
  </si>
  <si>
    <r>
      <t xml:space="preserve">5-1.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</si>
  <si>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 xml:space="preserve">5-2.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</si>
  <si>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r>
      <rPr>
        <sz val="10"/>
        <color indexed="8"/>
        <rFont val="굴림"/>
        <family val="3"/>
      </rPr>
      <t xml:space="preserve">이수자수
</t>
    </r>
    <r>
      <rPr>
        <sz val="10"/>
        <color indexed="8"/>
        <rFont val="Arial"/>
        <family val="2"/>
      </rPr>
      <t>Course completed</t>
    </r>
  </si>
  <si>
    <r>
      <rPr>
        <sz val="10"/>
        <color indexed="8"/>
        <rFont val="굴림"/>
        <family val="3"/>
      </rPr>
      <t xml:space="preserve">강사수
</t>
    </r>
    <r>
      <rPr>
        <sz val="10"/>
        <color indexed="8"/>
        <rFont val="Arial"/>
        <family val="2"/>
      </rPr>
      <t>Instructors</t>
    </r>
  </si>
  <si>
    <r>
      <rPr>
        <sz val="10"/>
        <color indexed="8"/>
        <rFont val="굴림"/>
        <family val="3"/>
      </rPr>
      <t xml:space="preserve">강의실
</t>
    </r>
    <r>
      <rPr>
        <sz val="10"/>
        <color indexed="8"/>
        <rFont val="Arial"/>
        <family val="2"/>
      </rPr>
      <t>Classrooms</t>
    </r>
  </si>
  <si>
    <r>
      <rPr>
        <sz val="10"/>
        <color indexed="8"/>
        <rFont val="굴림"/>
        <family val="3"/>
      </rPr>
      <t>실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 xml:space="preserve">험
실습실
</t>
    </r>
    <r>
      <rPr>
        <sz val="10"/>
        <color indexed="8"/>
        <rFont val="Arial"/>
        <family val="2"/>
      </rPr>
      <t>Laboratories</t>
    </r>
  </si>
  <si>
    <r>
      <rPr>
        <sz val="10"/>
        <color indexed="8"/>
        <rFont val="굴림"/>
        <family val="3"/>
      </rPr>
      <t xml:space="preserve">사무실수
</t>
    </r>
    <r>
      <rPr>
        <sz val="10"/>
        <color indexed="8"/>
        <rFont val="Arial"/>
        <family val="2"/>
      </rPr>
      <t>offices</t>
    </r>
  </si>
  <si>
    <r>
      <rPr>
        <sz val="10"/>
        <color indexed="8"/>
        <rFont val="굴림"/>
        <family val="3"/>
      </rPr>
      <t xml:space="preserve">독서실수
</t>
    </r>
    <r>
      <rPr>
        <sz val="10"/>
        <color indexed="8"/>
        <rFont val="Arial"/>
        <family val="2"/>
      </rPr>
      <t>Reading rooms</t>
    </r>
  </si>
  <si>
    <r>
      <rPr>
        <sz val="10"/>
        <color indexed="8"/>
        <rFont val="굴림"/>
        <family val="3"/>
      </rPr>
      <t xml:space="preserve">열람실수
</t>
    </r>
    <r>
      <rPr>
        <sz val="10"/>
        <color indexed="8"/>
        <rFont val="Arial"/>
        <family val="2"/>
      </rPr>
      <t>Rooms</t>
    </r>
  </si>
  <si>
    <r>
      <rPr>
        <sz val="10"/>
        <color indexed="8"/>
        <rFont val="굴림"/>
        <family val="3"/>
      </rPr>
      <t>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 xml:space="preserve">람
좌석수
</t>
    </r>
    <r>
      <rPr>
        <sz val="10"/>
        <color indexed="8"/>
        <rFont val="Arial"/>
        <family val="2"/>
      </rPr>
      <t>Seats</t>
    </r>
  </si>
  <si>
    <r>
      <rPr>
        <sz val="10"/>
        <rFont val="굴림"/>
        <family val="3"/>
      </rPr>
      <t>학교교과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교습학원</t>
    </r>
    <r>
      <rPr>
        <sz val="10"/>
        <rFont val="Arial"/>
        <family val="2"/>
      </rPr>
      <t xml:space="preserve"> 
Tutoring school curriculum </t>
    </r>
  </si>
  <si>
    <r>
      <rPr>
        <sz val="10"/>
        <rFont val="굴림"/>
        <family val="3"/>
      </rPr>
      <t>평생직업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교육학원</t>
    </r>
    <r>
      <rPr>
        <sz val="10"/>
        <rFont val="Arial"/>
        <family val="2"/>
      </rPr>
      <t xml:space="preserve"> 
Continuing Education</t>
    </r>
  </si>
  <si>
    <r>
      <rPr>
        <sz val="10"/>
        <rFont val="굴림"/>
        <family val="3"/>
      </rPr>
      <t>합계</t>
    </r>
  </si>
  <si>
    <r>
      <rPr>
        <sz val="10"/>
        <rFont val="굴림"/>
        <family val="3"/>
      </rPr>
      <t xml:space="preserve">입시
검정
및보습
</t>
    </r>
    <r>
      <rPr>
        <sz val="10"/>
        <rFont val="Arial"/>
        <family val="2"/>
      </rPr>
      <t>Admission &amp; Supplemental course</t>
    </r>
  </si>
  <si>
    <r>
      <rPr>
        <sz val="10"/>
        <rFont val="굴림"/>
        <family val="3"/>
      </rPr>
      <t xml:space="preserve">국제화
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</si>
  <si>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 xml:space="preserve">예능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</si>
  <si>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 xml:space="preserve">특수
교육
</t>
    </r>
    <r>
      <rPr>
        <sz val="10"/>
        <rFont val="Arial"/>
        <family val="2"/>
      </rPr>
      <t>Special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</si>
  <si>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</si>
  <si>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굴림"/>
        <family val="3"/>
      </rPr>
      <t xml:space="preserve">직업
기술
</t>
    </r>
    <r>
      <rPr>
        <sz val="10"/>
        <rFont val="Arial"/>
        <family val="2"/>
      </rPr>
      <t>Occupational skills</t>
    </r>
  </si>
  <si>
    <r>
      <rPr>
        <sz val="10"/>
        <rFont val="굴림"/>
        <family val="3"/>
      </rPr>
      <t>국제화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</si>
  <si>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>인문
사회</t>
    </r>
    <r>
      <rPr>
        <sz val="10"/>
        <rFont val="Arial"/>
        <family val="2"/>
      </rPr>
      <t>Liberal arts &amp; social sciences</t>
    </r>
  </si>
  <si>
    <r>
      <rPr>
        <sz val="10"/>
        <rFont val="굴림"/>
        <family val="3"/>
      </rPr>
      <t xml:space="preserve">기예
</t>
    </r>
    <r>
      <rPr>
        <sz val="10"/>
        <rFont val="Arial"/>
        <family val="2"/>
      </rPr>
      <t>Arts</t>
    </r>
  </si>
  <si>
    <r>
      <rPr>
        <sz val="10"/>
        <color indexed="8"/>
        <rFont val="굴림"/>
        <family val="3"/>
      </rPr>
      <t>합계</t>
    </r>
  </si>
  <si>
    <r>
      <rPr>
        <sz val="10"/>
        <color indexed="8"/>
        <rFont val="굴림"/>
        <family val="3"/>
      </rPr>
      <t>여</t>
    </r>
  </si>
  <si>
    <r>
      <rPr>
        <sz val="10"/>
        <rFont val="굴림"/>
        <family val="3"/>
      </rPr>
      <t>소계</t>
    </r>
  </si>
  <si>
    <r>
      <t xml:space="preserve">15.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</si>
  <si>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</si>
  <si>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 person, volume, 1,000won)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</si>
  <si>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</si>
  <si>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도서관수</t>
    </r>
  </si>
  <si>
    <t xml:space="preserve">   주 : 1) 사설학원법에 의한 학원분리표 변경</t>
  </si>
  <si>
    <t xml:space="preserve">         2) 2012년 '사무실수' 추가, 2013년부터 조사 항목에서 제외</t>
  </si>
  <si>
    <t xml:space="preserve">         3) 2013년부터 '수강자수', '이수자수' 구분 없이 인원(정원) 수로만 조사</t>
  </si>
  <si>
    <t xml:space="preserve">        4) 2013년부터 강의실 및 실험실습실 통합 조사 </t>
  </si>
  <si>
    <t xml:space="preserve">        5) 제주특별자치도 전체수치임</t>
  </si>
  <si>
    <t xml:space="preserve">  주 : 2011년부터 "언론매체" 서식변경 </t>
  </si>
  <si>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</si>
  <si>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 data</t>
    </r>
  </si>
  <si>
    <r>
      <rPr>
        <sz val="10"/>
        <rFont val="굴림"/>
        <family val="3"/>
      </rPr>
      <t>도서관</t>
    </r>
  </si>
  <si>
    <r>
      <rPr>
        <sz val="10"/>
        <rFont val="굴림"/>
        <family val="3"/>
      </rPr>
      <t>자료실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</si>
  <si>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</si>
  <si>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</si>
  <si>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</si>
  <si>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도서</t>
    </r>
  </si>
  <si>
    <r>
      <rPr>
        <sz val="10"/>
        <rFont val="굴림"/>
        <family val="3"/>
      </rPr>
      <t>비도서</t>
    </r>
  </si>
  <si>
    <r>
      <rPr>
        <sz val="10"/>
        <rFont val="굴림"/>
        <family val="3"/>
      </rPr>
      <t>연속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간행물</t>
    </r>
    <r>
      <rPr>
        <sz val="10"/>
        <rFont val="Arial"/>
        <family val="2"/>
      </rPr>
      <t>(</t>
    </r>
    <r>
      <rPr>
        <sz val="10"/>
        <rFont val="굴림"/>
        <family val="3"/>
      </rPr>
      <t>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</si>
  <si>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방문자수</t>
    </r>
  </si>
  <si>
    <r>
      <rPr>
        <sz val="10"/>
        <rFont val="굴림"/>
        <family val="3"/>
      </rPr>
      <t>이용자수</t>
    </r>
  </si>
  <si>
    <r>
      <rPr>
        <sz val="10"/>
        <rFont val="굴림"/>
        <family val="3"/>
      </rPr>
      <t>대출책수</t>
    </r>
  </si>
  <si>
    <r>
      <rPr>
        <sz val="10"/>
        <rFont val="돋움"/>
        <family val="3"/>
      </rPr>
      <t>도서관별</t>
    </r>
  </si>
  <si>
    <t>Book</t>
  </si>
  <si>
    <t xml:space="preserve">Library 
visitors </t>
  </si>
  <si>
    <t>Reference library users</t>
  </si>
  <si>
    <t>Libraries</t>
  </si>
  <si>
    <t>우당도서관</t>
  </si>
  <si>
    <t>탐라도서관</t>
  </si>
  <si>
    <t>애월도서관</t>
  </si>
  <si>
    <t>조천도서관</t>
  </si>
  <si>
    <t>한경도서관</t>
  </si>
  <si>
    <t>제주도서관</t>
  </si>
  <si>
    <t>한수풀도서관</t>
  </si>
  <si>
    <t>동녘도서관</t>
  </si>
  <si>
    <r>
      <rPr>
        <sz val="10"/>
        <rFont val="굴림"/>
        <family val="3"/>
      </rPr>
      <t>제주도문화정보점자도서관</t>
    </r>
  </si>
  <si>
    <t>제주점자도서관</t>
  </si>
  <si>
    <t xml:space="preserve">Note : 5) Total number of Jeju Special Self-Governing Province </t>
  </si>
  <si>
    <t>주 : 1) 인건비, 자료구입비, 기타운영비 합계</t>
  </si>
  <si>
    <t>2 0 1 1</t>
  </si>
  <si>
    <t>2 0 1 2</t>
  </si>
  <si>
    <t>2 0 1 0</t>
  </si>
  <si>
    <r>
      <t>2</t>
    </r>
    <r>
      <rPr>
        <sz val="10"/>
        <rFont val="Arial"/>
        <family val="2"/>
      </rPr>
      <t xml:space="preserve"> 0 1 1</t>
    </r>
  </si>
  <si>
    <t>2 0 1 0</t>
  </si>
  <si>
    <t>2 0 1 2</t>
  </si>
  <si>
    <t>-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</si>
  <si>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</si>
  <si>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정책기획관실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201</t>
    </r>
    <r>
      <rPr>
        <sz val="10"/>
        <rFont val="Arial"/>
        <family val="2"/>
      </rPr>
      <t>2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</si>
  <si>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t>-</t>
  </si>
  <si>
    <t>2 0 1 3</t>
  </si>
  <si>
    <r>
      <t xml:space="preserve">23. </t>
    </r>
    <r>
      <rPr>
        <b/>
        <sz val="18"/>
        <color indexed="8"/>
        <rFont val="HY중고딕"/>
        <family val="1"/>
      </rPr>
      <t>언론매체</t>
    </r>
    <r>
      <rPr>
        <b/>
        <sz val="18"/>
        <color indexed="8"/>
        <rFont val="Arial"/>
        <family val="2"/>
      </rPr>
      <t xml:space="preserve">          Mass Media</t>
    </r>
  </si>
  <si>
    <r>
      <t>(단위 : 개)</t>
    </r>
  </si>
  <si>
    <t>연  별</t>
  </si>
  <si>
    <t>학교수
Number of schools</t>
  </si>
  <si>
    <t>학급수
No. of
class
rooms</t>
  </si>
  <si>
    <t>학 생 수
Students</t>
  </si>
  <si>
    <t>교 원 수
Teachers</t>
  </si>
  <si>
    <t>사무직원수
Staffs</t>
  </si>
  <si>
    <t>졸업자현황
Graduation</t>
  </si>
  <si>
    <t>입학자현황
Entrance</t>
  </si>
  <si>
    <t>교 지
면 적
School land area</t>
  </si>
  <si>
    <t>건 물
면 적
Building area</t>
  </si>
  <si>
    <t>보통교실수
No. of Classrooms</t>
  </si>
  <si>
    <t>남
Male</t>
  </si>
  <si>
    <t>여Female</t>
  </si>
  <si>
    <t>남</t>
  </si>
  <si>
    <t>졸업자수
Graduates</t>
  </si>
  <si>
    <t>진학자수
Entrants
to higher school</t>
  </si>
  <si>
    <t>입학정원
Admission quota</t>
  </si>
  <si>
    <t>입학자
Entrants</t>
  </si>
  <si>
    <t xml:space="preserve"> </t>
  </si>
  <si>
    <t>Year</t>
  </si>
  <si>
    <t>여</t>
  </si>
  <si>
    <t>2 0 1 2</t>
  </si>
  <si>
    <r>
      <t xml:space="preserve">10.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)                 Colleges and Universities</t>
    </r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</si>
  <si>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</si>
  <si>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 xml:space="preserve">12.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</si>
  <si>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 xml:space="preserve">13.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</si>
  <si>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r>
      <t xml:space="preserve">14.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</si>
  <si>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t xml:space="preserve">16.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</si>
  <si>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 xml:space="preserve">17.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</si>
  <si>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 xml:space="preserve">18.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</si>
  <si>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</si>
  <si>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 xml:space="preserve">20.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</si>
  <si>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21. </t>
    </r>
    <r>
      <rPr>
        <b/>
        <sz val="18"/>
        <color indexed="8"/>
        <rFont val="굴림"/>
        <family val="3"/>
      </rPr>
      <t>운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</si>
  <si>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22.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</si>
  <si>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t>General</t>
  </si>
  <si>
    <t>Welfare</t>
  </si>
  <si>
    <t>center</t>
  </si>
  <si>
    <r>
      <t xml:space="preserve">종합복지회관 </t>
    </r>
    <r>
      <rPr>
        <vertAlign val="superscript"/>
        <sz val="10"/>
        <rFont val="돋움"/>
        <family val="3"/>
      </rPr>
      <t>1)</t>
    </r>
  </si>
  <si>
    <t>자료 : 제주특별자치도 문화정책과, 복지청소년과</t>
  </si>
  <si>
    <t xml:space="preserve">  Source : Jeju Special Self-Governing Province Cultural Policy Div, Welfare &amp; Youth Div</t>
  </si>
  <si>
    <t>주 : 1) 종합복지회관은 종합사회복지관을 의미함</t>
  </si>
  <si>
    <t xml:space="preserve">       2) 청소년회관은 청소년수련시설을 의미함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</si>
  <si>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</si>
  <si>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</si>
  <si>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</si>
  <si>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</si>
  <si>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</si>
  <si>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</si>
  <si>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</si>
  <si>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</si>
  <si>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</si>
  <si>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제주종합경기장주경기장</t>
  </si>
  <si>
    <t>자료 : 스포츠지원과</t>
  </si>
  <si>
    <t>Source : Sports Support Div</t>
  </si>
  <si>
    <t>자료 : 제주특별자치도 복지청소년과</t>
  </si>
  <si>
    <t>Source : Jeju Special Self-Governing Province Welfare &amp; Youth Div.</t>
  </si>
  <si>
    <t>자료 : 제주특별자치도 공보관실</t>
  </si>
  <si>
    <t>Source :Jeju Special Self-Governing Province Information Officer</t>
  </si>
  <si>
    <t>(Unit : number, person)</t>
  </si>
  <si>
    <t>기록매체복제업
 Reproduction of recorded media</t>
  </si>
  <si>
    <t>연    별</t>
  </si>
  <si>
    <t>Total</t>
  </si>
  <si>
    <t>2 0 1 0</t>
  </si>
  <si>
    <t>Sub-total</t>
  </si>
  <si>
    <t>2 0 1 0</t>
  </si>
  <si>
    <t>jeju National Univ. Museum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</si>
  <si>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</si>
  <si>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</si>
  <si>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</si>
  <si>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소      장      품(점)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</si>
  <si>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</si>
  <si>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도자기</t>
  </si>
  <si>
    <t>석</t>
  </si>
  <si>
    <t>유리보석</t>
  </si>
  <si>
    <t>골각패갑</t>
  </si>
  <si>
    <t>지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</si>
  <si>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</si>
  <si>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</si>
  <si>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</si>
  <si>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</si>
  <si>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</si>
  <si>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</si>
  <si>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</si>
  <si>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</si>
  <si>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</si>
  <si>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</si>
  <si>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</si>
  <si>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</si>
  <si>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</si>
  <si>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</si>
  <si>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</si>
  <si>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</si>
  <si>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</si>
  <si>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</si>
  <si>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</si>
  <si>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자료 : 문화예술과</t>
  </si>
  <si>
    <t>Source : Culture &amp; Arts Division</t>
  </si>
  <si>
    <t>1985. 1. 10</t>
  </si>
  <si>
    <t>2 0 0 9</t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</si>
  <si>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</si>
  <si>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</si>
  <si>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</si>
  <si>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-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</si>
  <si>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</si>
  <si>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</si>
  <si>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</si>
  <si>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 xml:space="preserve">   주 : 1) 입학정원은 산출하지 않음.</t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</si>
  <si>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</si>
  <si>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</si>
  <si>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t>2 0 0 8</t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</si>
  <si>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</si>
  <si>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</si>
  <si>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</si>
  <si>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</si>
  <si>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</si>
  <si>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</si>
  <si>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</si>
  <si>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</si>
  <si>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</si>
  <si>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</si>
  <si>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</si>
  <si>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</si>
  <si>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</si>
  <si>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</si>
  <si>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</si>
  <si>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</si>
  <si>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</si>
  <si>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</si>
  <si>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</si>
  <si>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</si>
  <si>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t>2 0 1 1</t>
  </si>
  <si>
    <t>자료 : 제주특별자치도교육청「제주교육통계연보」</t>
  </si>
  <si>
    <t>Source : Jeju Special Self-Governing Province Office of Education,「Statistical Yearbook of Jeju Education」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</si>
  <si>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</si>
  <si>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</si>
  <si>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</si>
  <si>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</si>
  <si>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</si>
  <si>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</si>
  <si>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</si>
  <si>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</si>
  <si>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</si>
  <si>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</si>
  <si>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</si>
  <si>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</si>
  <si>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</si>
  <si>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</si>
  <si>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</si>
  <si>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</si>
  <si>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</si>
  <si>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</si>
  <si>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</si>
  <si>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</si>
  <si>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</si>
  <si>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</si>
  <si>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</si>
  <si>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</si>
  <si>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</si>
  <si>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</si>
  <si>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</si>
  <si>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t>Entrance quota</t>
  </si>
  <si>
    <t>Students in MD course</t>
  </si>
  <si>
    <t>Students in DD course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</si>
  <si>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</si>
  <si>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</si>
  <si>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</si>
  <si>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</si>
  <si>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</si>
  <si>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</si>
  <si>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</si>
  <si>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2 0 0 7</t>
  </si>
  <si>
    <t>-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</si>
  <si>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</si>
  <si>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</si>
  <si>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</si>
  <si>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</si>
  <si>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</si>
  <si>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</si>
  <si>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</si>
  <si>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</si>
  <si>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</si>
  <si>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</si>
  <si>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</si>
  <si>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</si>
  <si>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</si>
  <si>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</si>
  <si>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</si>
  <si>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</si>
  <si>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</si>
  <si>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</si>
  <si>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</si>
  <si>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</si>
  <si>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사무직원수</t>
    </r>
    <r>
      <rPr>
        <sz val="10"/>
        <rFont val="Arial"/>
        <family val="2"/>
      </rPr>
      <t xml:space="preserve"> 
Clerical staffs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</si>
  <si>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</si>
  <si>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</si>
  <si>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</si>
  <si>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</si>
  <si>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</si>
  <si>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</si>
  <si>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계</t>
  </si>
  <si>
    <t>Number</t>
  </si>
  <si>
    <t>Classes</t>
  </si>
  <si>
    <t>Total</t>
  </si>
  <si>
    <t>(단위 : 개, 명, 천㎡)</t>
  </si>
  <si>
    <t>(Unit : number, person, thousand ㎡)</t>
  </si>
  <si>
    <t>Graduates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</si>
  <si>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</si>
  <si>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사무직원수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</si>
  <si>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</si>
  <si>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</si>
  <si>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</si>
  <si>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t xml:space="preserve">2 0 0 9 </t>
  </si>
  <si>
    <t xml:space="preserve">  2 0 0 7</t>
  </si>
  <si>
    <t xml:space="preserve">  2 0 0 8</t>
  </si>
  <si>
    <t xml:space="preserve">  2 0 0 9</t>
  </si>
  <si>
    <t>2 0 0 9</t>
  </si>
  <si>
    <t>2 0 0 9</t>
  </si>
  <si>
    <t>1985. 1. 10</t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</si>
  <si>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</si>
  <si>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</si>
  <si>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</si>
  <si>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</si>
  <si>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of</t>
  </si>
  <si>
    <r>
      <t>c</t>
    </r>
    <r>
      <rPr>
        <sz val="10"/>
        <rFont val="Arial"/>
        <family val="2"/>
      </rPr>
      <t>enter</t>
    </r>
  </si>
  <si>
    <t>Jeju National University</t>
  </si>
  <si>
    <t>Total</t>
  </si>
  <si>
    <t>Entrants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</si>
  <si>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</si>
  <si>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</si>
  <si>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</si>
  <si>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</si>
  <si>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</si>
  <si>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</si>
  <si>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</si>
  <si>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</si>
  <si>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</si>
  <si>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t>Number</t>
  </si>
  <si>
    <t>Students</t>
  </si>
  <si>
    <t>Teachers</t>
  </si>
  <si>
    <t>Graduation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</si>
  <si>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</si>
  <si>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</si>
  <si>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</si>
  <si>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</si>
  <si>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</si>
  <si>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</si>
  <si>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</si>
  <si>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</si>
  <si>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</si>
  <si>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</si>
  <si>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</si>
  <si>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</si>
  <si>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</si>
  <si>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</si>
  <si>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</si>
  <si>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</si>
  <si>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</si>
  <si>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</si>
  <si>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</si>
  <si>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</si>
  <si>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</si>
  <si>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</si>
  <si>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>Year</t>
  </si>
  <si>
    <t xml:space="preserve">연별 </t>
  </si>
  <si>
    <t>사 무 직 원 수
Clerical staffs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</si>
  <si>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</si>
  <si>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</si>
  <si>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</si>
  <si>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</si>
  <si>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t xml:space="preserve">기  타 </t>
  </si>
  <si>
    <r>
      <t>o</t>
    </r>
    <r>
      <rPr>
        <sz val="10"/>
        <rFont val="Arial"/>
        <family val="2"/>
      </rPr>
      <t>thers</t>
    </r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</si>
  <si>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</si>
  <si>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</si>
  <si>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t xml:space="preserve">Year </t>
  </si>
  <si>
    <t>계
Total</t>
  </si>
  <si>
    <t>남
Male</t>
  </si>
  <si>
    <t>여
Female</t>
  </si>
  <si>
    <t>졸업자수</t>
  </si>
  <si>
    <t>진학자수</t>
  </si>
  <si>
    <t>Entrants to</t>
  </si>
  <si>
    <t>School</t>
  </si>
  <si>
    <t>higher school</t>
  </si>
  <si>
    <t>land area</t>
  </si>
  <si>
    <t>Building area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</si>
  <si>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</si>
  <si>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</si>
  <si>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</si>
  <si>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</si>
  <si>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</si>
  <si>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</si>
  <si>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</si>
  <si>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</si>
  <si>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</si>
  <si>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</si>
  <si>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</si>
  <si>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</si>
  <si>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</si>
  <si>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</si>
  <si>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</si>
  <si>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 xml:space="preserve">2 0 0 8 </t>
  </si>
  <si>
    <t>2 0 0 8</t>
  </si>
  <si>
    <t>2 0 0 9</t>
  </si>
  <si>
    <t>-</t>
  </si>
  <si>
    <t>Staffs</t>
  </si>
  <si>
    <t>libraries</t>
  </si>
  <si>
    <t>Seats</t>
  </si>
  <si>
    <t>Non-book</t>
  </si>
  <si>
    <t>Annual books lent</t>
  </si>
  <si>
    <t>Budget</t>
  </si>
  <si>
    <t>Jeju Folklore and Natural 
History Museum</t>
  </si>
  <si>
    <t>cultural</t>
  </si>
  <si>
    <t>properties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</si>
  <si>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</si>
  <si>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</si>
  <si>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</si>
  <si>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</si>
  <si>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</si>
  <si>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</si>
  <si>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</si>
  <si>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</si>
  <si>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</si>
  <si>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</si>
  <si>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</si>
  <si>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</si>
  <si>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</si>
  <si>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</si>
  <si>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</si>
  <si>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</si>
  <si>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</si>
  <si>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</si>
  <si>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민속자료</t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</si>
  <si>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</si>
  <si>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</si>
  <si>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</si>
  <si>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</si>
  <si>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</si>
  <si>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</si>
  <si>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</si>
  <si>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</si>
  <si>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</si>
  <si>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</si>
  <si>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</si>
  <si>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</si>
  <si>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</si>
  <si>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</si>
  <si>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</si>
  <si>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</si>
  <si>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</si>
  <si>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</si>
  <si>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</si>
  <si>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</si>
  <si>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</si>
  <si>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</si>
  <si>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</si>
  <si>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</si>
  <si>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</si>
  <si>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</si>
  <si>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</si>
  <si>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</si>
  <si>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</si>
  <si>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</si>
  <si>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</si>
  <si>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</si>
  <si>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</si>
  <si>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</si>
  <si>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</si>
  <si>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</si>
  <si>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</si>
  <si>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</si>
  <si>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</si>
  <si>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</si>
  <si>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</si>
  <si>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</si>
  <si>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</si>
  <si>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</si>
  <si>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</si>
  <si>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</si>
  <si>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</si>
  <si>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</si>
  <si>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</si>
  <si>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</si>
  <si>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</si>
  <si>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</si>
  <si>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</si>
  <si>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</si>
  <si>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</si>
  <si>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</si>
  <si>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</si>
  <si>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</si>
  <si>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</si>
  <si>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</si>
  <si>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</si>
  <si>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</si>
  <si>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</si>
  <si>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</si>
  <si>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</si>
  <si>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</si>
  <si>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</si>
  <si>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</si>
  <si>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</si>
  <si>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</si>
  <si>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</si>
  <si>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</si>
  <si>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</si>
  <si>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</si>
  <si>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</si>
  <si>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</si>
  <si>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</si>
  <si>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</si>
  <si>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</si>
  <si>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</si>
  <si>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</si>
  <si>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</si>
  <si>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</si>
  <si>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</si>
  <si>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t>청소년회관</t>
  </si>
  <si>
    <t>(수련시설)</t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</si>
  <si>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</si>
  <si>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</si>
  <si>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</si>
  <si>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</si>
  <si>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</si>
  <si>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</si>
  <si>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</si>
  <si>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</si>
  <si>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</si>
  <si>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</si>
  <si>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</si>
  <si>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</si>
  <si>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</si>
  <si>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</si>
  <si>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</si>
  <si>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</si>
  <si>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</si>
  <si>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</si>
  <si>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</si>
  <si>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졸업자현황
</t>
    </r>
    <r>
      <rPr>
        <sz val="10"/>
        <rFont val="Arial"/>
        <family val="2"/>
      </rPr>
      <t>Graduation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</si>
  <si>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</si>
  <si>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</si>
  <si>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</si>
  <si>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</si>
  <si>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</si>
  <si>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</si>
  <si>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</si>
  <si>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</si>
  <si>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</si>
  <si>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</si>
  <si>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r>
      <t>2</t>
    </r>
    <r>
      <rPr>
        <sz val="10"/>
        <rFont val="Arial"/>
        <family val="2"/>
      </rPr>
      <t xml:space="preserve"> 0 1 0</t>
    </r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</si>
  <si>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</si>
  <si>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</si>
  <si>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</si>
  <si>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</si>
  <si>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</si>
  <si>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</si>
  <si>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</si>
  <si>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</si>
  <si>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</si>
  <si>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구기
체육관
Ball game</t>
  </si>
  <si>
    <t>투기
체육관
match</t>
  </si>
  <si>
    <t>생활
체육관
Sport for all</t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</si>
  <si>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</si>
  <si>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</si>
  <si>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</si>
  <si>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</si>
  <si>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</si>
  <si>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</si>
  <si>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</si>
  <si>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</si>
  <si>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</si>
  <si>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</si>
  <si>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</si>
  <si>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</si>
  <si>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</si>
  <si>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</si>
  <si>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</si>
  <si>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</si>
  <si>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</si>
  <si>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</si>
  <si>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</si>
  <si>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   Kindergartens (con't)</t>
    </r>
  </si>
  <si>
    <r>
      <t>2</t>
    </r>
    <r>
      <rPr>
        <sz val="10"/>
        <rFont val="Arial"/>
        <family val="2"/>
      </rPr>
      <t xml:space="preserve"> 0 1 0 </t>
    </r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</si>
  <si>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</si>
  <si>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[ National &amp; Public]</t>
  </si>
  <si>
    <t>[Private]</t>
  </si>
  <si>
    <t>[ Private]</t>
  </si>
  <si>
    <t>Other Schools</t>
  </si>
  <si>
    <t>적령아동</t>
  </si>
  <si>
    <t>조기입학자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</si>
  <si>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</si>
  <si>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</si>
  <si>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</si>
  <si>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</si>
  <si>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</si>
  <si>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</si>
  <si>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</si>
  <si>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</si>
  <si>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</si>
  <si>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</si>
  <si>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</si>
  <si>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</si>
  <si>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과령아</t>
    </r>
  </si>
  <si>
    <r>
      <t xml:space="preserve">Children </t>
    </r>
    <r>
      <rPr>
        <sz val="10"/>
        <rFont val="Arial"/>
        <family val="2"/>
      </rPr>
      <t>of</t>
    </r>
  </si>
  <si>
    <r>
      <t>s</t>
    </r>
    <r>
      <rPr>
        <sz val="10"/>
        <rFont val="Arial"/>
        <family val="2"/>
      </rPr>
      <t>chooling</t>
    </r>
  </si>
  <si>
    <r>
      <t xml:space="preserve">
children</t>
    </r>
    <r>
      <rPr>
        <sz val="10"/>
        <rFont val="Arial"/>
        <family val="2"/>
      </rPr>
      <t xml:space="preserve"> over</t>
    </r>
  </si>
  <si>
    <t>조기입학신청자</t>
  </si>
  <si>
    <t>Children under</t>
  </si>
  <si>
    <r>
      <t>t</t>
    </r>
    <r>
      <rPr>
        <sz val="10"/>
        <rFont val="Arial"/>
        <family val="2"/>
      </rPr>
      <t>he schooling 
age</t>
    </r>
  </si>
  <si>
    <r>
      <t>t</t>
    </r>
    <r>
      <rPr>
        <sz val="10"/>
        <rFont val="Arial"/>
        <family val="2"/>
      </rPr>
      <t>he schooling
 age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</si>
  <si>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</si>
  <si>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</si>
  <si>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</si>
  <si>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>문화재
자   료</t>
  </si>
  <si>
    <t xml:space="preserve">
등   록
문화재
</t>
  </si>
  <si>
    <t>중요무형
문 화 재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</si>
  <si>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</si>
  <si>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</si>
  <si>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</si>
  <si>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periodical</t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</si>
  <si>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</si>
  <si>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</si>
  <si>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</si>
  <si>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</si>
  <si>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</si>
  <si>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</si>
  <si>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</si>
  <si>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</si>
  <si>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</si>
  <si>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학급수
</t>
    </r>
    <r>
      <rPr>
        <sz val="10"/>
        <rFont val="Arial"/>
        <family val="2"/>
      </rPr>
      <t>No. of
 class
-rooms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</si>
  <si>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</si>
  <si>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</si>
  <si>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</si>
  <si>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</si>
  <si>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</si>
  <si>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</si>
  <si>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</si>
  <si>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</si>
  <si>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</si>
  <si>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</si>
  <si>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진학자수
</t>
    </r>
    <r>
      <rPr>
        <sz val="10"/>
        <rFont val="Arial"/>
        <family val="2"/>
      </rPr>
      <t>Entrants to
 higher school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</si>
  <si>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</si>
  <si>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</si>
  <si>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제주대학교</t>
  </si>
  <si>
    <t>제주영지학교</t>
  </si>
  <si>
    <t>제주영송학교</t>
  </si>
  <si>
    <t>Jeju Young-gi Special School</t>
  </si>
  <si>
    <t>Jeju Young-song Special School</t>
  </si>
  <si>
    <t>Air and Correspondence High School</t>
  </si>
  <si>
    <t>(Unit : number, m²)</t>
  </si>
  <si>
    <t xml:space="preserve"> </t>
  </si>
  <si>
    <t>Clerical staffs</t>
  </si>
  <si>
    <t>land area</t>
  </si>
  <si>
    <t>2 0 0 9</t>
  </si>
  <si>
    <t xml:space="preserve">2 0 1 0 </t>
  </si>
  <si>
    <t xml:space="preserve">2 0 0 9 </t>
  </si>
  <si>
    <t>2 0 1 0</t>
  </si>
  <si>
    <t xml:space="preserve">Building </t>
  </si>
  <si>
    <t>연별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</si>
  <si>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</si>
  <si>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</si>
  <si>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등 록 체 육 시 설</t>
  </si>
  <si>
    <t>신 고 체 육 시 설     Reported sports facilities</t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</si>
  <si>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Elementary Schools</t>
    </r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</si>
  <si>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Elementary Schools(con't)</t>
    </r>
  </si>
  <si>
    <t>자료 : 제주특별자치도 문화정책과</t>
  </si>
  <si>
    <t xml:space="preserve">2 0 1 1 </t>
  </si>
  <si>
    <t>2 0 1 1</t>
  </si>
  <si>
    <t xml:space="preserve">2 0 1 0 </t>
  </si>
  <si>
    <t>정 규</t>
  </si>
  <si>
    <r>
      <t>R</t>
    </r>
    <r>
      <rPr>
        <sz val="10"/>
        <rFont val="Arial"/>
        <family val="2"/>
      </rPr>
      <t>egular</t>
    </r>
  </si>
  <si>
    <r>
      <t>C</t>
    </r>
    <r>
      <rPr>
        <sz val="10"/>
        <rFont val="Arial"/>
        <family val="2"/>
      </rPr>
      <t>lass r</t>
    </r>
    <r>
      <rPr>
        <sz val="10"/>
        <rFont val="Arial"/>
        <family val="2"/>
      </rPr>
      <t>ooms</t>
    </r>
  </si>
  <si>
    <t>가ㆍ대용</t>
  </si>
  <si>
    <r>
      <t>T</t>
    </r>
    <r>
      <rPr>
        <sz val="10"/>
        <rFont val="Arial"/>
        <family val="2"/>
      </rPr>
      <t>empor
-ary</t>
    </r>
  </si>
  <si>
    <r>
      <t xml:space="preserve">4-1.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</si>
  <si>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 xml:space="preserve">4-2.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   Middle Schools (Private)</t>
    </r>
  </si>
  <si>
    <t>방송사
Broadcasting</t>
  </si>
  <si>
    <t>신문사
Newspaper publishers</t>
  </si>
  <si>
    <t>계
Total</t>
  </si>
  <si>
    <t>지상파방송
Broadcasting</t>
  </si>
  <si>
    <t>케이블TV
Cable TV</t>
  </si>
  <si>
    <t>라디오
Radio</t>
  </si>
  <si>
    <t>기타
Others</t>
  </si>
  <si>
    <t>일간
Daily</t>
  </si>
  <si>
    <t>주간
Weekly</t>
  </si>
  <si>
    <t>인터넷신문
Internet</t>
  </si>
  <si>
    <t>Source : Jeju Special Self-Governing Province Office of Education,
「Statistical Yearbook of Jeju Education」</t>
  </si>
  <si>
    <t>주 : 2011년부터 '보통교실, 유희실, 공작실' → '정규, 가대용'으로 항목 변경</t>
  </si>
  <si>
    <t>2 0 1 1</t>
  </si>
  <si>
    <t>2 0 1 0</t>
  </si>
  <si>
    <r>
      <rPr>
        <vertAlign val="superscript"/>
        <sz val="9"/>
        <rFont val="돋움"/>
        <family val="3"/>
      </rPr>
      <t xml:space="preserve">보통교실수
</t>
    </r>
    <r>
      <rPr>
        <sz val="9"/>
        <rFont val="돋움"/>
        <family val="3"/>
      </rPr>
      <t>No. of 
Classrooms</t>
    </r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</si>
  <si>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</si>
  <si>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</si>
  <si>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t xml:space="preserve">         2) 교지면적 = 대지 + 체육장</t>
  </si>
  <si>
    <t xml:space="preserve">         3) 건물면적 = 보통교실 + 특별교실 + 관리실 +기타(면적을 1,000㎡로 표시함에 따른 시별 합이 전체합과 맞지 않을 수 있음)</t>
  </si>
  <si>
    <r>
      <rPr>
        <vertAlign val="superscript"/>
        <sz val="10"/>
        <rFont val="돋움"/>
        <family val="3"/>
      </rPr>
      <t>건물</t>
    </r>
    <r>
      <rPr>
        <vertAlign val="superscript"/>
        <sz val="10"/>
        <rFont val="Arial"/>
        <family val="2"/>
      </rPr>
      <t>3)</t>
    </r>
    <r>
      <rPr>
        <vertAlign val="superscript"/>
        <sz val="10"/>
        <rFont val="돋움"/>
        <family val="3"/>
      </rPr>
      <t>면적</t>
    </r>
  </si>
  <si>
    <t>보통교실수</t>
  </si>
  <si>
    <t>2 0 1 1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</si>
  <si>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 xml:space="preserve">2)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</si>
  <si>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</si>
  <si>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t xml:space="preserve">No. of </t>
  </si>
  <si>
    <t>Classrooms</t>
  </si>
  <si>
    <t>보통교실수
No. of 
Classrooms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</si>
  <si>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</si>
  <si>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</si>
  <si>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Graduation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</si>
  <si>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</si>
  <si>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2</t>
    </r>
    <r>
      <rPr>
        <sz val="10"/>
        <rFont val="Arial"/>
        <family val="2"/>
      </rPr>
      <t xml:space="preserve"> 0 1 1</t>
    </r>
  </si>
  <si>
    <r>
      <t xml:space="preserve">6. </t>
    </r>
    <r>
      <rPr>
        <b/>
        <sz val="18"/>
        <color indexed="8"/>
        <rFont val="HY중고딕"/>
        <family val="1"/>
      </rPr>
      <t>특수목적고등학교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  Special-purposed High School (National and Public)</t>
    </r>
  </si>
  <si>
    <t>연   별</t>
  </si>
  <si>
    <t xml:space="preserve">(단위 : 개, 명, 천㎡)  </t>
  </si>
  <si>
    <t>(Unit : number, person, 1000 ㎡)</t>
  </si>
  <si>
    <r>
      <t xml:space="preserve">7. </t>
    </r>
    <r>
      <rPr>
        <b/>
        <sz val="18"/>
        <color indexed="8"/>
        <rFont val="HY중고딕"/>
        <family val="1"/>
      </rPr>
      <t>특성화고등학교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국·공립</t>
    </r>
    <r>
      <rPr>
        <b/>
        <sz val="18"/>
        <color indexed="8"/>
        <rFont val="Arial"/>
        <family val="2"/>
      </rPr>
      <t>)       Specialized High School (National and Public)</t>
    </r>
  </si>
  <si>
    <t xml:space="preserve">         3) 2011년 부터 '전문계고등학교' → '특성화고, 특목고, 자율고(국공립/사립)'로 항목 변경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</si>
  <si>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</si>
  <si>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t>교 지1)
면 적
School land area</t>
  </si>
  <si>
    <r>
      <t>교지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>면적</t>
    </r>
  </si>
  <si>
    <t>교  지1)
면  적
School land area</t>
  </si>
  <si>
    <t>건 물2)
면 적
Building area</t>
  </si>
  <si>
    <r>
      <t xml:space="preserve">8. </t>
    </r>
    <r>
      <rPr>
        <b/>
        <sz val="18"/>
        <color indexed="8"/>
        <rFont val="HY중고딕"/>
        <family val="1"/>
      </rPr>
      <t>자율고등학교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Autonomous High School (National and Public)</t>
    </r>
  </si>
  <si>
    <r>
      <t xml:space="preserve">9. </t>
    </r>
    <r>
      <rPr>
        <b/>
        <sz val="18"/>
        <rFont val="굴림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             Junior Colleges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</si>
  <si>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</si>
  <si>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(Unit : number, person, 1,000m²)</t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</si>
  <si>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</si>
  <si>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</si>
  <si>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</si>
  <si>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</si>
  <si>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</si>
  <si>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Students</t>
  </si>
  <si>
    <t>Teachers</t>
  </si>
  <si>
    <t>Clerical staffs</t>
  </si>
  <si>
    <t>Year</t>
  </si>
  <si>
    <t>대학별</t>
  </si>
  <si>
    <t>Number of</t>
  </si>
  <si>
    <t>남</t>
  </si>
  <si>
    <t>여</t>
  </si>
  <si>
    <t>Colleges</t>
  </si>
  <si>
    <t>schools</t>
  </si>
  <si>
    <t>departments</t>
  </si>
  <si>
    <t>Male</t>
  </si>
  <si>
    <t>Female</t>
  </si>
  <si>
    <t>제주관광대학교</t>
  </si>
  <si>
    <t>jeju Tourism College</t>
  </si>
  <si>
    <t>제주한라대학교</t>
  </si>
  <si>
    <t xml:space="preserve">Jeju halla University 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</si>
  <si>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</si>
  <si>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</si>
  <si>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</si>
  <si>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</si>
  <si>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대학별</t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</si>
  <si>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</si>
  <si>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</si>
  <si>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</si>
  <si>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</si>
  <si>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</si>
  <si>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</si>
  <si>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 xml:space="preserve">Source :   Jeju National University, Jeju international University </t>
  </si>
  <si>
    <t>2 0 1 1</t>
  </si>
  <si>
    <t>제주국제대학교</t>
  </si>
  <si>
    <t>Jeju international University</t>
  </si>
  <si>
    <t>2 0 1 0</t>
  </si>
  <si>
    <r>
      <t>(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</t>
    </r>
    <r>
      <rPr>
        <sz val="10"/>
        <rFont val="Arial"/>
        <family val="2"/>
      </rPr>
      <t>)</t>
    </r>
  </si>
  <si>
    <t>Graduate School of Educ. Jeju international University</t>
  </si>
  <si>
    <r>
      <t>Graduate School of Business Administration</t>
    </r>
    <r>
      <rPr>
        <sz val="10"/>
        <rFont val="돋움"/>
        <family val="3"/>
      </rPr>
      <t>ㆍ</t>
    </r>
    <r>
      <rPr>
        <sz val="10"/>
        <rFont val="Arial"/>
        <family val="2"/>
      </rPr>
      <t>Social Welfare Jeju international University</t>
    </r>
  </si>
  <si>
    <t xml:space="preserve">Source :   Jeju National University, Jeju international University   </t>
  </si>
  <si>
    <t xml:space="preserve">         2) DD : Doctor`s Degree</t>
  </si>
  <si>
    <t>자료 : 제주대학교, 제주국제대학교</t>
  </si>
  <si>
    <t xml:space="preserve">   주 : 1) MD : Master`s Degree  </t>
  </si>
  <si>
    <t>보통교실수
No. of Classrooms</t>
  </si>
  <si>
    <t>No. of Classrooms</t>
  </si>
  <si>
    <t>자료 : 제주특별자치도교육청 『제주교육통계연보』</t>
  </si>
  <si>
    <t xml:space="preserve">         2) 건물면적 = 보통교실 + 특별교실 + 관리실 +기타  (면적을 1,000㎡로 표시함에 따른 시군별 합이 전체합과 맞지 않을 수 있음)</t>
  </si>
  <si>
    <t xml:space="preserve">         3) 방송통신고 : 교원, 사무직원, 교지, 건물, 교실은 제주제일고등학교 겸용</t>
  </si>
  <si>
    <r>
      <t>방송통신고등학교</t>
    </r>
    <r>
      <rPr>
        <vertAlign val="superscript"/>
        <sz val="14"/>
        <rFont val="굴림"/>
        <family val="3"/>
      </rPr>
      <t>3)</t>
    </r>
  </si>
  <si>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한라도서관</t>
    </r>
  </si>
  <si>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기적의도서관</t>
    </r>
  </si>
  <si>
    <t>Halla  Library</t>
  </si>
  <si>
    <t>Jeju Udang Library</t>
  </si>
  <si>
    <t>Jeju Miracle Library</t>
  </si>
  <si>
    <t>Jeju Tamna Library</t>
  </si>
  <si>
    <t>Aewol-eup Library</t>
  </si>
  <si>
    <t>Jocheon-eup  Library</t>
  </si>
  <si>
    <t>Hangyeong-myeon Library</t>
  </si>
  <si>
    <t xml:space="preserve">Jeju Library </t>
  </si>
  <si>
    <t>Hansupul Library</t>
  </si>
  <si>
    <t>Dongnyeok Library</t>
  </si>
  <si>
    <t>Jeju Braille Library</t>
  </si>
  <si>
    <t>금 속</t>
  </si>
  <si>
    <t>토 제</t>
  </si>
  <si>
    <t>초 제</t>
  </si>
  <si>
    <t>나 무</t>
  </si>
  <si>
    <t>피 모</t>
  </si>
  <si>
    <t>사 직</t>
  </si>
  <si>
    <t>종 자</t>
  </si>
  <si>
    <t>기 타</t>
  </si>
  <si>
    <r>
      <t>2</t>
    </r>
    <r>
      <rPr>
        <sz val="10"/>
        <rFont val="Arial"/>
        <family val="2"/>
      </rPr>
      <t xml:space="preserve"> 0 1 0</t>
    </r>
  </si>
  <si>
    <t xml:space="preserve"> Source : Jeju Special Self-Governing Province Cultural Policy Div</t>
  </si>
  <si>
    <r>
      <rPr>
        <sz val="10"/>
        <rFont val="굴림"/>
        <family val="3"/>
      </rPr>
      <t>국립제주박물관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</si>
  <si>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박물관</t>
    </r>
  </si>
  <si>
    <r>
      <rPr>
        <sz val="10"/>
        <rFont val="굴림"/>
        <family val="3"/>
      </rPr>
      <t>제주교육박물관</t>
    </r>
  </si>
  <si>
    <r>
      <rPr>
        <sz val="10"/>
        <rFont val="굴림"/>
        <family val="3"/>
      </rPr>
      <t>제주돌문화공원</t>
    </r>
  </si>
  <si>
    <r>
      <rPr>
        <sz val="10"/>
        <rFont val="굴림"/>
        <family val="3"/>
      </rPr>
      <t>해녀박물관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</si>
  <si>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>4.3</t>
    </r>
    <r>
      <rPr>
        <sz val="10"/>
        <rFont val="굴림"/>
        <family val="3"/>
      </rPr>
      <t>평화기념관</t>
    </r>
  </si>
  <si>
    <r>
      <rPr>
        <sz val="10"/>
        <rFont val="굴림"/>
        <family val="3"/>
      </rPr>
      <t>설문대여성문화센터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여성역사문화전시관</t>
    </r>
  </si>
  <si>
    <t>Jeju National Museum</t>
  </si>
  <si>
    <t>Jeju Education Museum</t>
  </si>
  <si>
    <t>Jeju Stone Park</t>
  </si>
  <si>
    <t>Haenyeo Museum</t>
  </si>
  <si>
    <t>Jeju April 3rd Peace Park</t>
  </si>
  <si>
    <t xml:space="preserve">Sulmundae Women's Center
Jeju Women's History&amp;Culyure Exhibition Hall   </t>
  </si>
  <si>
    <r>
      <rPr>
        <sz val="10"/>
        <rFont val="굴림"/>
        <family val="3"/>
      </rPr>
      <t>제주특별자치도
민속자연사박물관</t>
    </r>
  </si>
  <si>
    <t xml:space="preserve">   주 : 2011년부터 제주교육박물관, 제주돌문화공원, 해녀박물관, 제주4.3평화기념관, 설문대여성문화센터여성역사문화전시관 추가</t>
  </si>
  <si>
    <t xml:space="preserve">   주 : 민간단체 예술단 제외</t>
  </si>
  <si>
    <t>영화상영관</t>
  </si>
  <si>
    <t>Source : Jeju Special Self-Governing Province  Sports Industry Div.</t>
  </si>
  <si>
    <t>자료 : 제주특별자치도 스포츠산업과</t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</si>
  <si>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</si>
  <si>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</si>
  <si>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 xml:space="preserve">   주 : 건물연면적</t>
  </si>
  <si>
    <t xml:space="preserve">단위: 개,명 </t>
  </si>
  <si>
    <t>Unit : number, person</t>
  </si>
  <si>
    <t>서적출판업
Publishing of books, brochures, musical books and other publications</t>
  </si>
  <si>
    <t xml:space="preserve">오디오물출판 및 
원판녹음업
Audio publishing and original master recordings  </t>
  </si>
  <si>
    <t xml:space="preserve">기타 인쇄물 출판업
 Other publising of Prints  </t>
  </si>
  <si>
    <t xml:space="preserve">인 쇄 업
Printing </t>
  </si>
  <si>
    <t xml:space="preserve">인쇄관련산업
 Service activities related to printing </t>
  </si>
  <si>
    <t>사업체수
Establishments</t>
  </si>
  <si>
    <t>종사자수
Employees</t>
  </si>
  <si>
    <t xml:space="preserve">사업체수
Establishments </t>
  </si>
  <si>
    <t xml:space="preserve">종사자수
Employees </t>
  </si>
  <si>
    <r>
      <t xml:space="preserve">24. </t>
    </r>
    <r>
      <rPr>
        <b/>
        <sz val="15"/>
        <color indexed="8"/>
        <rFont val="HY중고딕"/>
        <family val="1"/>
      </rPr>
      <t>출판</t>
    </r>
    <r>
      <rPr>
        <b/>
        <sz val="15"/>
        <color indexed="8"/>
        <rFont val="Arial"/>
        <family val="2"/>
      </rPr>
      <t xml:space="preserve">, </t>
    </r>
    <r>
      <rPr>
        <b/>
        <sz val="15"/>
        <color indexed="8"/>
        <rFont val="HY중고딕"/>
        <family val="1"/>
      </rPr>
      <t>인쇄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및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기록매체복제업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현황</t>
    </r>
    <r>
      <rPr>
        <b/>
        <sz val="15"/>
        <color indexed="8"/>
        <rFont val="Arial"/>
        <family val="2"/>
      </rPr>
      <t>(</t>
    </r>
    <r>
      <rPr>
        <b/>
        <sz val="15"/>
        <color indexed="8"/>
        <rFont val="HY중고딕"/>
        <family val="1"/>
      </rPr>
      <t>산업세분류별</t>
    </r>
    <r>
      <rPr>
        <b/>
        <sz val="15"/>
        <color indexed="8"/>
        <rFont val="Arial"/>
        <family val="2"/>
      </rPr>
      <t xml:space="preserve">)  Publishing , Printing and Reproduction of Recorded media Companies (by Industrial classes) </t>
    </r>
  </si>
  <si>
    <t>신문,잡지 및 정기
 간행물출판업
 Publishing of newspapers, magazines and periodicals</t>
  </si>
  <si>
    <t xml:space="preserve"> 사업체수
Establishments</t>
  </si>
  <si>
    <r>
      <t xml:space="preserve"> Source :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Policy and Planning Office,</t>
    </r>
    <r>
      <rPr>
        <sz val="10"/>
        <rFont val="돋움"/>
        <family val="3"/>
      </rPr>
      <t>「</t>
    </r>
    <r>
      <rPr>
        <sz val="10"/>
        <rFont val="Arial"/>
        <family val="2"/>
      </rPr>
      <t>2011 Report on the Census on Basic Characteristics of Establishments</t>
    </r>
    <r>
      <rPr>
        <sz val="10"/>
        <rFont val="돋움"/>
        <family val="3"/>
      </rPr>
      <t>」</t>
    </r>
  </si>
  <si>
    <t xml:space="preserve">연  별
</t>
  </si>
  <si>
    <t xml:space="preserve">Year
</t>
  </si>
  <si>
    <t>Special-purposed High School</t>
  </si>
  <si>
    <t>Specialized High School</t>
  </si>
  <si>
    <t>Autonomous High School</t>
  </si>
  <si>
    <t>Kindergartens</t>
  </si>
  <si>
    <t>Elementary schools</t>
  </si>
  <si>
    <t>Middle schools</t>
  </si>
  <si>
    <t>General High schools</t>
  </si>
  <si>
    <t>Junior Colleges</t>
  </si>
  <si>
    <t>Colleges and Universities</t>
  </si>
  <si>
    <t>Graduate Schools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</si>
  <si>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</si>
  <si>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</si>
  <si>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</si>
  <si>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일반계고등학교</t>
    </r>
  </si>
  <si>
    <r>
      <rPr>
        <sz val="10"/>
        <rFont val="굴림"/>
        <family val="3"/>
      </rPr>
      <t>특수목적고등학교</t>
    </r>
  </si>
  <si>
    <r>
      <rPr>
        <sz val="10"/>
        <rFont val="굴림"/>
        <family val="3"/>
      </rPr>
      <t>특성화고등학교</t>
    </r>
  </si>
  <si>
    <r>
      <rPr>
        <sz val="10"/>
        <rFont val="굴림"/>
        <family val="3"/>
      </rPr>
      <t>자율고등학교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</si>
  <si>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</si>
  <si>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vertAlign val="superscript"/>
        <sz val="10"/>
        <rFont val="Arial"/>
        <family val="2"/>
      </rPr>
      <t xml:space="preserve"> 3)</t>
    </r>
  </si>
  <si>
    <r>
      <t xml:space="preserve">(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)</t>
    </r>
  </si>
  <si>
    <r>
      <t xml:space="preserve">(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립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</si>
  <si>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</si>
  <si>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(</t>
    </r>
    <r>
      <rPr>
        <sz val="10"/>
        <rFont val="굴림"/>
        <family val="3"/>
      </rPr>
      <t>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</si>
  <si>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</t>
    </r>
    <r>
      <rPr>
        <sz val="10"/>
        <rFont val="Arial"/>
        <family val="2"/>
      </rPr>
      <t>(</t>
    </r>
    <r>
      <rPr>
        <sz val="10"/>
        <rFont val="굴림"/>
        <family val="3"/>
      </rPr>
      <t>교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</si>
  <si>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>: 1)  ( )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</si>
  <si>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     2) 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(</t>
    </r>
    <r>
      <rPr>
        <sz val="10"/>
        <rFont val="돋움"/>
        <family val="3"/>
      </rPr>
      <t>유치원의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교육기관의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)</t>
    </r>
    <r>
      <rPr>
        <sz val="10"/>
        <rFont val="돋움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보통교실은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정규교실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대용교실을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</si>
  <si>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작성되었음</t>
    </r>
  </si>
  <si>
    <r>
      <t xml:space="preserve">Source : 1)  Jeju Special Self-Governing Province Office of Education,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 xml:space="preserve">」
</t>
    </r>
    <r>
      <rPr>
        <sz val="10"/>
        <rFont val="Arial"/>
        <family val="2"/>
      </rPr>
      <t xml:space="preserve">     2) Jeju National University, Jeju international University, Jeju halla University,  Jeju tourism college   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</si>
  <si>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</si>
  <si>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t>2 0 1 2</t>
  </si>
  <si>
    <t>2 0 1 3</t>
  </si>
  <si>
    <t>2 0 1 1</t>
  </si>
  <si>
    <t>2 0 1 0</t>
  </si>
  <si>
    <t xml:space="preserve"> 2 0 1 0</t>
  </si>
  <si>
    <t>2 0 0 9</t>
  </si>
  <si>
    <t>여
Female</t>
  </si>
  <si>
    <t>여
Female</t>
  </si>
  <si>
    <r>
      <t>2</t>
    </r>
    <r>
      <rPr>
        <sz val="10"/>
        <rFont val="Arial"/>
        <family val="2"/>
      </rPr>
      <t xml:space="preserve"> 0 1 2</t>
    </r>
  </si>
  <si>
    <t>Note : 1) School land area is sum of building area and outdoor recreation area</t>
  </si>
  <si>
    <t xml:space="preserve">          2) Building area in general is sum of general and special classrooms, management office, and other</t>
  </si>
  <si>
    <t xml:space="preserve">          3) Number of teachers refer to permanent teachers</t>
  </si>
  <si>
    <t xml:space="preserve">          4) Number of clearical staffs excludes contracted workers</t>
  </si>
  <si>
    <t>자료 : 제주관광대학교, 제주한라대학교</t>
  </si>
  <si>
    <t xml:space="preserve">Source : Jeju Tourism College, Jeju halla University </t>
  </si>
  <si>
    <t>주 : 1)  2011년까지는 제주산업정보대학, 제주한라대학, 제주관광대학 자료임</t>
  </si>
  <si>
    <t>Note : 4) School land area is sum of building area and outdoor recreation area</t>
  </si>
  <si>
    <r>
      <t xml:space="preserve">      2)  2011.11.20. 제주한라대학 → 제주한라대학교로 교명 변경</t>
    </r>
  </si>
  <si>
    <t xml:space="preserve">          5) Building area in general is sum of general and special classrooms, management office, and other</t>
  </si>
  <si>
    <t xml:space="preserve">      3)  2012.1.1  제주관광대학 → 제주관광대학교로 교명 변경</t>
  </si>
  <si>
    <t xml:space="preserve">          6) Number of teachers refer to permanent teachers</t>
  </si>
  <si>
    <t xml:space="preserve">      4) 교지는 대지와 체육장의 합계 </t>
  </si>
  <si>
    <t xml:space="preserve">          7) Number of clearical staffs excludes contracted workers</t>
  </si>
  <si>
    <t xml:space="preserve">      5) 건물은 보통 및 특별교실, 관리실, 기타의 합계 </t>
  </si>
  <si>
    <t xml:space="preserve">      6) 교원수는 전임교원</t>
  </si>
  <si>
    <t xml:space="preserve">      7) 사무직원수 : 계약직 제외 </t>
  </si>
  <si>
    <t>51(10)</t>
  </si>
  <si>
    <r>
      <t>자료 : 제주대학교, 제주국제대학교</t>
    </r>
  </si>
  <si>
    <t xml:space="preserve">          * 학생수 - 제주국제대학교 708명, 탐라대학교 247명, 제주산업정보대학 74명</t>
  </si>
  <si>
    <t xml:space="preserve">          * 졸업자 - 탐라대학교 155명, 제주산업정보대학 341명(탐라대, 산정대 통폐합으로 2012.3.1  제주국제대학교 신설. 현재 졸업생 미배출</t>
  </si>
  <si>
    <t xml:space="preserve">          * 진학자 - 탐라대학교 3명, 제주산업정보대학 13명 (2013.6.1 한국교육개발원 취업통계자료)</t>
  </si>
  <si>
    <t xml:space="preserve">          * 취업자수 - 탐라대학교 50명, 제주산업정보대학 169명 (2013.6.1 한국교육개발원 취업통계자료)</t>
  </si>
  <si>
    <t xml:space="preserve">          * 입대자수-탐라대학교 1명, 제주산업정보대학 9명 (2013.6.1 한국교육개발원 취업통계자료)</t>
  </si>
  <si>
    <t xml:space="preserve">          * 건물면적-건물연면적의 합</t>
  </si>
  <si>
    <t xml:space="preserve">주 : 1) 교지는 대지와 체육장의 합계 </t>
  </si>
  <si>
    <t xml:space="preserve">      2) 건물은 보통 및 특별교실, 관리실, 기타의 합계 </t>
  </si>
  <si>
    <t xml:space="preserve">      3) 교원수는 전임교원</t>
  </si>
  <si>
    <t xml:space="preserve">      4) 사무직원수 : 계약직 제외 </t>
  </si>
  <si>
    <t xml:space="preserve">      5) 면적은 소수점이하 반올림함</t>
  </si>
  <si>
    <t xml:space="preserve">      6) 제주국제대학교</t>
  </si>
  <si>
    <t>74(10)</t>
  </si>
  <si>
    <r>
      <rPr>
        <sz val="10"/>
        <rFont val="굴림"/>
        <family val="3"/>
      </rPr>
      <t>대학원수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</si>
  <si>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</si>
  <si>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</si>
  <si>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</si>
  <si>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</si>
  <si>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</si>
  <si>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</si>
  <si>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t>Programs</t>
  </si>
  <si>
    <r>
      <rPr>
        <sz val="10"/>
        <rFont val="굴림"/>
        <family val="3"/>
      </rPr>
      <t>대학원별</t>
    </r>
  </si>
  <si>
    <t>No. of</t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</si>
  <si>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</si>
  <si>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</si>
  <si>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</si>
  <si>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여</t>
    </r>
  </si>
  <si>
    <t>Graduate School</t>
  </si>
  <si>
    <t>Graduate schools</t>
  </si>
  <si>
    <t>2 0 1 3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</si>
  <si>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</si>
  <si>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</si>
  <si>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t>Graduate School of Educ.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</si>
  <si>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</si>
  <si>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</si>
  <si>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행정대학원</t>
    </r>
  </si>
  <si>
    <t>Graduate School of Public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</si>
  <si>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</si>
  <si>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</si>
  <si>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통역번역대학원</t>
    </r>
  </si>
  <si>
    <t>Graduate School of Interpretation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</si>
  <si>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의학전문대학원</t>
    </r>
  </si>
  <si>
    <t>Jeju National University school of medicine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</si>
  <si>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법학전문대학원</t>
    </r>
  </si>
  <si>
    <t>Jeju National University Law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</si>
  <si>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사회교육대학원</t>
    </r>
  </si>
  <si>
    <t>Jeju National University Social Education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</si>
  <si>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</si>
  <si>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</si>
  <si>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경영사회복지대학원</t>
    </r>
  </si>
  <si>
    <r>
      <t>Graduate School of Business Administration</t>
    </r>
    <r>
      <rPr>
        <sz val="10"/>
        <rFont val="굴림"/>
        <family val="3"/>
      </rPr>
      <t>ㆍ</t>
    </r>
    <r>
      <rPr>
        <sz val="10"/>
        <rFont val="Arial"/>
        <family val="2"/>
      </rPr>
      <t>Social Welfare Jeju international University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</si>
  <si>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경찰법무대학원</t>
    </r>
  </si>
  <si>
    <t>Graduate School of Police Practical Law.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</si>
  <si>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</si>
  <si>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사회복지대학원</t>
    </r>
  </si>
  <si>
    <t>Graduate School of Social Welfare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</si>
  <si>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</si>
  <si>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international University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</si>
  <si>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Graduate Schools(Cont'd)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</si>
  <si>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Clerical staffs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</si>
  <si>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>Granted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</si>
  <si>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 xml:space="preserve">Entrance 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</si>
  <si>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</si>
  <si>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</si>
  <si>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</si>
  <si>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돋움"/>
        <family val="3"/>
      </rPr>
      <t>계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</si>
  <si>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</si>
  <si>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석사과정</t>
    </r>
  </si>
  <si>
    <r>
      <rPr>
        <sz val="10"/>
        <rFont val="돋움"/>
        <family val="3"/>
      </rPr>
      <t>박사과정</t>
    </r>
  </si>
  <si>
    <t>MD cource</t>
  </si>
  <si>
    <t>DD cource</t>
  </si>
  <si>
    <r>
      <rPr>
        <sz val="10"/>
        <rFont val="돋움"/>
        <family val="3"/>
      </rPr>
      <t>대학원별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</si>
  <si>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</si>
  <si>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</si>
  <si>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행정대학원</t>
    </r>
  </si>
  <si>
    <t>Graduate School of Public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</si>
  <si>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</si>
  <si>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</si>
  <si>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통역번역대학원</t>
    </r>
  </si>
  <si>
    <t>Graduate School of Interpretation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</si>
  <si>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의학전문대학원</t>
    </r>
  </si>
  <si>
    <t>Jeju National University school of medicine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</si>
  <si>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법학전문대학원</t>
    </r>
  </si>
  <si>
    <t>Jeju National University Law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</si>
  <si>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사회교육대학원</t>
    </r>
  </si>
  <si>
    <t>Jeju National University Social Education</t>
  </si>
  <si>
    <t>2 0 1 2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</si>
</sst>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\-;"/>
    <numFmt numFmtId="178" formatCode="#,##0_ "/>
    <numFmt numFmtId="179" formatCode="_ * #,##0_ ;_ * \-#,##0_ ;_ * &quot;-&quot;_ ;_ @_ "/>
    <numFmt numFmtId="180" formatCode="_-* #,##0_-;&quot;₩&quot;\!\-* #,##0_-;_-* &quot;-&quot;_-;_-@_-"/>
    <numFmt numFmtId="181" formatCode="0.0_);[Red]\(0.0\)"/>
    <numFmt numFmtId="182" formatCode="#,##0.0"/>
    <numFmt numFmtId="183" formatCode="#,##0.0_ "/>
    <numFmt numFmtId="184" formatCode="#,##0;;\-"/>
    <numFmt numFmtId="185" formatCode="#,##0.0;;\-"/>
    <numFmt numFmtId="186" formatCode="0_ "/>
    <numFmt numFmtId="187" formatCode="0.0_ "/>
    <numFmt numFmtId="188" formatCode="#,##0_);[Red]\(#,##0\)"/>
    <numFmt numFmtId="189" formatCode="0_);[Red]\(0\)"/>
    <numFmt numFmtId="190" formatCode="#,##0\ ;;\-\ ;"/>
    <numFmt numFmtId="191" formatCode="0;[Red]0"/>
    <numFmt numFmtId="192" formatCode="0_);\(0\)"/>
    <numFmt numFmtId="193" formatCode="#,##0.0;;\-;"/>
    <numFmt numFmtId="194" formatCode="_ * #,##0.00_ ;_ * \-#,##0.00_ ;_ * &quot;-&quot;??_ ;_ @_ "/>
    <numFmt numFmtId="195" formatCode="_ * #,##0.00_ ;_ * \-#,##0.00_ ;_ * &quot;-&quot;_ ;_ @_ "/>
    <numFmt numFmtId="196" formatCode="&quot;₩&quot;#,##0;&quot;₩&quot;&quot;₩&quot;\-#,##0"/>
    <numFmt numFmtId="197" formatCode="&quot;₩&quot;#,##0.00;&quot;₩&quot;\-#,##0.00"/>
    <numFmt numFmtId="198" formatCode="&quot;R$&quot;#,##0.00;&quot;R$&quot;\-#,##0.00"/>
    <numFmt numFmtId="199" formatCode="#,##0_);\(#,##0\)"/>
    <numFmt numFmtId="200" formatCode="\-"/>
    <numFmt numFmtId="201" formatCode="_-[$€-2]* #,##0.00_-;\-[$€-2]* #,##0.00_-;_-[$€-2]* &quot;-&quot;??_-"/>
    <numFmt numFmtId="202" formatCode="_ &quot;₩&quot;* #,##0.00_ ;_ &quot;₩&quot;* &quot;₩&quot;\-#,##0.00_ ;_ &quot;₩&quot;* &quot;-&quot;??_ ;_ @_ "/>
    <numFmt numFmtId="203" formatCode="&quot;₩&quot;#,##0;&quot;₩&quot;&quot;₩&quot;&quot;₩&quot;\-#,##0"/>
    <numFmt numFmtId="204" formatCode="&quot;₩&quot;#,##0.00;&quot;₩&quot;&quot;₩&quot;&quot;₩&quot;&quot;₩&quot;&quot;₩&quot;&quot;₩&quot;\-#,##0.00"/>
    <numFmt numFmtId="20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&quot;₩&quot;#,##0;[Red]&quot;₩&quot;&quot;₩&quot;\-#,##0"/>
    <numFmt numFmtId="20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;\-#,##0;\-"/>
  </numFmts>
  <fonts count="119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b/>
      <sz val="11"/>
      <color indexed="10"/>
      <name val="돋움"/>
      <family val="3"/>
    </font>
    <font>
      <sz val="11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8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0"/>
      <name val="굴림체"/>
      <family val="3"/>
    </font>
    <font>
      <b/>
      <sz val="10"/>
      <name val="돋움"/>
      <family val="3"/>
    </font>
    <font>
      <b/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"/>
      <family val="3"/>
    </font>
    <font>
      <b/>
      <sz val="18"/>
      <color indexed="8"/>
      <name val="HY중고딕"/>
      <family val="1"/>
    </font>
    <font>
      <sz val="18"/>
      <color indexed="8"/>
      <name val="Arial"/>
      <family val="2"/>
    </font>
    <font>
      <vertAlign val="superscript"/>
      <sz val="10"/>
      <name val="돋움"/>
      <family val="3"/>
    </font>
    <font>
      <sz val="12"/>
      <color indexed="8"/>
      <name val="굴림"/>
      <family val="3"/>
    </font>
    <font>
      <b/>
      <sz val="9"/>
      <color indexed="8"/>
      <name val="굴림"/>
      <family val="3"/>
    </font>
    <font>
      <sz val="10"/>
      <color indexed="10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vertAlign val="superscript"/>
      <sz val="14"/>
      <name val="굴림"/>
      <family val="3"/>
    </font>
    <font>
      <sz val="12"/>
      <name val="돋움"/>
      <family val="3"/>
    </font>
    <font>
      <b/>
      <sz val="15"/>
      <color indexed="8"/>
      <name val="Arial"/>
      <family val="2"/>
    </font>
    <font>
      <b/>
      <sz val="15"/>
      <color indexed="8"/>
      <name val="HY중고딕"/>
      <family val="1"/>
    </font>
    <font>
      <b/>
      <sz val="12"/>
      <name val="HY중고딕"/>
      <family val="1"/>
    </font>
    <font>
      <sz val="12"/>
      <name val="HY중고딕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8"/>
      <name val="바탕체"/>
      <family val="1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2"/>
      <name val="돋움"/>
      <family val="3"/>
    </font>
    <font>
      <b/>
      <sz val="16"/>
      <name val="바탕"/>
      <family val="1"/>
    </font>
    <font>
      <u val="single"/>
      <sz val="11"/>
      <color indexed="12"/>
      <name val="맑은 고딕"/>
      <family val="3"/>
    </font>
    <font>
      <b/>
      <vertAlign val="superscript"/>
      <sz val="10"/>
      <name val="Arial"/>
      <family val="2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4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3" borderId="0" applyNumberFormat="0" applyBorder="0" applyAlignment="0" applyProtection="0"/>
    <xf numFmtId="0" fontId="11" fillId="3" borderId="0" applyNumberFormat="0" applyBorder="0" applyAlignment="0" applyProtection="0"/>
    <xf numFmtId="0" fontId="44" fillId="3" borderId="0" applyNumberFormat="0" applyBorder="0" applyAlignment="0" applyProtection="0"/>
    <xf numFmtId="0" fontId="11" fillId="3" borderId="0" applyNumberFormat="0" applyBorder="0" applyAlignment="0" applyProtection="0"/>
    <xf numFmtId="0" fontId="44" fillId="4" borderId="0" applyNumberFormat="0" applyBorder="0" applyAlignment="0" applyProtection="0"/>
    <xf numFmtId="0" fontId="11" fillId="4" borderId="0" applyNumberFormat="0" applyBorder="0" applyAlignment="0" applyProtection="0"/>
    <xf numFmtId="0" fontId="44" fillId="4" borderId="0" applyNumberFormat="0" applyBorder="0" applyAlignment="0" applyProtection="0"/>
    <xf numFmtId="0" fontId="11" fillId="4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6" borderId="0" applyNumberFormat="0" applyBorder="0" applyAlignment="0" applyProtection="0"/>
    <xf numFmtId="0" fontId="11" fillId="6" borderId="0" applyNumberFormat="0" applyBorder="0" applyAlignment="0" applyProtection="0"/>
    <xf numFmtId="0" fontId="44" fillId="6" borderId="0" applyNumberFormat="0" applyBorder="0" applyAlignment="0" applyProtection="0"/>
    <xf numFmtId="0" fontId="11" fillId="6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9" borderId="0" applyNumberFormat="0" applyBorder="0" applyAlignment="0" applyProtection="0"/>
    <xf numFmtId="0" fontId="11" fillId="9" borderId="0" applyNumberFormat="0" applyBorder="0" applyAlignment="0" applyProtection="0"/>
    <xf numFmtId="0" fontId="44" fillId="9" borderId="0" applyNumberFormat="0" applyBorder="0" applyAlignment="0" applyProtection="0"/>
    <xf numFmtId="0" fontId="11" fillId="9" borderId="0" applyNumberFormat="0" applyBorder="0" applyAlignment="0" applyProtection="0"/>
    <xf numFmtId="0" fontId="44" fillId="10" borderId="0" applyNumberFormat="0" applyBorder="0" applyAlignment="0" applyProtection="0"/>
    <xf numFmtId="0" fontId="11" fillId="10" borderId="0" applyNumberFormat="0" applyBorder="0" applyAlignment="0" applyProtection="0"/>
    <xf numFmtId="0" fontId="44" fillId="10" borderId="0" applyNumberFormat="0" applyBorder="0" applyAlignment="0" applyProtection="0"/>
    <xf numFmtId="0" fontId="11" fillId="10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11" borderId="0" applyNumberFormat="0" applyBorder="0" applyAlignment="0" applyProtection="0"/>
    <xf numFmtId="0" fontId="11" fillId="11" borderId="0" applyNumberFormat="0" applyBorder="0" applyAlignment="0" applyProtection="0"/>
    <xf numFmtId="0" fontId="44" fillId="11" borderId="0" applyNumberFormat="0" applyBorder="0" applyAlignment="0" applyProtection="0"/>
    <xf numFmtId="0" fontId="1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85" fillId="12" borderId="0" applyNumberFormat="0" applyBorder="0" applyAlignment="0" applyProtection="0"/>
    <xf numFmtId="0" fontId="45" fillId="12" borderId="0" applyNumberFormat="0" applyBorder="0" applyAlignment="0" applyProtection="0"/>
    <xf numFmtId="0" fontId="85" fillId="12" borderId="0" applyNumberFormat="0" applyBorder="0" applyAlignment="0" applyProtection="0"/>
    <xf numFmtId="0" fontId="45" fillId="9" borderId="0" applyNumberFormat="0" applyBorder="0" applyAlignment="0" applyProtection="0"/>
    <xf numFmtId="0" fontId="85" fillId="9" borderId="0" applyNumberFormat="0" applyBorder="0" applyAlignment="0" applyProtection="0"/>
    <xf numFmtId="0" fontId="45" fillId="9" borderId="0" applyNumberFormat="0" applyBorder="0" applyAlignment="0" applyProtection="0"/>
    <xf numFmtId="0" fontId="85" fillId="9" borderId="0" applyNumberFormat="0" applyBorder="0" applyAlignment="0" applyProtection="0"/>
    <xf numFmtId="0" fontId="45" fillId="10" borderId="0" applyNumberFormat="0" applyBorder="0" applyAlignment="0" applyProtection="0"/>
    <xf numFmtId="0" fontId="85" fillId="10" borderId="0" applyNumberFormat="0" applyBorder="0" applyAlignment="0" applyProtection="0"/>
    <xf numFmtId="0" fontId="45" fillId="10" borderId="0" applyNumberFormat="0" applyBorder="0" applyAlignment="0" applyProtection="0"/>
    <xf numFmtId="0" fontId="85" fillId="10" borderId="0" applyNumberFormat="0" applyBorder="0" applyAlignment="0" applyProtection="0"/>
    <xf numFmtId="0" fontId="45" fillId="13" borderId="0" applyNumberFormat="0" applyBorder="0" applyAlignment="0" applyProtection="0"/>
    <xf numFmtId="0" fontId="85" fillId="13" borderId="0" applyNumberFormat="0" applyBorder="0" applyAlignment="0" applyProtection="0"/>
    <xf numFmtId="0" fontId="45" fillId="13" borderId="0" applyNumberFormat="0" applyBorder="0" applyAlignment="0" applyProtection="0"/>
    <xf numFmtId="0" fontId="85" fillId="13" borderId="0" applyNumberFormat="0" applyBorder="0" applyAlignment="0" applyProtection="0"/>
    <xf numFmtId="0" fontId="45" fillId="14" borderId="0" applyNumberFormat="0" applyBorder="0" applyAlignment="0" applyProtection="0"/>
    <xf numFmtId="0" fontId="85" fillId="14" borderId="0" applyNumberFormat="0" applyBorder="0" applyAlignment="0" applyProtection="0"/>
    <xf numFmtId="0" fontId="45" fillId="14" borderId="0" applyNumberFormat="0" applyBorder="0" applyAlignment="0" applyProtection="0"/>
    <xf numFmtId="0" fontId="85" fillId="14" borderId="0" applyNumberFormat="0" applyBorder="0" applyAlignment="0" applyProtection="0"/>
    <xf numFmtId="0" fontId="45" fillId="15" borderId="0" applyNumberFormat="0" applyBorder="0" applyAlignment="0" applyProtection="0"/>
    <xf numFmtId="0" fontId="85" fillId="15" borderId="0" applyNumberFormat="0" applyBorder="0" applyAlignment="0" applyProtection="0"/>
    <xf numFmtId="0" fontId="45" fillId="15" borderId="0" applyNumberFormat="0" applyBorder="0" applyAlignment="0" applyProtection="0"/>
    <xf numFmtId="0" fontId="85" fillId="15" borderId="0" applyNumberFormat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7" fillId="0" borderId="0">
      <alignment/>
      <protection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48" fillId="3" borderId="0" applyNumberFormat="0" applyBorder="0" applyAlignment="0" applyProtection="0"/>
    <xf numFmtId="0" fontId="65" fillId="0" borderId="0">
      <alignment/>
      <protection/>
    </xf>
    <xf numFmtId="0" fontId="88" fillId="0" borderId="0">
      <alignment/>
      <protection/>
    </xf>
    <xf numFmtId="0" fontId="14" fillId="0" borderId="0" applyFill="0" applyBorder="0" applyAlignment="0">
      <protection/>
    </xf>
    <xf numFmtId="0" fontId="47" fillId="20" borderId="1" applyNumberFormat="0" applyAlignment="0" applyProtection="0"/>
    <xf numFmtId="0" fontId="89" fillId="0" borderId="0">
      <alignment/>
      <protection/>
    </xf>
    <xf numFmtId="0" fontId="52" fillId="21" borderId="2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Font="0" applyFill="0" applyBorder="0" applyAlignment="0" applyProtection="0"/>
    <xf numFmtId="19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90" fillId="0" borderId="0">
      <alignment/>
      <protection/>
    </xf>
    <xf numFmtId="0" fontId="0" fillId="0" borderId="0" applyFont="0" applyFill="0" applyBorder="0" applyAlignment="0" applyProtection="0"/>
    <xf numFmtId="0" fontId="90" fillId="0" borderId="0">
      <alignment/>
      <protection/>
    </xf>
    <xf numFmtId="201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1" fillId="4" borderId="0" applyNumberFormat="0" applyBorder="0" applyAlignment="0" applyProtection="0"/>
    <xf numFmtId="38" fontId="91" fillId="20" borderId="0" applyNumberFormat="0" applyBorder="0" applyAlignment="0" applyProtection="0"/>
    <xf numFmtId="38" fontId="91" fillId="22" borderId="0" applyNumberFormat="0" applyBorder="0" applyAlignment="0" applyProtection="0"/>
    <xf numFmtId="0" fontId="92" fillId="0" borderId="0">
      <alignment horizontal="left"/>
      <protection/>
    </xf>
    <xf numFmtId="0" fontId="66" fillId="0" borderId="3" applyNumberFormat="0" applyAlignment="0" applyProtection="0"/>
    <xf numFmtId="0" fontId="66" fillId="0" borderId="4">
      <alignment horizontal="left"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6" fillId="7" borderId="1" applyNumberFormat="0" applyAlignment="0" applyProtection="0"/>
    <xf numFmtId="10" fontId="91" fillId="23" borderId="6" applyNumberFormat="0" applyBorder="0" applyAlignment="0" applyProtection="0"/>
    <xf numFmtId="10" fontId="91" fillId="22" borderId="6" applyNumberFormat="0" applyBorder="0" applyAlignment="0" applyProtection="0"/>
    <xf numFmtId="0" fontId="54" fillId="0" borderId="7" applyNumberFormat="0" applyFill="0" applyAlignment="0" applyProtection="0"/>
    <xf numFmtId="179" fontId="0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67" fillId="0" borderId="8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24" borderId="0" applyNumberFormat="0" applyBorder="0" applyAlignment="0" applyProtection="0"/>
    <xf numFmtId="204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23" borderId="9" applyNumberFormat="0" applyFont="0" applyAlignment="0" applyProtection="0"/>
    <xf numFmtId="0" fontId="62" fillId="20" borderId="10" applyNumberFormat="0" applyAlignment="0" applyProtection="0"/>
    <xf numFmtId="10" fontId="0" fillId="0" borderId="0" applyFont="0" applyFill="0" applyBorder="0" applyAlignment="0" applyProtection="0"/>
    <xf numFmtId="0" fontId="67" fillId="0" borderId="0">
      <alignment/>
      <protection/>
    </xf>
    <xf numFmtId="0" fontId="57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0" fillId="0" borderId="11" applyNumberFormat="0" applyFont="0" applyFill="0" applyAlignment="0" applyProtection="0"/>
    <xf numFmtId="0" fontId="94" fillId="0" borderId="12">
      <alignment horizontal="left"/>
      <protection/>
    </xf>
    <xf numFmtId="0" fontId="46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85" fillId="16" borderId="0" applyNumberFormat="0" applyBorder="0" applyAlignment="0" applyProtection="0"/>
    <xf numFmtId="0" fontId="45" fillId="16" borderId="0" applyNumberFormat="0" applyBorder="0" applyAlignment="0" applyProtection="0"/>
    <xf numFmtId="0" fontId="85" fillId="16" borderId="0" applyNumberFormat="0" applyBorder="0" applyAlignment="0" applyProtection="0"/>
    <xf numFmtId="0" fontId="45" fillId="17" borderId="0" applyNumberFormat="0" applyBorder="0" applyAlignment="0" applyProtection="0"/>
    <xf numFmtId="0" fontId="85" fillId="17" borderId="0" applyNumberFormat="0" applyBorder="0" applyAlignment="0" applyProtection="0"/>
    <xf numFmtId="0" fontId="45" fillId="17" borderId="0" applyNumberFormat="0" applyBorder="0" applyAlignment="0" applyProtection="0"/>
    <xf numFmtId="0" fontId="85" fillId="17" borderId="0" applyNumberFormat="0" applyBorder="0" applyAlignment="0" applyProtection="0"/>
    <xf numFmtId="0" fontId="45" fillId="18" borderId="0" applyNumberFormat="0" applyBorder="0" applyAlignment="0" applyProtection="0"/>
    <xf numFmtId="0" fontId="85" fillId="18" borderId="0" applyNumberFormat="0" applyBorder="0" applyAlignment="0" applyProtection="0"/>
    <xf numFmtId="0" fontId="45" fillId="18" borderId="0" applyNumberFormat="0" applyBorder="0" applyAlignment="0" applyProtection="0"/>
    <xf numFmtId="0" fontId="85" fillId="18" borderId="0" applyNumberFormat="0" applyBorder="0" applyAlignment="0" applyProtection="0"/>
    <xf numFmtId="0" fontId="45" fillId="13" borderId="0" applyNumberFormat="0" applyBorder="0" applyAlignment="0" applyProtection="0"/>
    <xf numFmtId="0" fontId="85" fillId="13" borderId="0" applyNumberFormat="0" applyBorder="0" applyAlignment="0" applyProtection="0"/>
    <xf numFmtId="0" fontId="45" fillId="13" borderId="0" applyNumberFormat="0" applyBorder="0" applyAlignment="0" applyProtection="0"/>
    <xf numFmtId="0" fontId="85" fillId="13" borderId="0" applyNumberFormat="0" applyBorder="0" applyAlignment="0" applyProtection="0"/>
    <xf numFmtId="0" fontId="45" fillId="14" borderId="0" applyNumberFormat="0" applyBorder="0" applyAlignment="0" applyProtection="0"/>
    <xf numFmtId="0" fontId="85" fillId="14" borderId="0" applyNumberFormat="0" applyBorder="0" applyAlignment="0" applyProtection="0"/>
    <xf numFmtId="0" fontId="45" fillId="14" borderId="0" applyNumberFormat="0" applyBorder="0" applyAlignment="0" applyProtection="0"/>
    <xf numFmtId="0" fontId="85" fillId="14" borderId="0" applyNumberFormat="0" applyBorder="0" applyAlignment="0" applyProtection="0"/>
    <xf numFmtId="0" fontId="45" fillId="19" borderId="0" applyNumberFormat="0" applyBorder="0" applyAlignment="0" applyProtection="0"/>
    <xf numFmtId="0" fontId="85" fillId="19" borderId="0" applyNumberFormat="0" applyBorder="0" applyAlignment="0" applyProtection="0"/>
    <xf numFmtId="0" fontId="45" fillId="19" borderId="0" applyNumberFormat="0" applyBorder="0" applyAlignment="0" applyProtection="0"/>
    <xf numFmtId="0" fontId="8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7" fillId="20" borderId="1" applyNumberFormat="0" applyAlignment="0" applyProtection="0"/>
    <xf numFmtId="0" fontId="96" fillId="20" borderId="1" applyNumberFormat="0" applyAlignment="0" applyProtection="0"/>
    <xf numFmtId="0" fontId="47" fillId="20" borderId="1" applyNumberFormat="0" applyAlignment="0" applyProtection="0"/>
    <xf numFmtId="0" fontId="96" fillId="20" borderId="1" applyNumberFormat="0" applyAlignment="0" applyProtection="0"/>
    <xf numFmtId="205" fontId="12" fillId="0" borderId="0">
      <alignment/>
      <protection locked="0"/>
    </xf>
    <xf numFmtId="0" fontId="97" fillId="0" borderId="0">
      <alignment/>
      <protection locked="0"/>
    </xf>
    <xf numFmtId="0" fontId="97" fillId="0" borderId="0">
      <alignment/>
      <protection locked="0"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0" fontId="48" fillId="3" borderId="0" applyNumberFormat="0" applyBorder="0" applyAlignment="0" applyProtection="0"/>
    <xf numFmtId="0" fontId="98" fillId="3" borderId="0" applyNumberFormat="0" applyBorder="0" applyAlignment="0" applyProtection="0"/>
    <xf numFmtId="0" fontId="48" fillId="3" borderId="0" applyNumberFormat="0" applyBorder="0" applyAlignment="0" applyProtection="0"/>
    <xf numFmtId="0" fontId="98" fillId="3" borderId="0" applyNumberFormat="0" applyBorder="0" applyAlignment="0" applyProtection="0"/>
    <xf numFmtId="0" fontId="99" fillId="0" borderId="0">
      <alignment/>
      <protection locked="0"/>
    </xf>
    <xf numFmtId="0" fontId="99" fillId="0" borderId="0">
      <alignment/>
      <protection locked="0"/>
    </xf>
    <xf numFmtId="0" fontId="100" fillId="0" borderId="0" applyNumberForma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44" fillId="23" borderId="9" applyNumberFormat="0" applyFont="0" applyAlignment="0" applyProtection="0"/>
    <xf numFmtId="0" fontId="14" fillId="23" borderId="9" applyNumberFormat="0" applyFont="0" applyAlignment="0" applyProtection="0"/>
    <xf numFmtId="0" fontId="12" fillId="23" borderId="9" applyNumberFormat="0" applyFont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01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24" borderId="0" applyNumberFormat="0" applyBorder="0" applyAlignment="0" applyProtection="0"/>
    <xf numFmtId="0" fontId="102" fillId="24" borderId="0" applyNumberFormat="0" applyBorder="0" applyAlignment="0" applyProtection="0"/>
    <xf numFmtId="0" fontId="50" fillId="24" borderId="0" applyNumberFormat="0" applyBorder="0" applyAlignment="0" applyProtection="0"/>
    <xf numFmtId="0" fontId="102" fillId="24" borderId="0" applyNumberFormat="0" applyBorder="0" applyAlignment="0" applyProtection="0"/>
    <xf numFmtId="0" fontId="23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21" borderId="2" applyNumberFormat="0" applyAlignment="0" applyProtection="0"/>
    <xf numFmtId="0" fontId="104" fillId="21" borderId="2" applyNumberFormat="0" applyAlignment="0" applyProtection="0"/>
    <xf numFmtId="0" fontId="52" fillId="21" borderId="2" applyNumberFormat="0" applyAlignment="0" applyProtection="0"/>
    <xf numFmtId="0" fontId="104" fillId="21" borderId="2" applyNumberFormat="0" applyAlignment="0" applyProtection="0"/>
    <xf numFmtId="206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05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0" borderId="13">
      <alignment/>
      <protection/>
    </xf>
    <xf numFmtId="0" fontId="54" fillId="0" borderId="7" applyNumberFormat="0" applyFill="0" applyAlignment="0" applyProtection="0"/>
    <xf numFmtId="0" fontId="106" fillId="0" borderId="7" applyNumberFormat="0" applyFill="0" applyAlignment="0" applyProtection="0"/>
    <xf numFmtId="0" fontId="54" fillId="0" borderId="7" applyNumberFormat="0" applyFill="0" applyAlignment="0" applyProtection="0"/>
    <xf numFmtId="0" fontId="10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42" fillId="0" borderId="14" applyNumberFormat="0" applyFill="0" applyAlignment="0" applyProtection="0"/>
    <xf numFmtId="0" fontId="55" fillId="0" borderId="14" applyNumberFormat="0" applyFill="0" applyAlignment="0" applyProtection="0"/>
    <xf numFmtId="0" fontId="42" fillId="0" borderId="14" applyNumberFormat="0" applyFill="0" applyAlignment="0" applyProtection="0"/>
    <xf numFmtId="0" fontId="56" fillId="7" borderId="1" applyNumberFormat="0" applyAlignment="0" applyProtection="0"/>
    <xf numFmtId="0" fontId="107" fillId="7" borderId="1" applyNumberFormat="0" applyAlignment="0" applyProtection="0"/>
    <xf numFmtId="0" fontId="56" fillId="7" borderId="1" applyNumberFormat="0" applyAlignment="0" applyProtection="0"/>
    <xf numFmtId="0" fontId="107" fillId="7" borderId="1" applyNumberFormat="0" applyAlignment="0" applyProtection="0"/>
    <xf numFmtId="4" fontId="99" fillId="0" borderId="0">
      <alignment/>
      <protection locked="0"/>
    </xf>
    <xf numFmtId="207" fontId="12" fillId="0" borderId="0">
      <alignment/>
      <protection locked="0"/>
    </xf>
    <xf numFmtId="0" fontId="10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09" fillId="0" borderId="15" applyNumberFormat="0" applyFill="0" applyAlignment="0" applyProtection="0"/>
    <xf numFmtId="0" fontId="58" fillId="0" borderId="15" applyNumberFormat="0" applyFill="0" applyAlignment="0" applyProtection="0"/>
    <xf numFmtId="0" fontId="109" fillId="0" borderId="15" applyNumberFormat="0" applyFill="0" applyAlignment="0" applyProtection="0"/>
    <xf numFmtId="0" fontId="59" fillId="0" borderId="16" applyNumberFormat="0" applyFill="0" applyAlignment="0" applyProtection="0"/>
    <xf numFmtId="0" fontId="110" fillId="0" borderId="16" applyNumberFormat="0" applyFill="0" applyAlignment="0" applyProtection="0"/>
    <xf numFmtId="0" fontId="59" fillId="0" borderId="16" applyNumberFormat="0" applyFill="0" applyAlignment="0" applyProtection="0"/>
    <xf numFmtId="0" fontId="110" fillId="0" borderId="16" applyNumberFormat="0" applyFill="0" applyAlignment="0" applyProtection="0"/>
    <xf numFmtId="0" fontId="60" fillId="0" borderId="5" applyNumberFormat="0" applyFill="0" applyAlignment="0" applyProtection="0"/>
    <xf numFmtId="0" fontId="111" fillId="0" borderId="5" applyNumberFormat="0" applyFill="0" applyAlignment="0" applyProtection="0"/>
    <xf numFmtId="0" fontId="60" fillId="0" borderId="5" applyNumberFormat="0" applyFill="0" applyAlignment="0" applyProtection="0"/>
    <xf numFmtId="0" fontId="11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112" fillId="4" borderId="0" applyNumberFormat="0" applyBorder="0" applyAlignment="0" applyProtection="0"/>
    <xf numFmtId="0" fontId="61" fillId="4" borderId="0" applyNumberFormat="0" applyBorder="0" applyAlignment="0" applyProtection="0"/>
    <xf numFmtId="0" fontId="112" fillId="4" borderId="0" applyNumberFormat="0" applyBorder="0" applyAlignment="0" applyProtection="0"/>
    <xf numFmtId="0" fontId="62" fillId="20" borderId="10" applyNumberFormat="0" applyAlignment="0" applyProtection="0"/>
    <xf numFmtId="0" fontId="113" fillId="20" borderId="10" applyNumberFormat="0" applyAlignment="0" applyProtection="0"/>
    <xf numFmtId="0" fontId="62" fillId="20" borderId="10" applyNumberFormat="0" applyAlignment="0" applyProtection="0"/>
    <xf numFmtId="0" fontId="113" fillId="20" borderId="10" applyNumberFormat="0" applyAlignment="0" applyProtection="0"/>
    <xf numFmtId="41" fontId="14" fillId="0" borderId="0" applyFont="0" applyFill="0" applyBorder="0" applyAlignment="0" applyProtection="0"/>
    <xf numFmtId="179" fontId="12" fillId="0" borderId="0" applyProtection="0">
      <alignment/>
    </xf>
    <xf numFmtId="0" fontId="12" fillId="0" borderId="0" applyFont="0" applyFill="0" applyBorder="0" applyAlignment="0" applyProtection="0"/>
    <xf numFmtId="0" fontId="114" fillId="0" borderId="0">
      <alignment/>
      <protection/>
    </xf>
    <xf numFmtId="0" fontId="1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4" fillId="0" borderId="0" applyFont="0" applyFill="0" applyBorder="0" applyAlignment="0" applyProtection="0"/>
    <xf numFmtId="208" fontId="12" fillId="0" borderId="0">
      <alignment/>
      <protection locked="0"/>
    </xf>
    <xf numFmtId="0" fontId="1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 vertical="center"/>
      <protection/>
    </xf>
    <xf numFmtId="0" fontId="14" fillId="0" borderId="0">
      <alignment vertical="center"/>
      <protection/>
    </xf>
    <xf numFmtId="0" fontId="44" fillId="0" borderId="0">
      <alignment vertical="center"/>
      <protection/>
    </xf>
    <xf numFmtId="0" fontId="118" fillId="0" borderId="0">
      <alignment vertical="center"/>
      <protection/>
    </xf>
    <xf numFmtId="0" fontId="118" fillId="0" borderId="0">
      <alignment vertical="center"/>
      <protection/>
    </xf>
    <xf numFmtId="0" fontId="1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4" fillId="0" borderId="0">
      <alignment vertical="center"/>
      <protection/>
    </xf>
    <xf numFmtId="0" fontId="105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18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1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4" fillId="0" borderId="0">
      <alignment vertical="center"/>
      <protection/>
    </xf>
    <xf numFmtId="0" fontId="118" fillId="0" borderId="0">
      <alignment vertical="center"/>
      <protection/>
    </xf>
    <xf numFmtId="0" fontId="14" fillId="0" borderId="0">
      <alignment vertical="center"/>
      <protection/>
    </xf>
    <xf numFmtId="0" fontId="1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9" fillId="0" borderId="11">
      <alignment/>
      <protection locked="0"/>
    </xf>
    <xf numFmtId="209" fontId="12" fillId="0" borderId="0">
      <alignment/>
      <protection locked="0"/>
    </xf>
    <xf numFmtId="210" fontId="12" fillId="0" borderId="0">
      <alignment/>
      <protection locked="0"/>
    </xf>
  </cellStyleXfs>
  <cellXfs count="1190">
    <xf numFmtId="0" fontId="0" fillId="0" borderId="0" xfId="0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Alignment="1">
      <alignment horizontal="left" vertical="center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18" xfId="0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horizontal="center" vertical="center" shrinkToFit="1"/>
    </xf>
    <xf numFmtId="0" fontId="4" fillId="22" borderId="0" xfId="0" applyFont="1" applyFill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Continuous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9" xfId="344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14" fillId="0" borderId="0" xfId="27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vertical="center"/>
    </xf>
    <xf numFmtId="0" fontId="0" fillId="22" borderId="2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 shrinkToFi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22" borderId="21" xfId="0" applyFont="1" applyFill="1" applyBorder="1" applyAlignment="1" quotePrefix="1">
      <alignment horizontal="center" vertical="center" shrinkToFit="1"/>
    </xf>
    <xf numFmtId="0" fontId="4" fillId="22" borderId="20" xfId="0" applyFont="1" applyFill="1" applyBorder="1" applyAlignment="1">
      <alignment horizontal="center" vertical="center" shrinkToFit="1"/>
    </xf>
    <xf numFmtId="0" fontId="4" fillId="22" borderId="21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 quotePrefix="1">
      <alignment horizontal="center" vertical="center" shrinkToFit="1"/>
    </xf>
    <xf numFmtId="0" fontId="0" fillId="22" borderId="22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 shrinkToFit="1"/>
    </xf>
    <xf numFmtId="0" fontId="0" fillId="22" borderId="0" xfId="0" applyFont="1" applyFill="1" applyAlignment="1" quotePrefix="1">
      <alignment horizontal="left" vertical="center"/>
    </xf>
    <xf numFmtId="0" fontId="0" fillId="22" borderId="0" xfId="0" applyFont="1" applyFill="1" applyAlignment="1">
      <alignment vertical="center" shrinkToFit="1"/>
    </xf>
    <xf numFmtId="0" fontId="0" fillId="22" borderId="0" xfId="0" applyFont="1" applyFill="1" applyBorder="1" applyAlignment="1" quotePrefix="1">
      <alignment horizontal="right" vertical="center"/>
    </xf>
    <xf numFmtId="0" fontId="9" fillId="22" borderId="0" xfId="0" applyFont="1" applyFill="1" applyAlignment="1">
      <alignment vertical="center"/>
    </xf>
    <xf numFmtId="184" fontId="8" fillId="0" borderId="0" xfId="294" applyNumberFormat="1" applyFont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22" borderId="23" xfId="0" applyFont="1" applyFill="1" applyBorder="1" applyAlignment="1">
      <alignment horizontal="center" vertical="center" wrapText="1" shrinkToFit="1"/>
    </xf>
    <xf numFmtId="0" fontId="18" fillId="22" borderId="0" xfId="0" applyFont="1" applyFill="1" applyAlignment="1">
      <alignment vertical="center"/>
    </xf>
    <xf numFmtId="188" fontId="8" fillId="0" borderId="0" xfId="0" applyNumberFormat="1" applyFont="1" applyFill="1" applyBorder="1" applyAlignment="1">
      <alignment horizontal="right" vertical="center" shrinkToFit="1"/>
    </xf>
    <xf numFmtId="188" fontId="8" fillId="0" borderId="0" xfId="0" applyNumberFormat="1" applyFont="1" applyFill="1" applyBorder="1" applyAlignment="1">
      <alignment horizontal="right" vertical="center"/>
    </xf>
    <xf numFmtId="0" fontId="4" fillId="22" borderId="0" xfId="0" applyFont="1" applyFill="1" applyAlignment="1">
      <alignment horizontal="left" vertical="center"/>
    </xf>
    <xf numFmtId="0" fontId="0" fillId="0" borderId="4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22" borderId="0" xfId="0" applyFont="1" applyFill="1" applyAlignment="1">
      <alignment vertical="center"/>
    </xf>
    <xf numFmtId="41" fontId="8" fillId="0" borderId="0" xfId="270" applyFont="1" applyBorder="1" applyAlignment="1">
      <alignment horizontal="right" vertical="center"/>
    </xf>
    <xf numFmtId="41" fontId="8" fillId="0" borderId="0" xfId="270" applyFont="1" applyFill="1" applyBorder="1" applyAlignment="1">
      <alignment horizontal="right" vertical="center"/>
    </xf>
    <xf numFmtId="41" fontId="8" fillId="0" borderId="0" xfId="270" applyFont="1" applyFill="1" applyAlignment="1">
      <alignment horizontal="right" vertical="center"/>
    </xf>
    <xf numFmtId="41" fontId="6" fillId="0" borderId="0" xfId="27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2" borderId="21" xfId="0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1" shrinkToFi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shrinkToFit="1"/>
    </xf>
    <xf numFmtId="178" fontId="8" fillId="0" borderId="0" xfId="270" applyNumberFormat="1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 shrinkToFit="1"/>
    </xf>
    <xf numFmtId="0" fontId="2" fillId="22" borderId="0" xfId="0" applyFont="1" applyFill="1" applyAlignment="1">
      <alignment horizontal="center" vertical="center"/>
    </xf>
    <xf numFmtId="0" fontId="0" fillId="22" borderId="23" xfId="0" applyFont="1" applyFill="1" applyBorder="1" applyAlignment="1" quotePrefix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16" fillId="22" borderId="0" xfId="0" applyFont="1" applyFill="1" applyAlignment="1">
      <alignment vertical="center"/>
    </xf>
    <xf numFmtId="0" fontId="0" fillId="22" borderId="0" xfId="0" applyFont="1" applyFill="1" applyAlignment="1">
      <alignment horizontal="right" vertical="center"/>
    </xf>
    <xf numFmtId="0" fontId="1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9" fillId="22" borderId="21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shrinkToFit="1"/>
    </xf>
    <xf numFmtId="0" fontId="9" fillId="22" borderId="21" xfId="0" applyFont="1" applyFill="1" applyBorder="1" applyAlignment="1">
      <alignment horizontal="center" vertical="center" wrapText="1" shrinkToFi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 quotePrefix="1">
      <alignment horizontal="center" vertical="center"/>
    </xf>
    <xf numFmtId="0" fontId="23" fillId="22" borderId="26" xfId="0" applyFont="1" applyFill="1" applyBorder="1" applyAlignment="1" quotePrefix="1">
      <alignment horizontal="center" vertical="center"/>
    </xf>
    <xf numFmtId="0" fontId="23" fillId="22" borderId="18" xfId="0" applyFont="1" applyFill="1" applyBorder="1" applyAlignment="1">
      <alignment horizontal="center" vertical="center" shrinkToFit="1"/>
    </xf>
    <xf numFmtId="0" fontId="23" fillId="22" borderId="23" xfId="0" applyFont="1" applyFill="1" applyBorder="1" applyAlignment="1">
      <alignment horizontal="center" vertical="center" shrinkToFit="1"/>
    </xf>
    <xf numFmtId="0" fontId="9" fillId="22" borderId="0" xfId="0" applyFont="1" applyFill="1" applyAlignment="1" quotePrefix="1">
      <alignment horizontal="left" vertical="center"/>
    </xf>
    <xf numFmtId="0" fontId="9" fillId="22" borderId="0" xfId="0" applyFont="1" applyFill="1" applyBorder="1" applyAlignment="1">
      <alignment horizontal="right" vertical="center"/>
    </xf>
    <xf numFmtId="0" fontId="25" fillId="22" borderId="20" xfId="0" applyFont="1" applyFill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/>
    </xf>
    <xf numFmtId="0" fontId="25" fillId="22" borderId="20" xfId="0" applyFont="1" applyFill="1" applyBorder="1" applyAlignment="1" quotePrefix="1">
      <alignment horizontal="center" vertical="center"/>
    </xf>
    <xf numFmtId="0" fontId="0" fillId="22" borderId="0" xfId="0" applyFont="1" applyFill="1" applyBorder="1" applyAlignment="1">
      <alignment vertical="center"/>
    </xf>
    <xf numFmtId="0" fontId="0" fillId="22" borderId="20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>
      <alignment horizontal="center" vertical="center" wrapText="1" shrinkToFit="1"/>
    </xf>
    <xf numFmtId="0" fontId="0" fillId="22" borderId="18" xfId="0" applyFont="1" applyFill="1" applyBorder="1" applyAlignment="1">
      <alignment horizontal="center" vertical="center" shrinkToFit="1"/>
    </xf>
    <xf numFmtId="0" fontId="0" fillId="22" borderId="22" xfId="0" applyFont="1" applyFill="1" applyBorder="1" applyAlignment="1">
      <alignment horizontal="center" vertical="center" shrinkToFit="1"/>
    </xf>
    <xf numFmtId="0" fontId="0" fillId="22" borderId="19" xfId="0" applyFont="1" applyFill="1" applyBorder="1" applyAlignment="1">
      <alignment horizontal="center" vertical="center" shrinkToFit="1"/>
    </xf>
    <xf numFmtId="0" fontId="0" fillId="22" borderId="0" xfId="0" applyFill="1" applyAlignment="1">
      <alignment vertical="center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 quotePrefix="1">
      <alignment horizontal="center" vertical="center" shrinkToFit="1"/>
    </xf>
    <xf numFmtId="0" fontId="9" fillId="22" borderId="20" xfId="0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0" fillId="22" borderId="0" xfId="0" applyNumberFormat="1" applyFont="1" applyFill="1" applyBorder="1" applyAlignment="1">
      <alignment horizontal="center" vertical="center"/>
    </xf>
    <xf numFmtId="178" fontId="8" fillId="0" borderId="0" xfId="270" applyNumberFormat="1" applyFont="1" applyBorder="1" applyAlignment="1">
      <alignment vertical="center"/>
    </xf>
    <xf numFmtId="178" fontId="8" fillId="0" borderId="0" xfId="270" applyNumberFormat="1" applyFont="1" applyBorder="1" applyAlignment="1">
      <alignment horizontal="right" vertical="center"/>
    </xf>
    <xf numFmtId="41" fontId="8" fillId="0" borderId="0" xfId="270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77" fontId="0" fillId="22" borderId="0" xfId="0" applyNumberFormat="1" applyFont="1" applyFill="1" applyAlignment="1">
      <alignment horizontal="center" vertical="center" shrinkToFit="1"/>
    </xf>
    <xf numFmtId="177" fontId="0" fillId="22" borderId="0" xfId="0" applyNumberFormat="1" applyFont="1" applyFill="1" applyBorder="1" applyAlignment="1">
      <alignment horizontal="center" vertical="center" shrinkToFit="1"/>
    </xf>
    <xf numFmtId="0" fontId="4" fillId="22" borderId="19" xfId="0" applyFon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178" fontId="8" fillId="0" borderId="0" xfId="270" applyNumberFormat="1" applyFont="1" applyFill="1" applyBorder="1" applyAlignment="1">
      <alignment vertical="center" shrinkToFit="1"/>
    </xf>
    <xf numFmtId="178" fontId="8" fillId="0" borderId="17" xfId="270" applyNumberFormat="1" applyFont="1" applyFill="1" applyBorder="1" applyAlignment="1">
      <alignment vertical="center" shrinkToFit="1"/>
    </xf>
    <xf numFmtId="187" fontId="8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0" fillId="22" borderId="0" xfId="0" applyFont="1" applyFill="1" applyAlignment="1">
      <alignment vertical="center" shrinkToFit="1"/>
    </xf>
    <xf numFmtId="0" fontId="0" fillId="22" borderId="0" xfId="0" applyFont="1" applyFill="1" applyBorder="1" applyAlignment="1">
      <alignment horizontal="right" vertical="center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19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vertical="center"/>
    </xf>
    <xf numFmtId="0" fontId="0" fillId="22" borderId="0" xfId="0" applyFont="1" applyFill="1" applyBorder="1" applyAlignment="1" quotePrefix="1">
      <alignment horizontal="right" vertical="center"/>
    </xf>
    <xf numFmtId="177" fontId="25" fillId="22" borderId="0" xfId="0" applyNumberFormat="1" applyFont="1" applyFill="1" applyBorder="1" applyAlignment="1">
      <alignment horizontal="center" vertical="center" shrinkToFit="1"/>
    </xf>
    <xf numFmtId="0" fontId="7" fillId="22" borderId="0" xfId="0" applyFont="1" applyFill="1" applyAlignment="1">
      <alignment vertical="center"/>
    </xf>
    <xf numFmtId="0" fontId="0" fillId="22" borderId="22" xfId="0" applyFont="1" applyFill="1" applyBorder="1" applyAlignment="1">
      <alignment vertical="center"/>
    </xf>
    <xf numFmtId="177" fontId="0" fillId="22" borderId="0" xfId="0" applyNumberFormat="1" applyFont="1" applyFill="1" applyBorder="1" applyAlignment="1">
      <alignment vertical="center"/>
    </xf>
    <xf numFmtId="0" fontId="32" fillId="22" borderId="6" xfId="0" applyFont="1" applyFill="1" applyBorder="1" applyAlignment="1">
      <alignment horizontal="center" vertical="center" wrapText="1" shrinkToFit="1"/>
    </xf>
    <xf numFmtId="0" fontId="32" fillId="22" borderId="23" xfId="0" applyFont="1" applyFill="1" applyBorder="1" applyAlignment="1">
      <alignment horizontal="center" vertical="center" wrapText="1" shrinkToFit="1"/>
    </xf>
    <xf numFmtId="0" fontId="32" fillId="22" borderId="23" xfId="0" applyFont="1" applyFill="1" applyBorder="1" applyAlignment="1" quotePrefix="1">
      <alignment horizontal="center" vertical="center" wrapText="1" shrinkToFit="1"/>
    </xf>
    <xf numFmtId="177" fontId="25" fillId="22" borderId="0" xfId="0" applyNumberFormat="1" applyFont="1" applyFill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 wrapText="1" shrinkToFit="1"/>
    </xf>
    <xf numFmtId="0" fontId="32" fillId="22" borderId="22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>
      <alignment vertical="center"/>
    </xf>
    <xf numFmtId="0" fontId="0" fillId="22" borderId="23" xfId="0" applyFont="1" applyFill="1" applyBorder="1" applyAlignment="1">
      <alignment vertical="center"/>
    </xf>
    <xf numFmtId="189" fontId="0" fillId="22" borderId="0" xfId="0" applyNumberFormat="1" applyFont="1" applyFill="1" applyAlignment="1">
      <alignment horizontal="center" vertical="center" shrinkToFit="1"/>
    </xf>
    <xf numFmtId="0" fontId="0" fillId="22" borderId="0" xfId="0" applyFont="1" applyFill="1" applyAlignment="1">
      <alignment horizontal="center" vertical="center" shrinkToFit="1"/>
    </xf>
    <xf numFmtId="192" fontId="8" fillId="0" borderId="0" xfId="270" applyNumberFormat="1" applyFont="1" applyBorder="1" applyAlignment="1">
      <alignment horizontal="right" vertical="center"/>
    </xf>
    <xf numFmtId="41" fontId="8" fillId="0" borderId="0" xfId="270" applyNumberFormat="1" applyFont="1" applyBorder="1" applyAlignment="1">
      <alignment horizontal="right" vertical="center"/>
    </xf>
    <xf numFmtId="176" fontId="8" fillId="22" borderId="0" xfId="270" applyNumberFormat="1" applyFont="1" applyFill="1" applyBorder="1" applyAlignment="1">
      <alignment horizontal="right" vertical="center"/>
    </xf>
    <xf numFmtId="176" fontId="8" fillId="22" borderId="19" xfId="270" applyNumberFormat="1" applyFont="1" applyFill="1" applyBorder="1" applyAlignment="1">
      <alignment horizontal="right" vertical="center"/>
    </xf>
    <xf numFmtId="41" fontId="8" fillId="0" borderId="0" xfId="270" applyFont="1" applyBorder="1" applyAlignment="1">
      <alignment horizontal="right" vertical="center" indent="1"/>
    </xf>
    <xf numFmtId="41" fontId="8" fillId="0" borderId="0" xfId="270" applyFont="1" applyFill="1" applyAlignment="1">
      <alignment horizontal="right" vertical="center" indent="1"/>
    </xf>
    <xf numFmtId="41" fontId="8" fillId="0" borderId="0" xfId="270" applyFont="1" applyFill="1" applyBorder="1" applyAlignment="1">
      <alignment horizontal="right" vertical="center" indent="1"/>
    </xf>
    <xf numFmtId="0" fontId="4" fillId="22" borderId="0" xfId="0" applyFont="1" applyFill="1" applyBorder="1" applyAlignment="1">
      <alignment horizontal="left" vertical="center"/>
    </xf>
    <xf numFmtId="177" fontId="33" fillId="22" borderId="0" xfId="0" applyNumberFormat="1" applyFont="1" applyFill="1" applyBorder="1" applyAlignment="1">
      <alignment horizontal="center" vertical="center" shrinkToFit="1"/>
    </xf>
    <xf numFmtId="0" fontId="32" fillId="22" borderId="0" xfId="0" applyFont="1" applyFill="1" applyBorder="1" applyAlignment="1">
      <alignment horizontal="center" vertical="center" shrinkToFit="1"/>
    </xf>
    <xf numFmtId="188" fontId="25" fillId="22" borderId="0" xfId="0" applyNumberFormat="1" applyFont="1" applyFill="1" applyBorder="1" applyAlignment="1">
      <alignment horizontal="center" vertical="center" shrinkToFit="1"/>
    </xf>
    <xf numFmtId="41" fontId="8" fillId="0" borderId="0" xfId="27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78" fontId="8" fillId="0" borderId="0" xfId="270" applyNumberFormat="1" applyFont="1" applyFill="1" applyBorder="1" applyAlignment="1">
      <alignment horizontal="right" vertical="center"/>
    </xf>
    <xf numFmtId="189" fontId="0" fillId="22" borderId="0" xfId="0" applyNumberFormat="1" applyFont="1" applyFill="1" applyBorder="1" applyAlignment="1">
      <alignment horizontal="center" vertical="center" shrinkToFit="1"/>
    </xf>
    <xf numFmtId="190" fontId="0" fillId="22" borderId="0" xfId="0" applyNumberFormat="1" applyFont="1" applyFill="1" applyBorder="1" applyAlignment="1">
      <alignment horizontal="center" vertical="center" shrinkToFit="1"/>
    </xf>
    <xf numFmtId="0" fontId="0" fillId="22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7" fontId="17" fillId="0" borderId="22" xfId="0" applyNumberFormat="1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9" fillId="22" borderId="26" xfId="0" applyFont="1" applyFill="1" applyBorder="1" applyAlignment="1">
      <alignment horizontal="centerContinuous" vertical="center"/>
    </xf>
    <xf numFmtId="0" fontId="9" fillId="22" borderId="17" xfId="0" applyFont="1" applyFill="1" applyBorder="1" applyAlignment="1">
      <alignment horizontal="centerContinuous" vertical="center"/>
    </xf>
    <xf numFmtId="0" fontId="9" fillId="22" borderId="2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 shrinkToFit="1"/>
    </xf>
    <xf numFmtId="183" fontId="8" fillId="0" borderId="19" xfId="27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indent="1" shrinkToFit="1"/>
    </xf>
    <xf numFmtId="0" fontId="4" fillId="22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7" fillId="0" borderId="22" xfId="27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7" fillId="0" borderId="22" xfId="270" applyFont="1" applyFill="1" applyBorder="1" applyAlignment="1">
      <alignment horizontal="right" vertical="center"/>
    </xf>
    <xf numFmtId="188" fontId="8" fillId="0" borderId="0" xfId="270" applyNumberFormat="1" applyFont="1" applyFill="1" applyBorder="1" applyAlignment="1">
      <alignment horizontal="center" vertical="center"/>
    </xf>
    <xf numFmtId="188" fontId="8" fillId="0" borderId="0" xfId="270" applyNumberFormat="1" applyFont="1" applyFill="1" applyAlignment="1">
      <alignment horizontal="center" vertical="center"/>
    </xf>
    <xf numFmtId="188" fontId="8" fillId="0" borderId="19" xfId="270" applyNumberFormat="1" applyFont="1" applyFill="1" applyBorder="1" applyAlignment="1">
      <alignment horizontal="center" vertical="center"/>
    </xf>
    <xf numFmtId="188" fontId="17" fillId="0" borderId="18" xfId="0" applyNumberFormat="1" applyFont="1" applyFill="1" applyBorder="1" applyAlignment="1">
      <alignment horizontal="center" vertical="center"/>
    </xf>
    <xf numFmtId="188" fontId="17" fillId="0" borderId="22" xfId="0" applyNumberFormat="1" applyFont="1" applyFill="1" applyBorder="1" applyAlignment="1">
      <alignment horizontal="center" vertical="center"/>
    </xf>
    <xf numFmtId="188" fontId="17" fillId="0" borderId="22" xfId="270" applyNumberFormat="1" applyFont="1" applyFill="1" applyBorder="1" applyAlignment="1">
      <alignment horizontal="center" vertical="center"/>
    </xf>
    <xf numFmtId="188" fontId="17" fillId="0" borderId="27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1" fontId="17" fillId="0" borderId="22" xfId="270" applyFont="1" applyFill="1" applyBorder="1" applyAlignment="1">
      <alignment horizontal="right" vertical="center" indent="1"/>
    </xf>
    <xf numFmtId="41" fontId="17" fillId="0" borderId="22" xfId="270" applyFont="1" applyBorder="1" applyAlignment="1">
      <alignment horizontal="right" vertical="center" indent="1"/>
    </xf>
    <xf numFmtId="41" fontId="20" fillId="0" borderId="18" xfId="270" applyFont="1" applyFill="1" applyBorder="1" applyAlignment="1">
      <alignment horizontal="right" vertical="center" indent="1"/>
    </xf>
    <xf numFmtId="41" fontId="20" fillId="0" borderId="22" xfId="270" applyFont="1" applyFill="1" applyBorder="1" applyAlignment="1">
      <alignment horizontal="right" vertical="center"/>
    </xf>
    <xf numFmtId="41" fontId="20" fillId="0" borderId="22" xfId="270" applyFont="1" applyBorder="1" applyAlignment="1">
      <alignment horizontal="right" vertical="center" indent="1"/>
    </xf>
    <xf numFmtId="176" fontId="17" fillId="22" borderId="22" xfId="270" applyNumberFormat="1" applyFont="1" applyFill="1" applyBorder="1" applyAlignment="1">
      <alignment horizontal="right" vertical="center"/>
    </xf>
    <xf numFmtId="176" fontId="17" fillId="22" borderId="27" xfId="270" applyNumberFormat="1" applyFont="1" applyFill="1" applyBorder="1" applyAlignment="1">
      <alignment horizontal="right" vertical="center"/>
    </xf>
    <xf numFmtId="0" fontId="8" fillId="22" borderId="19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19" fillId="22" borderId="0" xfId="0" applyFont="1" applyFill="1" applyAlignment="1">
      <alignment vertical="center"/>
    </xf>
    <xf numFmtId="0" fontId="27" fillId="22" borderId="0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vertical="center"/>
    </xf>
    <xf numFmtId="0" fontId="17" fillId="22" borderId="27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41" fillId="22" borderId="0" xfId="0" applyFont="1" applyFill="1" applyBorder="1" applyAlignment="1">
      <alignment vertical="center"/>
    </xf>
    <xf numFmtId="0" fontId="4" fillId="22" borderId="0" xfId="0" applyFont="1" applyFill="1" applyBorder="1" applyAlignment="1" quotePrefix="1">
      <alignment vertical="center"/>
    </xf>
    <xf numFmtId="0" fontId="4" fillId="22" borderId="0" xfId="0" applyFont="1" applyFill="1" applyAlignment="1">
      <alignment horizontal="justify" vertical="center"/>
    </xf>
    <xf numFmtId="0" fontId="41" fillId="0" borderId="0" xfId="0" applyFont="1" applyAlignment="1">
      <alignment vertical="center"/>
    </xf>
    <xf numFmtId="41" fontId="20" fillId="0" borderId="22" xfId="270" applyFont="1" applyFill="1" applyBorder="1" applyAlignment="1">
      <alignment horizontal="center" vertical="center"/>
    </xf>
    <xf numFmtId="176" fontId="20" fillId="22" borderId="18" xfId="270" applyNumberFormat="1" applyFont="1" applyFill="1" applyBorder="1" applyAlignment="1">
      <alignment horizontal="right" vertical="center"/>
    </xf>
    <xf numFmtId="178" fontId="17" fillId="0" borderId="22" xfId="27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8" fontId="17" fillId="0" borderId="18" xfId="270" applyNumberFormat="1" applyFont="1" applyFill="1" applyBorder="1" applyAlignment="1">
      <alignment horizontal="center" vertical="center"/>
    </xf>
    <xf numFmtId="178" fontId="17" fillId="0" borderId="27" xfId="27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8" fontId="20" fillId="0" borderId="22" xfId="27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 shrinkToFit="1"/>
    </xf>
    <xf numFmtId="177" fontId="17" fillId="0" borderId="18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Border="1" applyAlignment="1">
      <alignment horizontal="center" vertical="center"/>
    </xf>
    <xf numFmtId="191" fontId="17" fillId="0" borderId="17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Continuous" vertical="center" shrinkToFit="1"/>
    </xf>
    <xf numFmtId="0" fontId="25" fillId="0" borderId="18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wrapText="1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4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0" fillId="0" borderId="0" xfId="27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177" fontId="17" fillId="0" borderId="22" xfId="0" applyNumberFormat="1" applyFont="1" applyFill="1" applyBorder="1" applyAlignment="1">
      <alignment horizontal="right" vertical="center" shrinkToFit="1"/>
    </xf>
    <xf numFmtId="193" fontId="17" fillId="0" borderId="22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178" fontId="20" fillId="0" borderId="18" xfId="270" applyNumberFormat="1" applyFont="1" applyFill="1" applyBorder="1" applyAlignment="1">
      <alignment vertical="center" shrinkToFit="1"/>
    </xf>
    <xf numFmtId="0" fontId="4" fillId="22" borderId="0" xfId="0" applyFont="1" applyFill="1" applyAlignment="1">
      <alignment vertical="center" shrinkToFit="1"/>
    </xf>
    <xf numFmtId="184" fontId="8" fillId="0" borderId="0" xfId="294" applyNumberFormat="1" applyFont="1" applyFill="1" applyBorder="1" applyAlignment="1">
      <alignment horizontal="center" vertical="center"/>
    </xf>
    <xf numFmtId="189" fontId="17" fillId="0" borderId="22" xfId="0" applyNumberFormat="1" applyFont="1" applyFill="1" applyBorder="1" applyAlignment="1">
      <alignment horizontal="center" vertical="center" shrinkToFit="1"/>
    </xf>
    <xf numFmtId="189" fontId="17" fillId="0" borderId="18" xfId="0" applyNumberFormat="1" applyFont="1" applyFill="1" applyBorder="1" applyAlignment="1">
      <alignment horizontal="center" vertical="center" shrinkToFit="1"/>
    </xf>
    <xf numFmtId="189" fontId="0" fillId="0" borderId="17" xfId="0" applyNumberFormat="1" applyFont="1" applyFill="1" applyBorder="1" applyAlignment="1">
      <alignment horizontal="center" vertical="center" shrinkToFit="1"/>
    </xf>
    <xf numFmtId="186" fontId="8" fillId="22" borderId="17" xfId="295" applyNumberFormat="1" applyFont="1" applyFill="1" applyBorder="1" applyAlignment="1">
      <alignment horizontal="center" vertical="center"/>
    </xf>
    <xf numFmtId="178" fontId="8" fillId="22" borderId="0" xfId="270" applyNumberFormat="1" applyFont="1" applyFill="1" applyBorder="1" applyAlignment="1">
      <alignment horizontal="center" vertical="center" shrinkToFit="1"/>
    </xf>
    <xf numFmtId="189" fontId="8" fillId="22" borderId="0" xfId="0" applyNumberFormat="1" applyFont="1" applyFill="1" applyBorder="1" applyAlignment="1">
      <alignment horizontal="center" vertical="center" shrinkToFit="1"/>
    </xf>
    <xf numFmtId="0" fontId="8" fillId="22" borderId="0" xfId="0" applyFont="1" applyFill="1" applyAlignment="1">
      <alignment vertical="center"/>
    </xf>
    <xf numFmtId="186" fontId="0" fillId="22" borderId="17" xfId="295" applyNumberFormat="1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0" xfId="0" applyFont="1" applyFill="1" applyAlignment="1">
      <alignment/>
    </xf>
    <xf numFmtId="0" fontId="0" fillId="22" borderId="4" xfId="0" applyFont="1" applyFill="1" applyBorder="1" applyAlignment="1">
      <alignment/>
    </xf>
    <xf numFmtId="177" fontId="8" fillId="22" borderId="0" xfId="0" applyNumberFormat="1" applyFont="1" applyFill="1" applyBorder="1" applyAlignment="1">
      <alignment horizontal="center" vertical="center" shrinkToFit="1"/>
    </xf>
    <xf numFmtId="180" fontId="8" fillId="22" borderId="0" xfId="294" applyFont="1" applyFill="1" applyBorder="1" applyAlignment="1">
      <alignment horizontal="center" vertical="center"/>
    </xf>
    <xf numFmtId="180" fontId="8" fillId="22" borderId="19" xfId="294" applyFont="1" applyFill="1" applyBorder="1" applyAlignment="1">
      <alignment horizontal="center" vertical="center"/>
    </xf>
    <xf numFmtId="186" fontId="8" fillId="22" borderId="0" xfId="295" applyNumberFormat="1" applyFont="1" applyFill="1" applyBorder="1" applyAlignment="1">
      <alignment horizontal="center" vertical="center"/>
    </xf>
    <xf numFmtId="186" fontId="0" fillId="22" borderId="0" xfId="295" applyNumberFormat="1" applyFont="1" applyFill="1" applyBorder="1" applyAlignment="1">
      <alignment horizontal="center" vertical="center"/>
    </xf>
    <xf numFmtId="0" fontId="17" fillId="22" borderId="0" xfId="0" applyFont="1" applyFill="1" applyBorder="1" applyAlignment="1">
      <alignment vertical="center"/>
    </xf>
    <xf numFmtId="177" fontId="17" fillId="22" borderId="22" xfId="0" applyNumberFormat="1" applyFont="1" applyFill="1" applyBorder="1" applyAlignment="1">
      <alignment horizontal="center" vertical="center" shrinkToFit="1"/>
    </xf>
    <xf numFmtId="189" fontId="17" fillId="22" borderId="22" xfId="0" applyNumberFormat="1" applyFont="1" applyFill="1" applyBorder="1" applyAlignment="1">
      <alignment horizontal="center" vertical="center" shrinkToFit="1"/>
    </xf>
    <xf numFmtId="190" fontId="17" fillId="22" borderId="22" xfId="0" applyNumberFormat="1" applyFont="1" applyFill="1" applyBorder="1" applyAlignment="1">
      <alignment horizontal="center" vertical="center" shrinkToFit="1"/>
    </xf>
    <xf numFmtId="0" fontId="17" fillId="22" borderId="22" xfId="0" applyNumberFormat="1" applyFont="1" applyFill="1" applyBorder="1" applyAlignment="1">
      <alignment horizontal="center" vertical="center"/>
    </xf>
    <xf numFmtId="0" fontId="17" fillId="22" borderId="0" xfId="0" applyFont="1" applyFill="1" applyAlignment="1">
      <alignment horizontal="center" vertical="center" shrinkToFit="1"/>
    </xf>
    <xf numFmtId="49" fontId="0" fillId="22" borderId="0" xfId="0" applyNumberFormat="1" applyFont="1" applyFill="1" applyAlignment="1">
      <alignment horizontal="center" vertical="center" shrinkToFit="1"/>
    </xf>
    <xf numFmtId="49" fontId="0" fillId="22" borderId="0" xfId="0" applyNumberFormat="1" applyFont="1" applyFill="1" applyBorder="1" applyAlignment="1">
      <alignment horizontal="center" vertical="center" shrinkToFit="1"/>
    </xf>
    <xf numFmtId="49" fontId="17" fillId="22" borderId="22" xfId="0" applyNumberFormat="1" applyFont="1" applyFill="1" applyBorder="1" applyAlignment="1">
      <alignment horizontal="center" vertical="center" shrinkToFit="1"/>
    </xf>
    <xf numFmtId="188" fontId="17" fillId="0" borderId="22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177" fontId="0" fillId="22" borderId="0" xfId="0" applyNumberFormat="1" applyFont="1" applyFill="1" applyAlignment="1">
      <alignment horizontal="center" vertical="center" shrinkToFit="1"/>
    </xf>
    <xf numFmtId="177" fontId="0" fillId="22" borderId="0" xfId="0" applyNumberFormat="1" applyFont="1" applyFill="1" applyBorder="1" applyAlignment="1">
      <alignment horizontal="center" vertical="center" shrinkToFit="1"/>
    </xf>
    <xf numFmtId="0" fontId="17" fillId="22" borderId="27" xfId="0" applyFont="1" applyFill="1" applyBorder="1" applyAlignment="1">
      <alignment horizontal="center" vertical="center" shrinkToFit="1"/>
    </xf>
    <xf numFmtId="0" fontId="17" fillId="22" borderId="18" xfId="0" applyFont="1" applyFill="1" applyBorder="1" applyAlignment="1">
      <alignment horizontal="center" vertical="center" shrinkToFit="1"/>
    </xf>
    <xf numFmtId="0" fontId="0" fillId="22" borderId="19" xfId="0" applyFont="1" applyFill="1" applyBorder="1" applyAlignment="1">
      <alignment horizontal="center" vertical="center" shrinkToFit="1"/>
    </xf>
    <xf numFmtId="177" fontId="0" fillId="22" borderId="0" xfId="0" applyNumberFormat="1" applyFont="1" applyFill="1" applyAlignment="1">
      <alignment horizontal="center" vertical="center" shrinkToFit="1"/>
    </xf>
    <xf numFmtId="177" fontId="0" fillId="22" borderId="0" xfId="0" applyNumberFormat="1" applyFont="1" applyFill="1" applyBorder="1" applyAlignment="1">
      <alignment horizontal="center" vertical="center" shrinkToFit="1"/>
    </xf>
    <xf numFmtId="0" fontId="0" fillId="22" borderId="17" xfId="0" applyFont="1" applyFill="1" applyBorder="1" applyAlignment="1">
      <alignment horizontal="center" vertical="center" shrinkToFit="1"/>
    </xf>
    <xf numFmtId="177" fontId="0" fillId="22" borderId="0" xfId="0" applyNumberFormat="1" applyFont="1" applyFill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 vertical="center"/>
    </xf>
    <xf numFmtId="177" fontId="0" fillId="22" borderId="19" xfId="0" applyNumberFormat="1" applyFont="1" applyFill="1" applyBorder="1" applyAlignment="1">
      <alignment horizontal="center" vertical="center"/>
    </xf>
    <xf numFmtId="177" fontId="17" fillId="22" borderId="22" xfId="0" applyNumberFormat="1" applyFont="1" applyFill="1" applyBorder="1" applyAlignment="1">
      <alignment horizontal="center" vertical="center"/>
    </xf>
    <xf numFmtId="177" fontId="17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horizontal="centerContinuous" vertical="center" shrinkToFit="1"/>
    </xf>
    <xf numFmtId="0" fontId="4" fillId="22" borderId="4" xfId="0" applyFont="1" applyFill="1" applyBorder="1" applyAlignment="1">
      <alignment horizontal="centerContinuous" vertical="center" shrinkToFit="1"/>
    </xf>
    <xf numFmtId="0" fontId="4" fillId="22" borderId="24" xfId="0" applyFont="1" applyFill="1" applyBorder="1" applyAlignment="1">
      <alignment horizontal="centerContinuous" vertical="center" shrinkToFit="1"/>
    </xf>
    <xf numFmtId="0" fontId="4" fillId="0" borderId="0" xfId="0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4" fillId="22" borderId="0" xfId="0" applyFont="1" applyFill="1" applyBorder="1" applyAlignment="1">
      <alignment horizontal="right" vertical="center"/>
    </xf>
    <xf numFmtId="0" fontId="4" fillId="22" borderId="29" xfId="0" applyFont="1" applyFill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22" borderId="29" xfId="0" applyFont="1" applyFill="1" applyBorder="1" applyAlignment="1">
      <alignment vertical="center"/>
    </xf>
    <xf numFmtId="0" fontId="9" fillId="22" borderId="20" xfId="0" applyFont="1" applyFill="1" applyBorder="1" applyAlignment="1">
      <alignment horizontal="center" vertical="center" wrapText="1"/>
    </xf>
    <xf numFmtId="0" fontId="14" fillId="0" borderId="0" xfId="416" applyFont="1">
      <alignment vertical="center"/>
      <protection/>
    </xf>
    <xf numFmtId="0" fontId="0" fillId="22" borderId="20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 shrinkToFit="1"/>
    </xf>
    <xf numFmtId="0" fontId="70" fillId="0" borderId="0" xfId="427" applyFont="1">
      <alignment vertical="center"/>
      <protection/>
    </xf>
    <xf numFmtId="0" fontId="68" fillId="0" borderId="0" xfId="427" applyFont="1" applyAlignment="1">
      <alignment horizontal="center" vertical="center" wrapText="1"/>
      <protection/>
    </xf>
    <xf numFmtId="0" fontId="14" fillId="0" borderId="0" xfId="427" applyFont="1">
      <alignment vertical="center"/>
      <protection/>
    </xf>
    <xf numFmtId="0" fontId="4" fillId="0" borderId="0" xfId="427" applyFont="1">
      <alignment vertical="center"/>
      <protection/>
    </xf>
    <xf numFmtId="0" fontId="31" fillId="0" borderId="0" xfId="427" applyFont="1" applyAlignment="1">
      <alignment vertical="center"/>
      <protection/>
    </xf>
    <xf numFmtId="0" fontId="73" fillId="0" borderId="0" xfId="427" applyFont="1" applyAlignment="1">
      <alignment horizontal="center" vertical="center" wrapText="1"/>
      <protection/>
    </xf>
    <xf numFmtId="0" fontId="4" fillId="22" borderId="29" xfId="0" applyFont="1" applyFill="1" applyBorder="1" applyAlignment="1" quotePrefix="1">
      <alignment vertical="center"/>
    </xf>
    <xf numFmtId="0" fontId="4" fillId="22" borderId="29" xfId="0" applyFont="1" applyFill="1" applyBorder="1" applyAlignment="1" quotePrefix="1">
      <alignment vertical="center" wrapText="1"/>
    </xf>
    <xf numFmtId="0" fontId="4" fillId="22" borderId="0" xfId="0" applyFont="1" applyFill="1" applyBorder="1" applyAlignment="1" quotePrefix="1">
      <alignment vertical="center" wrapText="1"/>
    </xf>
    <xf numFmtId="0" fontId="17" fillId="22" borderId="0" xfId="0" applyFont="1" applyFill="1" applyBorder="1" applyAlignment="1">
      <alignment horizontal="center" vertical="center"/>
    </xf>
    <xf numFmtId="0" fontId="4" fillId="22" borderId="0" xfId="402" applyFont="1" applyFill="1">
      <alignment vertical="center"/>
      <protection/>
    </xf>
    <xf numFmtId="0" fontId="74" fillId="22" borderId="0" xfId="452" applyFont="1" applyFill="1" applyAlignment="1">
      <alignment vertical="center"/>
      <protection/>
    </xf>
    <xf numFmtId="0" fontId="4" fillId="22" borderId="24" xfId="452" applyFont="1" applyFill="1" applyBorder="1" applyAlignment="1">
      <alignment horizontal="center" vertical="center"/>
      <protection/>
    </xf>
    <xf numFmtId="0" fontId="4" fillId="0" borderId="0" xfId="416" applyFont="1">
      <alignment vertical="center"/>
      <protection/>
    </xf>
    <xf numFmtId="0" fontId="16" fillId="22" borderId="0" xfId="416" applyFont="1" applyFill="1">
      <alignment vertical="center"/>
      <protection/>
    </xf>
    <xf numFmtId="0" fontId="4" fillId="22" borderId="0" xfId="416" applyFont="1" applyFill="1">
      <alignment vertical="center"/>
      <protection/>
    </xf>
    <xf numFmtId="0" fontId="31" fillId="22" borderId="0" xfId="416" applyFont="1" applyFill="1" applyAlignment="1">
      <alignment vertical="center"/>
      <protection/>
    </xf>
    <xf numFmtId="200" fontId="31" fillId="22" borderId="4" xfId="402" applyNumberFormat="1" applyFont="1" applyFill="1" applyBorder="1" applyAlignment="1">
      <alignment horizontal="right" vertical="center" wrapText="1" indent="1"/>
      <protection/>
    </xf>
    <xf numFmtId="200" fontId="31" fillId="22" borderId="24" xfId="402" applyNumberFormat="1" applyFont="1" applyFill="1" applyBorder="1" applyAlignment="1">
      <alignment horizontal="right" vertical="center" wrapText="1" indent="1"/>
      <protection/>
    </xf>
    <xf numFmtId="0" fontId="4" fillId="22" borderId="28" xfId="452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vertical="center"/>
      <protection/>
    </xf>
    <xf numFmtId="0" fontId="0" fillId="22" borderId="0" xfId="430" applyFont="1" applyFill="1" applyAlignment="1">
      <alignment vertical="center" shrinkToFit="1"/>
      <protection/>
    </xf>
    <xf numFmtId="0" fontId="7" fillId="22" borderId="0" xfId="430" applyFont="1" applyFill="1" applyAlignment="1">
      <alignment vertical="center"/>
      <protection/>
    </xf>
    <xf numFmtId="0" fontId="0" fillId="22" borderId="22" xfId="430" applyFont="1" applyFill="1" applyBorder="1" applyAlignment="1" quotePrefix="1">
      <alignment horizontal="right" vertical="center"/>
      <protection/>
    </xf>
    <xf numFmtId="0" fontId="0" fillId="22" borderId="29" xfId="430" applyFont="1" applyFill="1" applyBorder="1" applyAlignment="1">
      <alignment horizontal="center" vertical="center" shrinkToFit="1"/>
      <protection/>
    </xf>
    <xf numFmtId="0" fontId="4" fillId="22" borderId="21" xfId="430" applyFont="1" applyFill="1" applyBorder="1" applyAlignment="1">
      <alignment horizontal="center" vertical="center" shrinkToFit="1"/>
      <protection/>
    </xf>
    <xf numFmtId="0" fontId="4" fillId="22" borderId="26" xfId="430" applyFont="1" applyFill="1" applyBorder="1" applyAlignment="1">
      <alignment horizontal="center" vertical="center" shrinkToFit="1"/>
      <protection/>
    </xf>
    <xf numFmtId="0" fontId="9" fillId="22" borderId="0" xfId="430" applyFont="1" applyFill="1" applyBorder="1" applyAlignment="1">
      <alignment horizontal="center" vertical="center" shrinkToFit="1"/>
      <protection/>
    </xf>
    <xf numFmtId="0" fontId="0" fillId="22" borderId="20" xfId="430" applyFont="1" applyFill="1" applyBorder="1" applyAlignment="1">
      <alignment horizontal="center" vertical="center" shrinkToFit="1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0" fillId="22" borderId="19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4" fillId="22" borderId="20" xfId="430" applyFont="1" applyFill="1" applyBorder="1" applyAlignment="1">
      <alignment horizontal="center" vertical="center" shrinkToFit="1"/>
      <protection/>
    </xf>
    <xf numFmtId="0" fontId="0" fillId="22" borderId="22" xfId="430" applyFont="1" applyFill="1" applyBorder="1" applyAlignment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horizontal="center" vertical="center" shrinkToFit="1"/>
      <protection/>
    </xf>
    <xf numFmtId="0" fontId="0" fillId="0" borderId="26" xfId="430" applyFont="1" applyFill="1" applyBorder="1" applyAlignment="1">
      <alignment horizontal="center" vertical="center" shrinkToFit="1"/>
      <protection/>
    </xf>
    <xf numFmtId="0" fontId="0" fillId="0" borderId="19" xfId="430" applyFont="1" applyFill="1" applyBorder="1" applyAlignment="1">
      <alignment horizontal="center" vertical="center" shrinkToFit="1"/>
      <protection/>
    </xf>
    <xf numFmtId="176" fontId="0" fillId="0" borderId="0" xfId="430" applyNumberFormat="1" applyFont="1" applyFill="1" applyBorder="1" applyAlignment="1">
      <alignment horizontal="right" vertical="center" wrapText="1" indent="1" shrinkToFit="1"/>
      <protection/>
    </xf>
    <xf numFmtId="176" fontId="0" fillId="0" borderId="19" xfId="430" applyNumberFormat="1" applyFont="1" applyFill="1" applyBorder="1" applyAlignment="1">
      <alignment horizontal="right" vertical="center" wrapText="1" indent="1" shrinkToFit="1"/>
      <protection/>
    </xf>
    <xf numFmtId="0" fontId="0" fillId="0" borderId="17" xfId="430" applyFont="1" applyFill="1" applyBorder="1" applyAlignment="1">
      <alignment horizontal="center" vertical="center" shrinkToFit="1"/>
      <protection/>
    </xf>
    <xf numFmtId="177" fontId="0" fillId="0" borderId="0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19" xfId="430" applyNumberFormat="1" applyFont="1" applyFill="1" applyBorder="1" applyAlignment="1">
      <alignment horizontal="right" vertical="center" wrapText="1" indent="1" shrinkToFit="1"/>
      <protection/>
    </xf>
    <xf numFmtId="0" fontId="17" fillId="0" borderId="19" xfId="430" applyFont="1" applyFill="1" applyBorder="1" applyAlignment="1">
      <alignment horizontal="center" vertical="center" shrinkToFit="1"/>
      <protection/>
    </xf>
    <xf numFmtId="177" fontId="17" fillId="0" borderId="0" xfId="430" applyNumberFormat="1" applyFont="1" applyFill="1" applyBorder="1" applyAlignment="1">
      <alignment horizontal="right" vertical="center" wrapText="1" indent="1" shrinkToFit="1"/>
      <protection/>
    </xf>
    <xf numFmtId="0" fontId="17" fillId="0" borderId="17" xfId="430" applyFont="1" applyFill="1" applyBorder="1" applyAlignment="1">
      <alignment horizontal="center" vertical="center" shrinkToFit="1"/>
      <protection/>
    </xf>
    <xf numFmtId="0" fontId="17" fillId="22" borderId="0" xfId="430" applyFont="1" applyFill="1" applyAlignment="1">
      <alignment vertical="center"/>
      <protection/>
    </xf>
    <xf numFmtId="0" fontId="4" fillId="0" borderId="19" xfId="430" applyFont="1" applyFill="1" applyBorder="1" applyAlignment="1">
      <alignment horizontal="center" vertical="center" shrinkToFit="1"/>
      <protection/>
    </xf>
    <xf numFmtId="0" fontId="25" fillId="0" borderId="17" xfId="430" applyFont="1" applyFill="1" applyBorder="1" applyAlignment="1">
      <alignment horizontal="left" vertical="center" shrinkToFit="1"/>
      <protection/>
    </xf>
    <xf numFmtId="0" fontId="4" fillId="22" borderId="25" xfId="430" applyFont="1" applyFill="1" applyBorder="1" applyAlignment="1">
      <alignment horizontal="center" vertical="center" shrinkToFit="1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4" fillId="22" borderId="21" xfId="430" applyFont="1" applyFill="1" applyBorder="1" applyAlignment="1" quotePrefix="1">
      <alignment horizontal="center" vertical="center" shrinkToFit="1"/>
      <protection/>
    </xf>
    <xf numFmtId="0" fontId="0" fillId="22" borderId="20" xfId="430" applyFont="1" applyFill="1" applyBorder="1" applyAlignment="1">
      <alignment horizontal="center" vertical="center"/>
      <protection/>
    </xf>
    <xf numFmtId="0" fontId="0" fillId="22" borderId="23" xfId="430" applyFont="1" applyFill="1" applyBorder="1" applyAlignment="1" quotePrefix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/>
      <protection/>
    </xf>
    <xf numFmtId="0" fontId="0" fillId="0" borderId="0" xfId="430" applyFont="1" applyFill="1" applyAlignment="1">
      <alignment horizontal="center" vertical="center" shrinkToFit="1"/>
      <protection/>
    </xf>
    <xf numFmtId="176" fontId="0" fillId="0" borderId="17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17" xfId="430" applyNumberFormat="1" applyFont="1" applyFill="1" applyBorder="1" applyAlignment="1">
      <alignment horizontal="right" vertical="center" wrapText="1" indent="1" shrinkToFit="1"/>
      <protection/>
    </xf>
    <xf numFmtId="177" fontId="17" fillId="0" borderId="17" xfId="430" applyNumberFormat="1" applyFont="1" applyFill="1" applyBorder="1" applyAlignment="1">
      <alignment horizontal="right" vertical="center" wrapText="1" indent="1" shrinkToFit="1"/>
      <protection/>
    </xf>
    <xf numFmtId="0" fontId="17" fillId="0" borderId="0" xfId="430" applyFont="1" applyFill="1" applyAlignment="1">
      <alignment horizontal="center" vertical="center" shrinkToFit="1"/>
      <protection/>
    </xf>
    <xf numFmtId="0" fontId="17" fillId="22" borderId="0" xfId="430" applyFont="1" applyFill="1" applyAlignment="1">
      <alignment horizontal="center" vertical="center" shrinkToFit="1"/>
      <protection/>
    </xf>
    <xf numFmtId="0" fontId="4" fillId="22" borderId="29" xfId="430" applyFont="1" applyFill="1" applyBorder="1" applyAlignment="1">
      <alignment vertical="center"/>
      <protection/>
    </xf>
    <xf numFmtId="0" fontId="4" fillId="22" borderId="0" xfId="430" applyFont="1" applyFill="1" applyAlignment="1">
      <alignment vertical="center" shrinkToFit="1"/>
      <protection/>
    </xf>
    <xf numFmtId="0" fontId="4" fillId="22" borderId="0" xfId="430" applyFont="1" applyFill="1" applyAlignment="1">
      <alignment vertical="center"/>
      <protection/>
    </xf>
    <xf numFmtId="0" fontId="4" fillId="22" borderId="29" xfId="430" applyFont="1" applyFill="1" applyBorder="1" applyAlignment="1">
      <alignment horizontal="right" vertical="center"/>
      <protection/>
    </xf>
    <xf numFmtId="0" fontId="4" fillId="0" borderId="27" xfId="430" applyFont="1" applyFill="1" applyBorder="1" applyAlignment="1">
      <alignment horizontal="center" vertical="center" shrinkToFit="1"/>
      <protection/>
    </xf>
    <xf numFmtId="0" fontId="0" fillId="0" borderId="18" xfId="430" applyFont="1" applyFill="1" applyBorder="1" applyAlignment="1">
      <alignment horizontal="left" vertical="center"/>
      <protection/>
    </xf>
    <xf numFmtId="0" fontId="4" fillId="0" borderId="22" xfId="43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 indent="1" shrinkToFit="1"/>
    </xf>
    <xf numFmtId="177" fontId="0" fillId="0" borderId="0" xfId="0" applyNumberFormat="1" applyFont="1" applyFill="1" applyBorder="1" applyAlignment="1">
      <alignment horizontal="right" vertical="center" wrapText="1" indent="1" shrinkToFit="1"/>
    </xf>
    <xf numFmtId="177" fontId="0" fillId="0" borderId="19" xfId="0" applyNumberFormat="1" applyFont="1" applyFill="1" applyBorder="1" applyAlignment="1">
      <alignment horizontal="right" vertical="center" wrapText="1" indent="1" shrinkToFi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0" fillId="0" borderId="22" xfId="0" applyNumberFormat="1" applyFont="1" applyFill="1" applyBorder="1" applyAlignment="1">
      <alignment horizontal="right" vertical="center" wrapText="1"/>
    </xf>
    <xf numFmtId="177" fontId="0" fillId="0" borderId="22" xfId="0" applyNumberFormat="1" applyFont="1" applyFill="1" applyBorder="1" applyAlignment="1">
      <alignment horizontal="right" vertical="center" wrapText="1" shrinkToFit="1"/>
    </xf>
    <xf numFmtId="177" fontId="0" fillId="0" borderId="18" xfId="0" applyNumberFormat="1" applyFont="1" applyFill="1" applyBorder="1" applyAlignment="1">
      <alignment horizontal="right" vertical="center" wrapText="1"/>
    </xf>
    <xf numFmtId="178" fontId="0" fillId="0" borderId="0" xfId="270" applyNumberFormat="1" applyFont="1" applyFill="1" applyBorder="1" applyAlignment="1">
      <alignment horizontal="right" vertical="center"/>
    </xf>
    <xf numFmtId="178" fontId="0" fillId="0" borderId="0" xfId="270" applyNumberFormat="1" applyFont="1" applyBorder="1" applyAlignment="1">
      <alignment horizontal="right" vertical="center"/>
    </xf>
    <xf numFmtId="0" fontId="4" fillId="22" borderId="0" xfId="454" applyFont="1" applyFill="1" applyAlignment="1">
      <alignment vertical="center"/>
      <protection/>
    </xf>
    <xf numFmtId="0" fontId="4" fillId="22" borderId="0" xfId="0" applyFont="1" applyFill="1" applyBorder="1" applyAlignment="1">
      <alignment vertical="center" wrapText="1"/>
    </xf>
    <xf numFmtId="0" fontId="0" fillId="22" borderId="19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17" fillId="22" borderId="22" xfId="0" applyNumberFormat="1" applyFont="1" applyFill="1" applyBorder="1" applyAlignment="1">
      <alignment horizontal="center" vertical="center" shrinkToFit="1"/>
    </xf>
    <xf numFmtId="188" fontId="8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188" fontId="17" fillId="0" borderId="18" xfId="0" applyNumberFormat="1" applyFont="1" applyFill="1" applyBorder="1" applyAlignment="1">
      <alignment horizontal="right" vertical="center" wrapText="1"/>
    </xf>
    <xf numFmtId="188" fontId="17" fillId="0" borderId="22" xfId="0" applyNumberFormat="1" applyFont="1" applyFill="1" applyBorder="1" applyAlignment="1">
      <alignment horizontal="right" vertical="center" wrapText="1"/>
    </xf>
    <xf numFmtId="188" fontId="17" fillId="0" borderId="27" xfId="0" applyNumberFormat="1" applyFont="1" applyFill="1" applyBorder="1" applyAlignment="1">
      <alignment horizontal="right" vertical="center" wrapText="1"/>
    </xf>
    <xf numFmtId="0" fontId="0" fillId="0" borderId="0" xfId="402" applyFont="1">
      <alignment vertical="center"/>
      <protection/>
    </xf>
    <xf numFmtId="0" fontId="78" fillId="0" borderId="0" xfId="402" applyFont="1">
      <alignment vertical="center"/>
      <protection/>
    </xf>
    <xf numFmtId="0" fontId="0" fillId="0" borderId="0" xfId="402" applyFont="1">
      <alignment vertical="center"/>
      <protection/>
    </xf>
    <xf numFmtId="0" fontId="81" fillId="0" borderId="0" xfId="402" applyFont="1" applyAlignment="1">
      <alignment horizontal="left" vertical="center"/>
      <protection/>
    </xf>
    <xf numFmtId="0" fontId="82" fillId="0" borderId="0" xfId="402" applyFont="1" applyAlignment="1">
      <alignment vertical="center"/>
      <protection/>
    </xf>
    <xf numFmtId="0" fontId="32" fillId="22" borderId="0" xfId="402" applyFont="1" applyFill="1">
      <alignment vertical="center"/>
      <protection/>
    </xf>
    <xf numFmtId="0" fontId="32" fillId="22" borderId="0" xfId="402" applyFont="1" applyFill="1" applyAlignment="1">
      <alignment horizontal="center" vertical="center" wrapText="1"/>
      <protection/>
    </xf>
    <xf numFmtId="0" fontId="0" fillId="22" borderId="0" xfId="402" applyFont="1" applyFill="1">
      <alignment vertical="center"/>
      <protection/>
    </xf>
    <xf numFmtId="0" fontId="17" fillId="22" borderId="0" xfId="402" applyFont="1" applyFill="1">
      <alignment vertical="center"/>
      <protection/>
    </xf>
    <xf numFmtId="0" fontId="4" fillId="22" borderId="0" xfId="430" applyFont="1" applyFill="1" applyBorder="1" applyAlignment="1" quotePrefix="1">
      <alignment horizontal="left"/>
      <protection/>
    </xf>
    <xf numFmtId="0" fontId="14" fillId="22" borderId="0" xfId="430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0" fillId="0" borderId="18" xfId="0" applyFont="1" applyFill="1" applyBorder="1" applyAlignment="1" quotePrefix="1">
      <alignment horizontal="left" vertical="center" inden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27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quotePrefix="1">
      <alignment horizontal="left" vertical="center" indent="1" shrinkToFit="1"/>
    </xf>
    <xf numFmtId="0" fontId="0" fillId="0" borderId="27" xfId="0" applyFont="1" applyFill="1" applyBorder="1" applyAlignment="1">
      <alignment horizontal="center" vertical="center" shrinkToFit="1"/>
    </xf>
    <xf numFmtId="199" fontId="17" fillId="0" borderId="0" xfId="270" applyNumberFormat="1" applyFont="1" applyFill="1" applyBorder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8" fontId="0" fillId="0" borderId="22" xfId="0" applyNumberFormat="1" applyFont="1" applyFill="1" applyBorder="1" applyAlignment="1">
      <alignment horizontal="right" vertical="center"/>
    </xf>
    <xf numFmtId="188" fontId="0" fillId="0" borderId="0" xfId="27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8" fontId="0" fillId="0" borderId="17" xfId="0" applyNumberFormat="1" applyFill="1" applyBorder="1" applyAlignment="1">
      <alignment horizontal="right" vertical="center"/>
    </xf>
    <xf numFmtId="188" fontId="0" fillId="0" borderId="22" xfId="270" applyNumberFormat="1" applyFont="1" applyFill="1" applyBorder="1" applyAlignment="1">
      <alignment horizontal="right" vertical="center"/>
    </xf>
    <xf numFmtId="0" fontId="17" fillId="0" borderId="19" xfId="344" applyNumberFormat="1" applyFont="1" applyFill="1" applyBorder="1" applyAlignment="1">
      <alignment horizontal="center" vertical="center"/>
    </xf>
    <xf numFmtId="183" fontId="17" fillId="0" borderId="19" xfId="27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430" applyFont="1" applyFill="1" applyBorder="1" applyAlignment="1">
      <alignment horizontal="center" vertical="center" shrinkToFit="1"/>
      <protection/>
    </xf>
    <xf numFmtId="0" fontId="0" fillId="0" borderId="17" xfId="430" applyFont="1" applyFill="1" applyBorder="1" applyAlignment="1">
      <alignment horizontal="center" vertical="center" shrinkToFit="1"/>
      <protection/>
    </xf>
    <xf numFmtId="177" fontId="17" fillId="0" borderId="19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22" xfId="0" applyNumberFormat="1" applyFont="1" applyFill="1" applyBorder="1" applyAlignment="1">
      <alignment horizontal="right" vertical="center" wrapText="1" indent="1"/>
    </xf>
    <xf numFmtId="177" fontId="0" fillId="0" borderId="17" xfId="0" applyNumberFormat="1" applyFont="1" applyFill="1" applyBorder="1" applyAlignment="1">
      <alignment horizontal="right" vertical="center" wrapText="1" indent="1" shrinkToFit="1"/>
    </xf>
    <xf numFmtId="177" fontId="0" fillId="0" borderId="18" xfId="0" applyNumberFormat="1" applyFont="1" applyFill="1" applyBorder="1" applyAlignment="1">
      <alignment horizontal="right" vertical="center" wrapText="1" indent="1"/>
    </xf>
    <xf numFmtId="177" fontId="0" fillId="0" borderId="27" xfId="0" applyNumberFormat="1" applyFont="1" applyFill="1" applyBorder="1" applyAlignment="1">
      <alignment horizontal="right" vertical="center" wrapText="1" indent="1"/>
    </xf>
    <xf numFmtId="0" fontId="4" fillId="22" borderId="29" xfId="430" applyFont="1" applyFill="1" applyBorder="1" applyAlignment="1" quotePrefix="1">
      <alignment horizontal="left" vertic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99" fontId="17" fillId="0" borderId="0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horizontal="left" vertical="center" shrinkToFit="1"/>
      <protection/>
    </xf>
    <xf numFmtId="0" fontId="7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vertical="center" shrinkToFit="1"/>
      <protection/>
    </xf>
    <xf numFmtId="0" fontId="0" fillId="0" borderId="22" xfId="430" applyFont="1" applyFill="1" applyBorder="1" applyAlignment="1">
      <alignment horizontal="right" vertical="center"/>
      <protection/>
    </xf>
    <xf numFmtId="0" fontId="0" fillId="0" borderId="22" xfId="430" applyFont="1" applyFill="1" applyBorder="1" applyAlignment="1" quotePrefix="1">
      <alignment horizontal="right" vertical="center"/>
      <protection/>
    </xf>
    <xf numFmtId="0" fontId="0" fillId="0" borderId="21" xfId="430" applyFont="1" applyFill="1" applyBorder="1" applyAlignment="1">
      <alignment horizontal="center" vertical="center" shrinkToFit="1"/>
      <protection/>
    </xf>
    <xf numFmtId="0" fontId="0" fillId="0" borderId="26" xfId="430" applyFont="1" applyFill="1" applyBorder="1" applyAlignment="1">
      <alignment vertical="center" shrinkToFit="1"/>
      <protection/>
    </xf>
    <xf numFmtId="0" fontId="0" fillId="0" borderId="20" xfId="430" applyFont="1" applyFill="1" applyBorder="1" applyAlignment="1">
      <alignment horizontal="center" vertical="center" shrinkToFit="1"/>
      <protection/>
    </xf>
    <xf numFmtId="0" fontId="0" fillId="0" borderId="18" xfId="430" applyFont="1" applyFill="1" applyBorder="1" applyAlignment="1">
      <alignment horizontal="center" vertical="center" shrinkToFit="1"/>
      <protection/>
    </xf>
    <xf numFmtId="0" fontId="0" fillId="0" borderId="27" xfId="430" applyFont="1" applyFill="1" applyBorder="1" applyAlignment="1">
      <alignment horizontal="center" vertical="center" shrinkToFit="1"/>
      <protection/>
    </xf>
    <xf numFmtId="0" fontId="0" fillId="0" borderId="0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 quotePrefix="1">
      <alignment horizontal="center" vertical="center" shrinkToFit="1"/>
      <protection/>
    </xf>
    <xf numFmtId="176" fontId="17" fillId="0" borderId="26" xfId="430" applyNumberFormat="1" applyFont="1" applyFill="1" applyBorder="1" applyAlignment="1">
      <alignment horizontal="right" vertical="center" wrapText="1" indent="1"/>
      <protection/>
    </xf>
    <xf numFmtId="176" fontId="17" fillId="0" borderId="29" xfId="430" applyNumberFormat="1" applyFont="1" applyFill="1" applyBorder="1" applyAlignment="1">
      <alignment horizontal="right" vertical="center" wrapText="1" indent="1"/>
      <protection/>
    </xf>
    <xf numFmtId="200" fontId="17" fillId="0" borderId="29" xfId="430" applyNumberFormat="1" applyFont="1" applyFill="1" applyBorder="1" applyAlignment="1">
      <alignment horizontal="right" vertical="center" wrapText="1" indent="1"/>
      <protection/>
    </xf>
    <xf numFmtId="200" fontId="17" fillId="0" borderId="25" xfId="430" applyNumberFormat="1" applyFont="1" applyFill="1" applyBorder="1" applyAlignment="1">
      <alignment horizontal="right" vertical="center" wrapText="1" indent="1"/>
      <protection/>
    </xf>
    <xf numFmtId="0" fontId="20" fillId="0" borderId="17" xfId="430" applyFont="1" applyFill="1" applyBorder="1" applyAlignment="1">
      <alignment horizontal="center" vertical="center"/>
      <protection/>
    </xf>
    <xf numFmtId="0" fontId="6" fillId="0" borderId="0" xfId="430" applyFont="1" applyFill="1" applyAlignment="1">
      <alignment horizontal="center" vertical="center"/>
      <protection/>
    </xf>
    <xf numFmtId="0" fontId="0" fillId="0" borderId="17" xfId="430" applyFont="1" applyFill="1" applyBorder="1" applyAlignment="1">
      <alignment horizontal="left" vertical="center" indent="1" shrinkToFit="1"/>
      <protection/>
    </xf>
    <xf numFmtId="0" fontId="0" fillId="0" borderId="22" xfId="430" applyFont="1" applyFill="1" applyBorder="1" applyAlignment="1">
      <alignment horizontal="center" vertical="center" shrinkToFit="1"/>
      <protection/>
    </xf>
    <xf numFmtId="177" fontId="0" fillId="0" borderId="18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22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27" xfId="430" applyNumberFormat="1" applyFont="1" applyFill="1" applyBorder="1" applyAlignment="1">
      <alignment horizontal="right" vertical="center" wrapText="1" indent="1" shrinkToFit="1"/>
      <protection/>
    </xf>
    <xf numFmtId="0" fontId="0" fillId="0" borderId="18" xfId="430" applyFont="1" applyFill="1" applyBorder="1" applyAlignment="1">
      <alignment horizontal="left" vertical="center" indent="1" shrinkToFit="1"/>
      <protection/>
    </xf>
    <xf numFmtId="0" fontId="0" fillId="0" borderId="0" xfId="430" applyFont="1" applyFill="1" applyAlignment="1" quotePrefix="1">
      <alignment horizontal="left" vertical="center" shrinkToFit="1"/>
      <protection/>
    </xf>
    <xf numFmtId="0" fontId="0" fillId="0" borderId="25" xfId="430" applyFont="1" applyFill="1" applyBorder="1" applyAlignment="1">
      <alignment vertical="center" shrinkToFit="1"/>
      <protection/>
    </xf>
    <xf numFmtId="0" fontId="0" fillId="0" borderId="21" xfId="430" applyFont="1" applyFill="1" applyBorder="1" applyAlignment="1">
      <alignment horizontal="center" vertical="center"/>
      <protection/>
    </xf>
    <xf numFmtId="0" fontId="0" fillId="0" borderId="19" xfId="430" applyFont="1" applyFill="1" applyBorder="1" applyAlignment="1">
      <alignment horizontal="center" vertical="center"/>
      <protection/>
    </xf>
    <xf numFmtId="0" fontId="0" fillId="0" borderId="27" xfId="430" applyFont="1" applyFill="1" applyBorder="1" applyAlignment="1">
      <alignment vertical="center" shrinkToFit="1"/>
      <protection/>
    </xf>
    <xf numFmtId="0" fontId="0" fillId="0" borderId="18" xfId="430" applyFont="1" applyFill="1" applyBorder="1" applyAlignment="1">
      <alignment vertical="center" shrinkToFit="1"/>
      <protection/>
    </xf>
    <xf numFmtId="177" fontId="17" fillId="0" borderId="26" xfId="430" applyNumberFormat="1" applyFont="1" applyFill="1" applyBorder="1" applyAlignment="1">
      <alignment horizontal="right" vertical="center" wrapText="1" indent="1"/>
      <protection/>
    </xf>
    <xf numFmtId="177" fontId="17" fillId="0" borderId="29" xfId="430" applyNumberFormat="1" applyFont="1" applyFill="1" applyBorder="1" applyAlignment="1">
      <alignment horizontal="right" vertical="center" wrapText="1" indent="1"/>
      <protection/>
    </xf>
    <xf numFmtId="177" fontId="17" fillId="0" borderId="25" xfId="430" applyNumberFormat="1" applyFont="1" applyFill="1" applyBorder="1" applyAlignment="1">
      <alignment horizontal="right" vertical="center" wrapText="1" indent="1"/>
      <protection/>
    </xf>
    <xf numFmtId="0" fontId="17" fillId="0" borderId="17" xfId="430" applyFont="1" applyFill="1" applyBorder="1" applyAlignment="1">
      <alignment horizontal="center" vertical="center"/>
      <protection/>
    </xf>
    <xf numFmtId="0" fontId="17" fillId="0" borderId="0" xfId="430" applyFont="1" applyFill="1" applyAlignment="1">
      <alignment horizontal="center" vertical="center"/>
      <protection/>
    </xf>
    <xf numFmtId="0" fontId="4" fillId="0" borderId="0" xfId="430" applyFont="1" applyFill="1" applyAlignment="1">
      <alignment vertical="center"/>
      <protection/>
    </xf>
    <xf numFmtId="0" fontId="4" fillId="0" borderId="0" xfId="430" applyFont="1" applyFill="1" applyAlignment="1">
      <alignment horizontal="left" vertical="center"/>
      <protection/>
    </xf>
    <xf numFmtId="0" fontId="4" fillId="0" borderId="0" xfId="430" applyFont="1" applyFill="1" applyAlignment="1" applyProtection="1">
      <alignment horizontal="left" vertical="center"/>
      <protection locked="0"/>
    </xf>
    <xf numFmtId="0" fontId="4" fillId="0" borderId="0" xfId="430" applyFont="1" applyFill="1" applyBorder="1" applyAlignment="1">
      <alignment vertical="center"/>
      <protection/>
    </xf>
    <xf numFmtId="0" fontId="0" fillId="0" borderId="0" xfId="403" applyFont="1" applyFill="1" applyAlignment="1">
      <alignment vertical="center"/>
      <protection/>
    </xf>
    <xf numFmtId="0" fontId="0" fillId="0" borderId="0" xfId="403" applyFont="1" applyFill="1" applyAlignment="1" quotePrefix="1">
      <alignment horizontal="left" vertical="center"/>
      <protection/>
    </xf>
    <xf numFmtId="0" fontId="0" fillId="0" borderId="0" xfId="403" applyFont="1" applyFill="1" applyAlignment="1">
      <alignment vertical="center" shrinkToFit="1"/>
      <protection/>
    </xf>
    <xf numFmtId="0" fontId="7" fillId="0" borderId="0" xfId="403" applyFont="1" applyFill="1" applyAlignment="1">
      <alignment vertical="center"/>
      <protection/>
    </xf>
    <xf numFmtId="0" fontId="0" fillId="0" borderId="22" xfId="403" applyFont="1" applyFill="1" applyBorder="1" applyAlignment="1" quotePrefix="1">
      <alignment horizontal="right" vertical="center"/>
      <protection/>
    </xf>
    <xf numFmtId="0" fontId="8" fillId="0" borderId="21" xfId="403" applyFont="1" applyFill="1" applyBorder="1" applyAlignment="1">
      <alignment horizontal="center" vertical="center"/>
      <protection/>
    </xf>
    <xf numFmtId="0" fontId="8" fillId="0" borderId="0" xfId="403" applyFont="1" applyFill="1">
      <alignment/>
      <protection/>
    </xf>
    <xf numFmtId="0" fontId="8" fillId="0" borderId="20" xfId="403" applyFont="1" applyFill="1" applyBorder="1" applyAlignment="1">
      <alignment horizontal="center" vertical="center"/>
      <protection/>
    </xf>
    <xf numFmtId="0" fontId="0" fillId="0" borderId="17" xfId="403" applyFont="1" applyFill="1" applyBorder="1">
      <alignment/>
      <protection/>
    </xf>
    <xf numFmtId="0" fontId="8" fillId="0" borderId="17" xfId="403" applyFont="1" applyFill="1" applyBorder="1" applyAlignment="1">
      <alignment horizontal="center" vertical="center" wrapText="1"/>
      <protection/>
    </xf>
    <xf numFmtId="0" fontId="0" fillId="0" borderId="17" xfId="403" applyFont="1" applyFill="1" applyBorder="1" applyAlignment="1">
      <alignment horizontal="center" vertical="center"/>
      <protection/>
    </xf>
    <xf numFmtId="0" fontId="0" fillId="0" borderId="21" xfId="403" applyFont="1" applyFill="1" applyBorder="1">
      <alignment/>
      <protection/>
    </xf>
    <xf numFmtId="0" fontId="0" fillId="0" borderId="21" xfId="403" applyFont="1" applyFill="1" applyBorder="1" applyAlignment="1">
      <alignment horizontal="center" vertical="center" wrapText="1"/>
      <protection/>
    </xf>
    <xf numFmtId="0" fontId="8" fillId="0" borderId="0" xfId="403" applyFont="1" applyFill="1" applyBorder="1" applyAlignment="1">
      <alignment horizontal="center" vertical="center" wrapText="1"/>
      <protection/>
    </xf>
    <xf numFmtId="0" fontId="0" fillId="0" borderId="20" xfId="403" applyFont="1" applyFill="1" applyBorder="1" applyAlignment="1">
      <alignment horizontal="center" vertical="center"/>
      <protection/>
    </xf>
    <xf numFmtId="0" fontId="0" fillId="0" borderId="20" xfId="403" applyFont="1" applyFill="1" applyBorder="1" applyAlignment="1">
      <alignment horizontal="center" vertical="center" wrapText="1"/>
      <protection/>
    </xf>
    <xf numFmtId="0" fontId="0" fillId="0" borderId="18" xfId="403" applyFont="1" applyFill="1" applyBorder="1" applyAlignment="1">
      <alignment horizontal="center" vertical="center" wrapText="1"/>
      <protection/>
    </xf>
    <xf numFmtId="0" fontId="0" fillId="0" borderId="23" xfId="403" applyFont="1" applyFill="1" applyBorder="1" applyAlignment="1">
      <alignment horizontal="center" vertical="center" wrapText="1"/>
      <protection/>
    </xf>
    <xf numFmtId="0" fontId="8" fillId="0" borderId="22" xfId="403" applyFont="1" applyFill="1" applyBorder="1" applyAlignment="1">
      <alignment horizontal="center" vertical="center" wrapText="1"/>
      <protection/>
    </xf>
    <xf numFmtId="0" fontId="8" fillId="0" borderId="18" xfId="403" applyFont="1" applyFill="1" applyBorder="1" applyAlignment="1">
      <alignment horizontal="center" vertical="center" wrapText="1"/>
      <protection/>
    </xf>
    <xf numFmtId="0" fontId="8" fillId="0" borderId="0" xfId="403" applyFont="1" applyFill="1" applyAlignment="1">
      <alignment horizontal="center" vertical="center" wrapText="1"/>
      <protection/>
    </xf>
    <xf numFmtId="0" fontId="8" fillId="0" borderId="26" xfId="403" applyFont="1" applyFill="1" applyBorder="1" applyAlignment="1">
      <alignment horizontal="right" vertical="center" wrapText="1" indent="1"/>
      <protection/>
    </xf>
    <xf numFmtId="0" fontId="8" fillId="0" borderId="29" xfId="403" applyFont="1" applyFill="1" applyBorder="1" applyAlignment="1">
      <alignment horizontal="right" vertical="center" wrapText="1" indent="1"/>
      <protection/>
    </xf>
    <xf numFmtId="200" fontId="8" fillId="0" borderId="29" xfId="403" applyNumberFormat="1" applyFont="1" applyFill="1" applyBorder="1" applyAlignment="1">
      <alignment horizontal="right" vertical="center" wrapText="1" indent="1"/>
      <protection/>
    </xf>
    <xf numFmtId="3" fontId="8" fillId="0" borderId="29" xfId="403" applyNumberFormat="1" applyFont="1" applyFill="1" applyBorder="1" applyAlignment="1">
      <alignment horizontal="right" vertical="center" wrapText="1" indent="1"/>
      <protection/>
    </xf>
    <xf numFmtId="3" fontId="8" fillId="0" borderId="25" xfId="403" applyNumberFormat="1" applyFont="1" applyFill="1" applyBorder="1" applyAlignment="1">
      <alignment horizontal="right" vertical="center" wrapText="1" indent="1"/>
      <protection/>
    </xf>
    <xf numFmtId="0" fontId="8" fillId="0" borderId="17" xfId="403" applyFont="1" applyFill="1" applyBorder="1" applyAlignment="1">
      <alignment horizontal="right" vertical="center" wrapText="1" indent="1"/>
      <protection/>
    </xf>
    <xf numFmtId="0" fontId="8" fillId="0" borderId="0" xfId="403" applyFont="1" applyFill="1" applyBorder="1" applyAlignment="1">
      <alignment horizontal="right" vertical="center" wrapText="1" indent="1"/>
      <protection/>
    </xf>
    <xf numFmtId="200" fontId="8" fillId="0" borderId="0" xfId="403" applyNumberFormat="1" applyFont="1" applyFill="1" applyBorder="1" applyAlignment="1">
      <alignment horizontal="right" vertical="center" wrapText="1" indent="1"/>
      <protection/>
    </xf>
    <xf numFmtId="3" fontId="8" fillId="0" borderId="0" xfId="403" applyNumberFormat="1" applyFont="1" applyFill="1" applyBorder="1" applyAlignment="1">
      <alignment horizontal="right" vertical="center" wrapText="1" indent="1"/>
      <protection/>
    </xf>
    <xf numFmtId="3" fontId="8" fillId="0" borderId="19" xfId="403" applyNumberFormat="1" applyFont="1" applyFill="1" applyBorder="1" applyAlignment="1">
      <alignment horizontal="right" vertical="center" wrapText="1" indent="1"/>
      <protection/>
    </xf>
    <xf numFmtId="189" fontId="8" fillId="0" borderId="0" xfId="403" applyNumberFormat="1" applyFont="1" applyFill="1" applyBorder="1" applyAlignment="1">
      <alignment horizontal="right" vertical="center" wrapText="1" indent="1"/>
      <protection/>
    </xf>
    <xf numFmtId="0" fontId="20" fillId="0" borderId="23" xfId="403" applyFont="1" applyFill="1" applyBorder="1" applyAlignment="1">
      <alignment horizontal="center" vertical="center"/>
      <protection/>
    </xf>
    <xf numFmtId="0" fontId="20" fillId="0" borderId="18" xfId="403" applyFont="1" applyFill="1" applyBorder="1" applyAlignment="1">
      <alignment horizontal="right" vertical="center" wrapText="1" indent="1"/>
      <protection/>
    </xf>
    <xf numFmtId="0" fontId="20" fillId="0" borderId="22" xfId="403" applyFont="1" applyFill="1" applyBorder="1" applyAlignment="1">
      <alignment horizontal="right" vertical="center" wrapText="1" indent="1"/>
      <protection/>
    </xf>
    <xf numFmtId="200" fontId="20" fillId="0" borderId="22" xfId="403" applyNumberFormat="1" applyFont="1" applyFill="1" applyBorder="1" applyAlignment="1">
      <alignment horizontal="right" vertical="center" wrapText="1" indent="1"/>
      <protection/>
    </xf>
    <xf numFmtId="3" fontId="20" fillId="0" borderId="22" xfId="403" applyNumberFormat="1" applyFont="1" applyFill="1" applyBorder="1" applyAlignment="1">
      <alignment horizontal="right" vertical="center" wrapText="1" indent="1"/>
      <protection/>
    </xf>
    <xf numFmtId="3" fontId="20" fillId="0" borderId="27" xfId="403" applyNumberFormat="1" applyFont="1" applyFill="1" applyBorder="1" applyAlignment="1">
      <alignment horizontal="right" vertical="center" wrapText="1" indent="1"/>
      <protection/>
    </xf>
    <xf numFmtId="0" fontId="20" fillId="0" borderId="18" xfId="403" applyFont="1" applyFill="1" applyBorder="1" applyAlignment="1">
      <alignment horizontal="center" vertical="center" wrapText="1"/>
      <protection/>
    </xf>
    <xf numFmtId="0" fontId="20" fillId="0" borderId="0" xfId="403" applyFont="1" applyFill="1" applyAlignment="1">
      <alignment horizontal="center" vertical="center" wrapText="1"/>
      <protection/>
    </xf>
    <xf numFmtId="0" fontId="0" fillId="22" borderId="0" xfId="403" applyFont="1" applyFill="1" applyAlignment="1">
      <alignment vertical="center"/>
      <protection/>
    </xf>
    <xf numFmtId="0" fontId="4" fillId="0" borderId="0" xfId="403" applyFont="1" applyFill="1" applyBorder="1" applyAlignment="1">
      <alignment horizontal="left" vertical="center"/>
      <protection/>
    </xf>
    <xf numFmtId="0" fontId="4" fillId="0" borderId="0" xfId="403" applyFont="1" applyFill="1" applyAlignment="1">
      <alignment vertical="center"/>
      <protection/>
    </xf>
    <xf numFmtId="0" fontId="4" fillId="0" borderId="29" xfId="403" applyFont="1" applyFill="1" applyBorder="1" applyAlignment="1" quotePrefix="1">
      <alignment vertical="center"/>
      <protection/>
    </xf>
    <xf numFmtId="0" fontId="4" fillId="0" borderId="29" xfId="403" applyFont="1" applyFill="1" applyBorder="1" applyAlignment="1" quotePrefix="1">
      <alignment vertical="center" wrapText="1"/>
      <protection/>
    </xf>
    <xf numFmtId="0" fontId="4" fillId="0" borderId="0" xfId="403" applyFont="1" applyFill="1" applyBorder="1" applyAlignment="1" quotePrefix="1">
      <alignment vertical="center" wrapText="1"/>
      <protection/>
    </xf>
    <xf numFmtId="0" fontId="0" fillId="0" borderId="0" xfId="403" applyFont="1" applyFill="1" applyAlignment="1">
      <alignment horizontal="left" vertical="center"/>
      <protection/>
    </xf>
    <xf numFmtId="0" fontId="7" fillId="0" borderId="0" xfId="403" applyFont="1" applyFill="1" applyAlignment="1">
      <alignment vertical="center" shrinkToFit="1"/>
      <protection/>
    </xf>
    <xf numFmtId="0" fontId="0" fillId="0" borderId="22" xfId="403" applyFont="1" applyFill="1" applyBorder="1" applyAlignment="1">
      <alignment horizontal="right" vertical="center"/>
      <protection/>
    </xf>
    <xf numFmtId="0" fontId="0" fillId="0" borderId="29" xfId="403" applyFont="1" applyFill="1" applyBorder="1" applyAlignment="1">
      <alignment horizontal="center" vertical="center" shrinkToFit="1"/>
      <protection/>
    </xf>
    <xf numFmtId="0" fontId="0" fillId="0" borderId="21" xfId="403" applyFont="1" applyFill="1" applyBorder="1" applyAlignment="1">
      <alignment horizontal="center" vertical="center" shrinkToFit="1"/>
      <protection/>
    </xf>
    <xf numFmtId="0" fontId="0" fillId="0" borderId="0" xfId="403" applyFont="1" applyFill="1" applyBorder="1" applyAlignment="1">
      <alignment horizontal="center" vertical="center" shrinkToFit="1"/>
      <protection/>
    </xf>
    <xf numFmtId="0" fontId="0" fillId="0" borderId="20" xfId="403" applyFont="1" applyFill="1" applyBorder="1" applyAlignment="1">
      <alignment horizontal="center" vertical="center" shrinkToFit="1"/>
      <protection/>
    </xf>
    <xf numFmtId="0" fontId="0" fillId="0" borderId="22" xfId="403" applyFont="1" applyFill="1" applyBorder="1" applyAlignment="1">
      <alignment horizontal="center" vertical="center" shrinkToFit="1"/>
      <protection/>
    </xf>
    <xf numFmtId="0" fontId="0" fillId="0" borderId="23" xfId="403" applyFont="1" applyFill="1" applyBorder="1" applyAlignment="1">
      <alignment horizontal="center" vertical="center" shrinkToFit="1"/>
      <protection/>
    </xf>
    <xf numFmtId="0" fontId="0" fillId="0" borderId="23" xfId="403" applyFont="1" applyFill="1" applyBorder="1" applyAlignment="1">
      <alignment horizontal="center" vertical="center" wrapText="1" shrinkToFit="1"/>
      <protection/>
    </xf>
    <xf numFmtId="0" fontId="17" fillId="0" borderId="20" xfId="403" applyFont="1" applyFill="1" applyBorder="1" applyAlignment="1">
      <alignment horizontal="center" vertical="center" shrinkToFit="1"/>
      <protection/>
    </xf>
    <xf numFmtId="176" fontId="17" fillId="0" borderId="0" xfId="403" applyNumberFormat="1" applyFont="1" applyFill="1" applyBorder="1" applyAlignment="1">
      <alignment horizontal="right" vertical="center" wrapText="1" indent="1" shrinkToFit="1"/>
      <protection/>
    </xf>
    <xf numFmtId="0" fontId="17" fillId="0" borderId="17" xfId="403" applyFont="1" applyFill="1" applyBorder="1" applyAlignment="1">
      <alignment horizontal="center" vertical="center" shrinkToFit="1"/>
      <protection/>
    </xf>
    <xf numFmtId="0" fontId="17" fillId="0" borderId="0" xfId="403" applyFont="1" applyFill="1" applyAlignment="1">
      <alignment vertical="center"/>
      <protection/>
    </xf>
    <xf numFmtId="0" fontId="0" fillId="0" borderId="20" xfId="403" applyFont="1" applyFill="1" applyBorder="1" applyAlignment="1">
      <alignment horizontal="left" vertical="center" shrinkToFit="1"/>
      <protection/>
    </xf>
    <xf numFmtId="177" fontId="0" fillId="0" borderId="17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0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19" xfId="403" applyNumberFormat="1" applyFont="1" applyFill="1" applyBorder="1" applyAlignment="1">
      <alignment horizontal="right" vertical="center" wrapText="1" indent="1" shrinkToFit="1"/>
      <protection/>
    </xf>
    <xf numFmtId="0" fontId="0" fillId="0" borderId="17" xfId="403" applyFont="1" applyFill="1" applyBorder="1" applyAlignment="1">
      <alignment horizontal="left" vertical="center" shrinkToFit="1"/>
      <protection/>
    </xf>
    <xf numFmtId="177" fontId="8" fillId="0" borderId="0" xfId="403" applyNumberFormat="1" applyFont="1" applyFill="1" applyBorder="1" applyAlignment="1">
      <alignment horizontal="right" vertical="center" wrapText="1" indent="1" shrinkToFit="1"/>
      <protection/>
    </xf>
    <xf numFmtId="0" fontId="0" fillId="0" borderId="23" xfId="403" applyFont="1" applyFill="1" applyBorder="1" applyAlignment="1">
      <alignment horizontal="left" vertical="center" shrinkToFit="1"/>
      <protection/>
    </xf>
    <xf numFmtId="177" fontId="0" fillId="0" borderId="18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22" xfId="403" applyNumberFormat="1" applyFont="1" applyFill="1" applyBorder="1" applyAlignment="1">
      <alignment horizontal="right" vertical="center" wrapText="1" indent="1" shrinkToFit="1"/>
      <protection/>
    </xf>
    <xf numFmtId="186" fontId="0" fillId="0" borderId="22" xfId="403" applyNumberFormat="1" applyFont="1" applyFill="1" applyBorder="1" applyAlignment="1" quotePrefix="1">
      <alignment horizontal="right" vertical="center" wrapText="1" indent="1" shrinkToFit="1"/>
      <protection/>
    </xf>
    <xf numFmtId="177" fontId="0" fillId="0" borderId="27" xfId="403" applyNumberFormat="1" applyFont="1" applyFill="1" applyBorder="1" applyAlignment="1">
      <alignment horizontal="right" vertical="center" wrapText="1" indent="1" shrinkToFit="1"/>
      <protection/>
    </xf>
    <xf numFmtId="0" fontId="0" fillId="0" borderId="18" xfId="403" applyFont="1" applyFill="1" applyBorder="1" applyAlignment="1">
      <alignment horizontal="left" vertical="center" shrinkToFit="1"/>
      <protection/>
    </xf>
    <xf numFmtId="0" fontId="4" fillId="22" borderId="29" xfId="0" applyFont="1" applyFill="1" applyBorder="1" applyAlignment="1">
      <alignment vertical="center" wrapText="1"/>
    </xf>
    <xf numFmtId="177" fontId="0" fillId="0" borderId="22" xfId="0" applyNumberFormat="1" applyFont="1" applyFill="1" applyBorder="1" applyAlignment="1">
      <alignment horizontal="center" vertical="center" wrapText="1" shrinkToFit="1"/>
    </xf>
    <xf numFmtId="0" fontId="0" fillId="22" borderId="19" xfId="0" applyFill="1" applyBorder="1" applyAlignment="1">
      <alignment horizontal="center" vertical="center" shrinkToFit="1"/>
    </xf>
    <xf numFmtId="0" fontId="0" fillId="22" borderId="17" xfId="0" applyFill="1" applyBorder="1" applyAlignment="1">
      <alignment horizontal="center" vertical="center" shrinkToFit="1"/>
    </xf>
    <xf numFmtId="0" fontId="20" fillId="22" borderId="23" xfId="427" applyFont="1" applyFill="1" applyBorder="1" applyAlignment="1">
      <alignment horizontal="center" vertical="center" wrapText="1"/>
      <protection/>
    </xf>
    <xf numFmtId="0" fontId="20" fillId="22" borderId="18" xfId="427" applyFont="1" applyFill="1" applyBorder="1" applyAlignment="1">
      <alignment horizontal="center" vertical="center" wrapText="1"/>
      <protection/>
    </xf>
    <xf numFmtId="0" fontId="20" fillId="22" borderId="22" xfId="427" applyFont="1" applyFill="1" applyBorder="1" applyAlignment="1">
      <alignment horizontal="center" vertical="center" wrapText="1"/>
      <protection/>
    </xf>
    <xf numFmtId="200" fontId="20" fillId="22" borderId="22" xfId="427" applyNumberFormat="1" applyFont="1" applyFill="1" applyBorder="1" applyAlignment="1">
      <alignment horizontal="center" vertical="center" wrapText="1"/>
      <protection/>
    </xf>
    <xf numFmtId="0" fontId="17" fillId="22" borderId="18" xfId="452" applyFont="1" applyFill="1" applyBorder="1" applyAlignment="1">
      <alignment horizontal="center" vertical="center" shrinkToFit="1"/>
      <protection/>
    </xf>
    <xf numFmtId="0" fontId="17" fillId="22" borderId="22" xfId="430" applyFont="1" applyFill="1" applyBorder="1" applyAlignment="1">
      <alignment horizontal="center" vertical="center" shrinkToFit="1"/>
      <protection/>
    </xf>
    <xf numFmtId="0" fontId="0" fillId="22" borderId="29" xfId="430" applyFont="1" applyFill="1" applyBorder="1" applyAlignment="1">
      <alignment horizontal="center" vertical="center"/>
      <protection/>
    </xf>
    <xf numFmtId="188" fontId="17" fillId="0" borderId="17" xfId="270" applyNumberFormat="1" applyFont="1" applyFill="1" applyBorder="1" applyAlignment="1">
      <alignment horizontal="right" vertical="center"/>
    </xf>
    <xf numFmtId="188" fontId="17" fillId="0" borderId="0" xfId="27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21" xfId="0" applyFont="1" applyFill="1" applyBorder="1" applyAlignment="1" quotePrefix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2" borderId="25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 quotePrefix="1">
      <alignment horizontal="right" vertical="center"/>
    </xf>
    <xf numFmtId="0" fontId="9" fillId="22" borderId="26" xfId="0" applyFont="1" applyFill="1" applyBorder="1" applyAlignment="1" quotePrefix="1">
      <alignment horizontal="center" vertical="center" wrapText="1"/>
    </xf>
    <xf numFmtId="0" fontId="0" fillId="22" borderId="29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9" fillId="22" borderId="2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22" borderId="29" xfId="0" applyFont="1" applyFill="1" applyBorder="1" applyAlignment="1" quotePrefix="1">
      <alignment horizontal="center" vertical="center" wrapText="1"/>
    </xf>
    <xf numFmtId="0" fontId="0" fillId="22" borderId="22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 wrapText="1"/>
    </xf>
    <xf numFmtId="0" fontId="25" fillId="22" borderId="19" xfId="0" applyFont="1" applyFill="1" applyBorder="1" applyAlignment="1">
      <alignment horizontal="center" vertical="center" wrapText="1"/>
    </xf>
    <xf numFmtId="0" fontId="25" fillId="22" borderId="27" xfId="0" applyFont="1" applyFill="1" applyBorder="1" applyAlignment="1">
      <alignment horizontal="center" vertical="center" wrapText="1"/>
    </xf>
    <xf numFmtId="0" fontId="23" fillId="22" borderId="26" xfId="0" applyFont="1" applyFill="1" applyBorder="1" applyAlignment="1" quotePrefix="1">
      <alignment horizontal="center" vertical="center" wrapText="1"/>
    </xf>
    <xf numFmtId="0" fontId="25" fillId="22" borderId="25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5" fillId="22" borderId="29" xfId="0" applyFont="1" applyFill="1" applyBorder="1" applyAlignment="1">
      <alignment horizontal="center" vertical="center"/>
    </xf>
    <xf numFmtId="0" fontId="25" fillId="22" borderId="17" xfId="0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/>
    </xf>
    <xf numFmtId="0" fontId="25" fillId="22" borderId="19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 wrapText="1"/>
    </xf>
    <xf numFmtId="0" fontId="25" fillId="22" borderId="29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22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 quotePrefix="1">
      <alignment horizontal="center" vertical="center"/>
    </xf>
    <xf numFmtId="0" fontId="23" fillId="22" borderId="23" xfId="0" applyFont="1" applyFill="1" applyBorder="1" applyAlignment="1" quotePrefix="1">
      <alignment horizontal="center" vertical="center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27" xfId="0" applyFont="1" applyFill="1" applyBorder="1" applyAlignment="1">
      <alignment horizontal="center" vertical="center" wrapText="1"/>
    </xf>
    <xf numFmtId="0" fontId="23" fillId="22" borderId="29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22" borderId="26" xfId="452" applyFont="1" applyFill="1" applyBorder="1" applyAlignment="1">
      <alignment horizontal="center" vertical="center" shrinkToFit="1"/>
      <protection/>
    </xf>
    <xf numFmtId="0" fontId="4" fillId="22" borderId="17" xfId="452" applyFont="1" applyFill="1" applyBorder="1" applyAlignment="1">
      <alignment horizontal="center" vertical="center" shrinkToFit="1"/>
      <protection/>
    </xf>
    <xf numFmtId="0" fontId="4" fillId="22" borderId="18" xfId="452" applyFont="1" applyFill="1" applyBorder="1" applyAlignment="1">
      <alignment horizontal="center" vertical="center" shrinkToFit="1"/>
      <protection/>
    </xf>
    <xf numFmtId="0" fontId="35" fillId="22" borderId="0" xfId="416" applyFont="1" applyFill="1" applyAlignment="1">
      <alignment horizontal="center" vertical="center"/>
      <protection/>
    </xf>
    <xf numFmtId="0" fontId="31" fillId="22" borderId="22" xfId="416" applyFont="1" applyFill="1" applyBorder="1" applyAlignment="1">
      <alignment horizontal="right" vertical="center"/>
      <protection/>
    </xf>
    <xf numFmtId="0" fontId="31" fillId="22" borderId="21" xfId="416" applyFont="1" applyFill="1" applyBorder="1" applyAlignment="1">
      <alignment horizontal="center" vertical="center" wrapText="1"/>
      <protection/>
    </xf>
    <xf numFmtId="0" fontId="31" fillId="22" borderId="20" xfId="416" applyFont="1" applyFill="1" applyBorder="1" applyAlignment="1">
      <alignment horizontal="center" vertical="center" wrapText="1"/>
      <protection/>
    </xf>
    <xf numFmtId="0" fontId="31" fillId="22" borderId="23" xfId="416" applyFont="1" applyFill="1" applyBorder="1" applyAlignment="1">
      <alignment horizontal="center" vertical="center" wrapText="1"/>
      <protection/>
    </xf>
    <xf numFmtId="0" fontId="31" fillId="22" borderId="26" xfId="416" applyFont="1" applyFill="1" applyBorder="1" applyAlignment="1">
      <alignment horizontal="center" vertical="center" wrapText="1"/>
      <protection/>
    </xf>
    <xf numFmtId="0" fontId="31" fillId="22" borderId="25" xfId="416" applyFont="1" applyFill="1" applyBorder="1" applyAlignment="1">
      <alignment horizontal="center" vertical="center" wrapText="1"/>
      <protection/>
    </xf>
    <xf numFmtId="0" fontId="31" fillId="22" borderId="18" xfId="416" applyFont="1" applyFill="1" applyBorder="1" applyAlignment="1">
      <alignment horizontal="center" vertical="center" wrapText="1"/>
      <protection/>
    </xf>
    <xf numFmtId="0" fontId="31" fillId="22" borderId="27" xfId="416" applyFont="1" applyFill="1" applyBorder="1" applyAlignment="1">
      <alignment horizontal="center" vertical="center" wrapText="1"/>
      <protection/>
    </xf>
    <xf numFmtId="0" fontId="31" fillId="22" borderId="17" xfId="416" applyFont="1" applyFill="1" applyBorder="1" applyAlignment="1">
      <alignment horizontal="center" vertical="center" wrapText="1"/>
      <protection/>
    </xf>
    <xf numFmtId="0" fontId="31" fillId="22" borderId="19" xfId="416" applyFont="1" applyFill="1" applyBorder="1" applyAlignment="1">
      <alignment horizontal="center" vertical="center" wrapText="1"/>
      <protection/>
    </xf>
    <xf numFmtId="0" fontId="31" fillId="22" borderId="29" xfId="416" applyFont="1" applyFill="1" applyBorder="1" applyAlignment="1">
      <alignment horizontal="center" vertical="center" wrapText="1"/>
      <protection/>
    </xf>
    <xf numFmtId="0" fontId="31" fillId="22" borderId="22" xfId="416" applyFont="1" applyFill="1" applyBorder="1" applyAlignment="1">
      <alignment horizontal="center" vertical="center" wrapText="1"/>
      <protection/>
    </xf>
    <xf numFmtId="200" fontId="31" fillId="22" borderId="28" xfId="402" applyNumberFormat="1" applyFont="1" applyFill="1" applyBorder="1" applyAlignment="1">
      <alignment horizontal="right" vertical="center" wrapText="1" indent="1"/>
      <protection/>
    </xf>
    <xf numFmtId="200" fontId="31" fillId="22" borderId="4" xfId="402" applyNumberFormat="1" applyFont="1" applyFill="1" applyBorder="1" applyAlignment="1">
      <alignment horizontal="right" vertical="center" wrapText="1" indent="1"/>
      <protection/>
    </xf>
    <xf numFmtId="0" fontId="31" fillId="22" borderId="21" xfId="416" applyFont="1" applyFill="1" applyBorder="1" applyAlignment="1">
      <alignment horizontal="center" vertical="center"/>
      <protection/>
    </xf>
    <xf numFmtId="0" fontId="31" fillId="22" borderId="20" xfId="416" applyFont="1" applyFill="1" applyBorder="1" applyAlignment="1">
      <alignment horizontal="center" vertical="center"/>
      <protection/>
    </xf>
    <xf numFmtId="0" fontId="31" fillId="22" borderId="23" xfId="416" applyFont="1" applyFill="1" applyBorder="1" applyAlignment="1">
      <alignment horizontal="center" vertical="center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0" fillId="22" borderId="22" xfId="430" applyFont="1" applyFill="1" applyBorder="1" applyAlignment="1">
      <alignment horizontal="center" vertical="center" shrinkToFit="1"/>
      <protection/>
    </xf>
    <xf numFmtId="0" fontId="0" fillId="22" borderId="27" xfId="430" applyFont="1" applyFill="1" applyBorder="1" applyAlignment="1">
      <alignment horizontal="center" vertical="center" shrinkToFit="1"/>
      <protection/>
    </xf>
    <xf numFmtId="0" fontId="0" fillId="0" borderId="18" xfId="430" applyFont="1" applyFill="1" applyBorder="1" applyAlignment="1">
      <alignment horizontal="left" vertical="center"/>
      <protection/>
    </xf>
    <xf numFmtId="0" fontId="0" fillId="0" borderId="22" xfId="430" applyFont="1" applyFill="1" applyBorder="1" applyAlignment="1">
      <alignment horizontal="left" vertical="center"/>
      <protection/>
    </xf>
    <xf numFmtId="0" fontId="2" fillId="22" borderId="0" xfId="430" applyFont="1" applyFill="1" applyAlignment="1">
      <alignment horizontal="center" vertical="center"/>
      <protection/>
    </xf>
    <xf numFmtId="0" fontId="4" fillId="22" borderId="26" xfId="430" applyFont="1" applyFill="1" applyBorder="1" applyAlignment="1">
      <alignment horizontal="center" vertical="center" shrinkToFit="1"/>
      <protection/>
    </xf>
    <xf numFmtId="0" fontId="0" fillId="22" borderId="29" xfId="430" applyFont="1" applyFill="1" applyBorder="1" applyAlignment="1">
      <alignment horizontal="center" vertical="center" shrinkToFit="1"/>
      <protection/>
    </xf>
    <xf numFmtId="0" fontId="0" fillId="22" borderId="25" xfId="430" applyFont="1" applyFill="1" applyBorder="1" applyAlignment="1">
      <alignment horizontal="center" vertical="center" shrinkToFit="1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0" fillId="22" borderId="19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4" fillId="22" borderId="29" xfId="430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quotePrefix="1">
      <alignment horizontal="center" vertical="center" shrinkToFit="1"/>
    </xf>
    <xf numFmtId="0" fontId="0" fillId="0" borderId="27" xfId="0" applyFont="1" applyFill="1" applyBorder="1" applyAlignment="1" quotePrefix="1">
      <alignment horizontal="center" vertical="center" shrinkToFit="1"/>
    </xf>
    <xf numFmtId="0" fontId="0" fillId="0" borderId="17" xfId="430" applyFont="1" applyFill="1" applyBorder="1" applyAlignment="1">
      <alignment horizontal="center" vertical="center" shrinkToFit="1"/>
      <protection/>
    </xf>
    <xf numFmtId="0" fontId="0" fillId="0" borderId="0" xfId="430" applyFont="1" applyFill="1" applyBorder="1" applyAlignment="1">
      <alignment horizontal="center" vertical="center" shrinkToFit="1"/>
      <protection/>
    </xf>
    <xf numFmtId="0" fontId="4" fillId="0" borderId="29" xfId="430" applyFont="1" applyFill="1" applyBorder="1" applyAlignment="1">
      <alignment horizontal="center" vertical="center"/>
      <protection/>
    </xf>
    <xf numFmtId="0" fontId="0" fillId="0" borderId="18" xfId="430" applyFont="1" applyFill="1" applyBorder="1" applyAlignment="1">
      <alignment horizontal="center" vertical="center" shrinkToFit="1"/>
      <protection/>
    </xf>
    <xf numFmtId="0" fontId="0" fillId="0" borderId="27" xfId="430" applyFont="1" applyFill="1" applyBorder="1" applyAlignment="1">
      <alignment horizontal="center" vertical="center" shrinkToFit="1"/>
      <protection/>
    </xf>
    <xf numFmtId="0" fontId="2" fillId="0" borderId="0" xfId="430" applyFont="1" applyFill="1" applyAlignment="1">
      <alignment horizontal="center" vertical="center"/>
      <protection/>
    </xf>
    <xf numFmtId="0" fontId="0" fillId="0" borderId="26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horizontal="center" vertical="center" shrinkToFit="1"/>
      <protection/>
    </xf>
    <xf numFmtId="0" fontId="0" fillId="0" borderId="29" xfId="430" applyFont="1" applyFill="1" applyBorder="1" applyAlignment="1">
      <alignment horizontal="center" vertical="center" shrinkToFit="1"/>
      <protection/>
    </xf>
    <xf numFmtId="0" fontId="0" fillId="0" borderId="19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 quotePrefix="1">
      <alignment horizontal="center" vertical="center" shrinkToFit="1"/>
      <protection/>
    </xf>
    <xf numFmtId="0" fontId="0" fillId="0" borderId="23" xfId="430" applyFont="1" applyFill="1" applyBorder="1" applyAlignment="1">
      <alignment horizontal="center" vertical="center" shrinkToFit="1"/>
      <protection/>
    </xf>
    <xf numFmtId="0" fontId="0" fillId="0" borderId="28" xfId="430" applyFont="1" applyFill="1" applyBorder="1" applyAlignment="1">
      <alignment horizontal="center" vertical="center" wrapText="1" shrinkToFit="1"/>
      <protection/>
    </xf>
    <xf numFmtId="0" fontId="0" fillId="0" borderId="24" xfId="430" applyFont="1" applyFill="1" applyBorder="1" applyAlignment="1">
      <alignment horizontal="center" vertical="center" shrinkToFit="1"/>
      <protection/>
    </xf>
    <xf numFmtId="0" fontId="0" fillId="0" borderId="6" xfId="430" applyFont="1" applyFill="1" applyBorder="1" applyAlignment="1">
      <alignment horizontal="center" vertical="center" wrapText="1" shrinkToFit="1"/>
      <protection/>
    </xf>
    <xf numFmtId="0" fontId="0" fillId="0" borderId="6" xfId="430" applyFont="1" applyFill="1" applyBorder="1" applyAlignment="1">
      <alignment horizontal="center" vertical="center" shrinkToFit="1"/>
      <protection/>
    </xf>
    <xf numFmtId="0" fontId="0" fillId="0" borderId="6" xfId="430" applyFont="1" applyFill="1" applyBorder="1" applyAlignment="1" quotePrefix="1">
      <alignment horizontal="center" vertical="center" wrapText="1" shrinkToFit="1"/>
      <protection/>
    </xf>
    <xf numFmtId="0" fontId="0" fillId="0" borderId="21" xfId="430" applyFont="1" applyFill="1" applyBorder="1" applyAlignment="1">
      <alignment horizontal="center" vertical="center" wrapText="1" shrinkToFit="1"/>
      <protection/>
    </xf>
    <xf numFmtId="0" fontId="0" fillId="0" borderId="21" xfId="430" applyFont="1" applyFill="1" applyBorder="1" applyAlignment="1">
      <alignment horizontal="center" vertical="center" shrinkToFit="1"/>
      <protection/>
    </xf>
    <xf numFmtId="0" fontId="9" fillId="22" borderId="26" xfId="0" applyFont="1" applyFill="1" applyBorder="1" applyAlignment="1">
      <alignment horizontal="center" vertical="center" shrinkToFit="1"/>
    </xf>
    <xf numFmtId="0" fontId="9" fillId="22" borderId="25" xfId="0" applyFont="1" applyFill="1" applyBorder="1" applyAlignment="1">
      <alignment horizontal="center" vertical="center" shrinkToFit="1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22" xfId="0" applyFont="1" applyFill="1" applyBorder="1" applyAlignment="1">
      <alignment horizontal="center" vertical="center" shrinkToFit="1"/>
    </xf>
    <xf numFmtId="0" fontId="0" fillId="22" borderId="27" xfId="0" applyFont="1" applyFill="1" applyBorder="1" applyAlignment="1">
      <alignment horizontal="center" vertical="center" shrinkToFit="1"/>
    </xf>
    <xf numFmtId="0" fontId="0" fillId="22" borderId="17" xfId="0" applyFont="1" applyFill="1" applyBorder="1" applyAlignment="1" quotePrefix="1">
      <alignment horizontal="center" vertical="center" shrinkToFit="1"/>
    </xf>
    <xf numFmtId="0" fontId="0" fillId="22" borderId="22" xfId="0" applyFont="1" applyFill="1" applyBorder="1" applyAlignment="1" quotePrefix="1">
      <alignment horizontal="center" vertical="center" shrinkToFit="1"/>
    </xf>
    <xf numFmtId="0" fontId="0" fillId="22" borderId="27" xfId="0" applyFont="1" applyFill="1" applyBorder="1" applyAlignment="1" quotePrefix="1">
      <alignment horizontal="center" vertical="center" shrinkToFit="1"/>
    </xf>
    <xf numFmtId="0" fontId="0" fillId="22" borderId="20" xfId="0" applyFill="1" applyBorder="1" applyAlignment="1">
      <alignment horizontal="center" vertical="center" shrinkToFit="1"/>
    </xf>
    <xf numFmtId="0" fontId="0" fillId="22" borderId="29" xfId="0" applyFont="1" applyFill="1" applyBorder="1" applyAlignment="1">
      <alignment horizontal="center" vertical="center" shrinkToFit="1"/>
    </xf>
    <xf numFmtId="0" fontId="0" fillId="22" borderId="25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22" borderId="26" xfId="0" applyFont="1" applyFill="1" applyBorder="1" applyAlignment="1" quotePrefix="1">
      <alignment horizontal="center" vertical="center" shrinkToFit="1"/>
    </xf>
    <xf numFmtId="0" fontId="0" fillId="22" borderId="29" xfId="0" applyFont="1" applyFill="1" applyBorder="1" applyAlignment="1" quotePrefix="1">
      <alignment horizontal="center" vertical="center" shrinkToFit="1"/>
    </xf>
    <xf numFmtId="0" fontId="0" fillId="22" borderId="25" xfId="0" applyFont="1" applyFill="1" applyBorder="1" applyAlignment="1" quotePrefix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4" fillId="22" borderId="26" xfId="0" applyFont="1" applyFill="1" applyBorder="1" applyAlignment="1">
      <alignment horizontal="center" vertical="center" shrinkToFit="1"/>
    </xf>
    <xf numFmtId="0" fontId="0" fillId="22" borderId="29" xfId="0" applyFont="1" applyFill="1" applyBorder="1" applyAlignment="1">
      <alignment horizontal="center" vertical="center" shrinkToFit="1"/>
    </xf>
    <xf numFmtId="0" fontId="0" fillId="22" borderId="25" xfId="0" applyFont="1" applyFill="1" applyBorder="1" applyAlignment="1">
      <alignment horizontal="center" vertical="center" shrinkToFit="1"/>
    </xf>
    <xf numFmtId="0" fontId="0" fillId="22" borderId="19" xfId="0" applyFont="1" applyFill="1" applyBorder="1" applyAlignment="1">
      <alignment horizontal="center" vertical="center" shrinkToFit="1"/>
    </xf>
    <xf numFmtId="0" fontId="0" fillId="22" borderId="27" xfId="0" applyFont="1" applyFill="1" applyBorder="1" applyAlignment="1">
      <alignment horizontal="center" vertical="center" shrinkToFit="1"/>
    </xf>
    <xf numFmtId="0" fontId="4" fillId="22" borderId="29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403" applyFont="1" applyFill="1" applyBorder="1" applyAlignment="1">
      <alignment horizontal="center" vertical="center" wrapText="1"/>
      <protection/>
    </xf>
    <xf numFmtId="0" fontId="0" fillId="0" borderId="4" xfId="403" applyFont="1" applyFill="1" applyBorder="1" applyAlignment="1">
      <alignment horizontal="center" vertical="center" wrapText="1"/>
      <protection/>
    </xf>
    <xf numFmtId="0" fontId="0" fillId="0" borderId="24" xfId="403" applyFont="1" applyFill="1" applyBorder="1" applyAlignment="1">
      <alignment horizontal="center" vertical="center" wrapText="1"/>
      <protection/>
    </xf>
    <xf numFmtId="0" fontId="0" fillId="0" borderId="21" xfId="403" applyFont="1" applyFill="1" applyBorder="1" applyAlignment="1">
      <alignment horizontal="center" vertical="center" wrapText="1"/>
      <protection/>
    </xf>
    <xf numFmtId="0" fontId="0" fillId="0" borderId="20" xfId="403" applyFont="1" applyFill="1" applyBorder="1" applyAlignment="1">
      <alignment horizontal="center" vertical="center" wrapText="1"/>
      <protection/>
    </xf>
    <xf numFmtId="0" fontId="0" fillId="0" borderId="23" xfId="403" applyFont="1" applyFill="1" applyBorder="1" applyAlignment="1">
      <alignment horizontal="center" vertical="center" wrapText="1"/>
      <protection/>
    </xf>
    <xf numFmtId="0" fontId="8" fillId="0" borderId="21" xfId="403" applyFont="1" applyFill="1" applyBorder="1" applyAlignment="1">
      <alignment horizontal="center" vertical="center" wrapText="1"/>
      <protection/>
    </xf>
    <xf numFmtId="0" fontId="8" fillId="0" borderId="20" xfId="403" applyFont="1" applyFill="1" applyBorder="1" applyAlignment="1">
      <alignment horizontal="center" vertical="center" wrapText="1"/>
      <protection/>
    </xf>
    <xf numFmtId="0" fontId="8" fillId="0" borderId="23" xfId="403" applyFont="1" applyFill="1" applyBorder="1" applyAlignment="1">
      <alignment horizontal="center" vertical="center" wrapText="1"/>
      <protection/>
    </xf>
    <xf numFmtId="0" fontId="2" fillId="0" borderId="0" xfId="403" applyFont="1" applyFill="1" applyAlignment="1">
      <alignment horizontal="center" vertical="center"/>
      <protection/>
    </xf>
    <xf numFmtId="0" fontId="8" fillId="0" borderId="21" xfId="403" applyFont="1" applyFill="1" applyBorder="1" applyAlignment="1">
      <alignment horizontal="center" vertical="center"/>
      <protection/>
    </xf>
    <xf numFmtId="0" fontId="8" fillId="0" borderId="20" xfId="403" applyFont="1" applyFill="1" applyBorder="1" applyAlignment="1">
      <alignment horizontal="center" vertical="center"/>
      <protection/>
    </xf>
    <xf numFmtId="0" fontId="8" fillId="0" borderId="23" xfId="403" applyFont="1" applyFill="1" applyBorder="1" applyAlignment="1">
      <alignment horizontal="center" vertical="center"/>
      <protection/>
    </xf>
    <xf numFmtId="0" fontId="8" fillId="0" borderId="28" xfId="403" applyFont="1" applyFill="1" applyBorder="1" applyAlignment="1">
      <alignment horizontal="center" vertical="center"/>
      <protection/>
    </xf>
    <xf numFmtId="0" fontId="8" fillId="0" borderId="4" xfId="403" applyFont="1" applyFill="1" applyBorder="1" applyAlignment="1">
      <alignment horizontal="center" vertical="center"/>
      <protection/>
    </xf>
    <xf numFmtId="0" fontId="8" fillId="0" borderId="24" xfId="403" applyFont="1" applyFill="1" applyBorder="1" applyAlignment="1">
      <alignment horizontal="center" vertical="center"/>
      <protection/>
    </xf>
    <xf numFmtId="0" fontId="0" fillId="0" borderId="17" xfId="403" applyFont="1" applyFill="1" applyBorder="1" applyAlignment="1">
      <alignment horizontal="center" vertical="center" wrapText="1"/>
      <protection/>
    </xf>
    <xf numFmtId="0" fontId="0" fillId="0" borderId="0" xfId="403" applyFont="1" applyFill="1" applyBorder="1" applyAlignment="1">
      <alignment horizontal="center" vertical="center" wrapText="1"/>
      <protection/>
    </xf>
    <xf numFmtId="0" fontId="0" fillId="0" borderId="19" xfId="403" applyFont="1" applyFill="1" applyBorder="1" applyAlignment="1">
      <alignment horizontal="center" vertical="center" wrapText="1"/>
      <protection/>
    </xf>
    <xf numFmtId="3" fontId="20" fillId="0" borderId="22" xfId="403" applyNumberFormat="1" applyFont="1" applyFill="1" applyBorder="1" applyAlignment="1">
      <alignment horizontal="center" vertical="center" wrapText="1"/>
      <protection/>
    </xf>
    <xf numFmtId="0" fontId="8" fillId="0" borderId="26" xfId="403" applyFont="1" applyFill="1" applyBorder="1" applyAlignment="1">
      <alignment horizontal="center" vertical="center"/>
      <protection/>
    </xf>
    <xf numFmtId="0" fontId="8" fillId="0" borderId="17" xfId="403" applyFont="1" applyFill="1" applyBorder="1" applyAlignment="1">
      <alignment horizontal="center" vertical="center"/>
      <protection/>
    </xf>
    <xf numFmtId="0" fontId="8" fillId="0" borderId="18" xfId="403" applyFont="1" applyFill="1" applyBorder="1" applyAlignment="1">
      <alignment horizontal="center" vertical="center"/>
      <protection/>
    </xf>
    <xf numFmtId="0" fontId="0" fillId="0" borderId="28" xfId="403" applyFont="1" applyFill="1" applyBorder="1" applyAlignment="1">
      <alignment horizontal="center" vertical="center"/>
      <protection/>
    </xf>
    <xf numFmtId="0" fontId="0" fillId="0" borderId="4" xfId="403" applyFont="1" applyFill="1" applyBorder="1" applyAlignment="1">
      <alignment horizontal="center" vertical="center"/>
      <protection/>
    </xf>
    <xf numFmtId="0" fontId="0" fillId="0" borderId="24" xfId="403" applyFont="1" applyFill="1" applyBorder="1" applyAlignment="1">
      <alignment horizontal="center" vertical="center"/>
      <protection/>
    </xf>
    <xf numFmtId="0" fontId="8" fillId="0" borderId="26" xfId="403" applyFont="1" applyFill="1" applyBorder="1" applyAlignment="1">
      <alignment horizontal="center" vertical="center" wrapText="1"/>
      <protection/>
    </xf>
    <xf numFmtId="0" fontId="8" fillId="0" borderId="25" xfId="403" applyFont="1" applyFill="1" applyBorder="1" applyAlignment="1">
      <alignment horizontal="center" vertical="center" wrapText="1"/>
      <protection/>
    </xf>
    <xf numFmtId="0" fontId="8" fillId="0" borderId="17" xfId="403" applyFont="1" applyFill="1" applyBorder="1" applyAlignment="1">
      <alignment horizontal="center" vertical="center" wrapText="1"/>
      <protection/>
    </xf>
    <xf numFmtId="0" fontId="8" fillId="0" borderId="19" xfId="403" applyFont="1" applyFill="1" applyBorder="1" applyAlignment="1">
      <alignment horizontal="center" vertical="center" wrapText="1"/>
      <protection/>
    </xf>
    <xf numFmtId="0" fontId="0" fillId="0" borderId="4" xfId="403" applyFont="1" applyFill="1" applyBorder="1" applyAlignment="1">
      <alignment horizontal="center" vertical="center" wrapText="1" shrinkToFit="1"/>
      <protection/>
    </xf>
    <xf numFmtId="0" fontId="0" fillId="0" borderId="4" xfId="403" applyFont="1" applyFill="1" applyBorder="1" applyAlignment="1">
      <alignment horizontal="center" vertical="center" shrinkToFit="1"/>
      <protection/>
    </xf>
    <xf numFmtId="0" fontId="0" fillId="0" borderId="24" xfId="403" applyFont="1" applyFill="1" applyBorder="1" applyAlignment="1">
      <alignment horizontal="center" vertical="center" shrinkToFit="1"/>
      <protection/>
    </xf>
    <xf numFmtId="0" fontId="0" fillId="22" borderId="26" xfId="0" applyFont="1" applyFill="1" applyBorder="1" applyAlignment="1">
      <alignment horizontal="center" vertical="center" shrinkToFit="1"/>
    </xf>
    <xf numFmtId="0" fontId="0" fillId="22" borderId="18" xfId="0" applyFont="1" applyFill="1" applyBorder="1" applyAlignment="1">
      <alignment horizontal="center" vertical="center" shrinkToFit="1"/>
    </xf>
    <xf numFmtId="0" fontId="0" fillId="22" borderId="19" xfId="0" applyFont="1" applyFill="1" applyBorder="1" applyAlignment="1">
      <alignment horizontal="center" vertical="center" shrinkToFit="1"/>
    </xf>
    <xf numFmtId="0" fontId="9" fillId="22" borderId="21" xfId="0" applyFont="1" applyFill="1" applyBorder="1" applyAlignment="1" quotePrefix="1">
      <alignment horizontal="center" vertical="center" shrinkToFit="1"/>
    </xf>
    <xf numFmtId="0" fontId="9" fillId="22" borderId="20" xfId="0" applyFont="1" applyFill="1" applyBorder="1" applyAlignment="1" quotePrefix="1">
      <alignment horizontal="center" vertical="center" shrinkToFit="1"/>
    </xf>
    <xf numFmtId="0" fontId="9" fillId="22" borderId="21" xfId="0" applyFont="1" applyFill="1" applyBorder="1" applyAlignment="1">
      <alignment horizontal="center" vertical="center" wrapText="1" shrinkToFit="1"/>
    </xf>
    <xf numFmtId="0" fontId="9" fillId="22" borderId="20" xfId="0" applyFont="1" applyFill="1" applyBorder="1" applyAlignment="1">
      <alignment horizontal="center" vertical="center" shrinkToFit="1"/>
    </xf>
    <xf numFmtId="0" fontId="0" fillId="22" borderId="29" xfId="0" applyFont="1" applyFill="1" applyBorder="1" applyAlignment="1">
      <alignment horizontal="center" vertical="center" shrinkToFit="1"/>
    </xf>
    <xf numFmtId="0" fontId="0" fillId="22" borderId="25" xfId="0" applyFont="1" applyFill="1" applyBorder="1" applyAlignment="1">
      <alignment horizontal="center" vertical="center" shrinkToFit="1"/>
    </xf>
    <xf numFmtId="0" fontId="9" fillId="22" borderId="17" xfId="0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horizontal="center" vertical="center" shrinkToFit="1"/>
    </xf>
    <xf numFmtId="0" fontId="0" fillId="22" borderId="18" xfId="0" applyFont="1" applyFill="1" applyBorder="1" applyAlignment="1" quotePrefix="1">
      <alignment horizontal="center" vertical="center" shrinkToFit="1"/>
    </xf>
    <xf numFmtId="0" fontId="0" fillId="22" borderId="18" xfId="0" applyFont="1" applyFill="1" applyBorder="1" applyAlignment="1">
      <alignment horizontal="center" vertical="center" shrinkToFit="1"/>
    </xf>
    <xf numFmtId="0" fontId="0" fillId="22" borderId="22" xfId="0" applyFont="1" applyFill="1" applyBorder="1" applyAlignment="1">
      <alignment horizontal="center" vertical="center" shrinkToFit="1"/>
    </xf>
    <xf numFmtId="0" fontId="0" fillId="22" borderId="27" xfId="0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0" fontId="9" fillId="22" borderId="29" xfId="0" applyFont="1" applyFill="1" applyBorder="1" applyAlignment="1">
      <alignment horizontal="center" vertical="center" shrinkToFit="1"/>
    </xf>
    <xf numFmtId="0" fontId="38" fillId="22" borderId="0" xfId="0" applyFont="1" applyFill="1" applyAlignment="1">
      <alignment horizontal="left" vertical="center"/>
    </xf>
    <xf numFmtId="0" fontId="32" fillId="22" borderId="21" xfId="0" applyFont="1" applyFill="1" applyBorder="1" applyAlignment="1">
      <alignment horizontal="center" vertical="center" wrapText="1" shrinkToFit="1"/>
    </xf>
    <xf numFmtId="0" fontId="32" fillId="22" borderId="20" xfId="0" applyFont="1" applyFill="1" applyBorder="1" applyAlignment="1">
      <alignment horizontal="center" vertical="center" wrapText="1" shrinkToFit="1"/>
    </xf>
    <xf numFmtId="0" fontId="32" fillId="22" borderId="23" xfId="0" applyFont="1" applyFill="1" applyBorder="1" applyAlignment="1">
      <alignment horizontal="center" vertical="center" wrapText="1" shrinkToFit="1"/>
    </xf>
    <xf numFmtId="0" fontId="32" fillId="22" borderId="28" xfId="0" applyFont="1" applyFill="1" applyBorder="1" applyAlignment="1">
      <alignment horizontal="center" vertical="center" wrapText="1" shrinkToFit="1"/>
    </xf>
    <xf numFmtId="0" fontId="32" fillId="22" borderId="4" xfId="0" applyFont="1" applyFill="1" applyBorder="1" applyAlignment="1">
      <alignment horizontal="center" vertical="center" wrapText="1" shrinkToFit="1"/>
    </xf>
    <xf numFmtId="0" fontId="32" fillId="22" borderId="24" xfId="0" applyFont="1" applyFill="1" applyBorder="1" applyAlignment="1">
      <alignment horizontal="center" vertical="center" wrapText="1" shrinkToFit="1"/>
    </xf>
    <xf numFmtId="0" fontId="32" fillId="22" borderId="23" xfId="0" applyFont="1" applyFill="1" applyBorder="1" applyAlignment="1" quotePrefix="1">
      <alignment horizontal="center" vertical="center" wrapText="1" shrinkToFit="1"/>
    </xf>
    <xf numFmtId="0" fontId="23" fillId="22" borderId="25" xfId="0" applyFont="1" applyFill="1" applyBorder="1" applyAlignment="1">
      <alignment horizontal="center" vertical="center" shrinkToFit="1"/>
    </xf>
    <xf numFmtId="0" fontId="23" fillId="22" borderId="19" xfId="0" applyFont="1" applyFill="1" applyBorder="1" applyAlignment="1">
      <alignment horizontal="center" vertical="center" shrinkToFit="1"/>
    </xf>
    <xf numFmtId="0" fontId="23" fillId="22" borderId="27" xfId="0" applyFont="1" applyFill="1" applyBorder="1" applyAlignment="1">
      <alignment horizontal="center" vertical="center" shrinkToFit="1"/>
    </xf>
    <xf numFmtId="0" fontId="32" fillId="22" borderId="6" xfId="0" applyFont="1" applyFill="1" applyBorder="1" applyAlignment="1">
      <alignment horizontal="center" vertical="center" wrapText="1" shrinkToFit="1"/>
    </xf>
    <xf numFmtId="0" fontId="32" fillId="22" borderId="6" xfId="0" applyFont="1" applyFill="1" applyBorder="1" applyAlignment="1" quotePrefix="1">
      <alignment horizontal="center" vertical="center" wrapText="1" shrinkToFit="1"/>
    </xf>
    <xf numFmtId="0" fontId="4" fillId="22" borderId="28" xfId="0" applyFont="1" applyFill="1" applyBorder="1" applyAlignment="1">
      <alignment horizontal="center" vertical="center" wrapText="1" shrinkToFit="1"/>
    </xf>
    <xf numFmtId="0" fontId="4" fillId="22" borderId="4" xfId="0" applyFont="1" applyFill="1" applyBorder="1" applyAlignment="1">
      <alignment horizontal="center" vertical="center" wrapText="1" shrinkToFit="1"/>
    </xf>
    <xf numFmtId="0" fontId="35" fillId="22" borderId="0" xfId="0" applyFont="1" applyFill="1" applyAlignment="1">
      <alignment horizontal="center" vertical="center"/>
    </xf>
    <xf numFmtId="0" fontId="25" fillId="22" borderId="26" xfId="0" applyFont="1" applyFill="1" applyBorder="1" applyAlignment="1">
      <alignment horizontal="center" vertical="center" shrinkToFit="1"/>
    </xf>
    <xf numFmtId="0" fontId="25" fillId="22" borderId="17" xfId="0" applyFont="1" applyFill="1" applyBorder="1" applyAlignment="1">
      <alignment horizontal="center" vertical="center" shrinkToFit="1"/>
    </xf>
    <xf numFmtId="0" fontId="25" fillId="22" borderId="18" xfId="0" applyFont="1" applyFill="1" applyBorder="1" applyAlignment="1">
      <alignment horizontal="center" vertical="center" shrinkToFit="1"/>
    </xf>
    <xf numFmtId="0" fontId="4" fillId="22" borderId="28" xfId="0" applyFont="1" applyFill="1" applyBorder="1" applyAlignment="1">
      <alignment horizontal="center" vertical="center"/>
    </xf>
    <xf numFmtId="0" fontId="4" fillId="22" borderId="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1" fillId="0" borderId="22" xfId="427" applyFont="1" applyBorder="1" applyAlignment="1">
      <alignment horizontal="right" vertical="center"/>
      <protection/>
    </xf>
    <xf numFmtId="0" fontId="0" fillId="22" borderId="26" xfId="452" applyFont="1" applyFill="1" applyBorder="1" applyAlignment="1">
      <alignment horizontal="center" vertical="center" wrapText="1"/>
      <protection/>
    </xf>
    <xf numFmtId="0" fontId="0" fillId="22" borderId="17" xfId="452" applyFont="1" applyFill="1" applyBorder="1" applyAlignment="1">
      <alignment horizontal="center" vertical="center"/>
      <protection/>
    </xf>
    <xf numFmtId="0" fontId="0" fillId="22" borderId="18" xfId="452" applyFont="1" applyFill="1" applyBorder="1" applyAlignment="1">
      <alignment horizontal="center" vertical="center"/>
      <protection/>
    </xf>
    <xf numFmtId="0" fontId="68" fillId="22" borderId="28" xfId="427" applyFont="1" applyFill="1" applyBorder="1" applyAlignment="1">
      <alignment horizontal="center" vertical="center" wrapText="1"/>
      <protection/>
    </xf>
    <xf numFmtId="0" fontId="68" fillId="22" borderId="4" xfId="427" applyFont="1" applyFill="1" applyBorder="1" applyAlignment="1">
      <alignment horizontal="center" vertical="center" wrapText="1"/>
      <protection/>
    </xf>
    <xf numFmtId="0" fontId="32" fillId="22" borderId="26" xfId="427" applyFont="1" applyFill="1" applyBorder="1" applyAlignment="1">
      <alignment horizontal="center" vertical="center" wrapText="1"/>
      <protection/>
    </xf>
    <xf numFmtId="0" fontId="32" fillId="22" borderId="17" xfId="427" applyFont="1" applyFill="1" applyBorder="1" applyAlignment="1">
      <alignment horizontal="center" vertical="center" wrapText="1"/>
      <protection/>
    </xf>
    <xf numFmtId="0" fontId="32" fillId="22" borderId="18" xfId="427" applyFont="1" applyFill="1" applyBorder="1" applyAlignment="1">
      <alignment horizontal="center" vertical="center" wrapText="1"/>
      <protection/>
    </xf>
    <xf numFmtId="0" fontId="68" fillId="22" borderId="26" xfId="427" applyFont="1" applyFill="1" applyBorder="1" applyAlignment="1">
      <alignment horizontal="center" vertical="center" wrapText="1"/>
      <protection/>
    </xf>
    <xf numFmtId="0" fontId="68" fillId="22" borderId="17" xfId="427" applyFont="1" applyFill="1" applyBorder="1" applyAlignment="1">
      <alignment horizontal="center" vertical="center" wrapText="1"/>
      <protection/>
    </xf>
    <xf numFmtId="0" fontId="68" fillId="22" borderId="18" xfId="427" applyFont="1" applyFill="1" applyBorder="1" applyAlignment="1">
      <alignment horizontal="center" vertical="center" wrapText="1"/>
      <protection/>
    </xf>
    <xf numFmtId="0" fontId="68" fillId="22" borderId="21" xfId="427" applyFont="1" applyFill="1" applyBorder="1" applyAlignment="1">
      <alignment horizontal="center" vertical="center" wrapText="1"/>
      <protection/>
    </xf>
    <xf numFmtId="0" fontId="68" fillId="22" borderId="20" xfId="427" applyFont="1" applyFill="1" applyBorder="1" applyAlignment="1">
      <alignment horizontal="center" vertical="center" wrapText="1"/>
      <protection/>
    </xf>
    <xf numFmtId="0" fontId="68" fillId="22" borderId="23" xfId="427" applyFont="1" applyFill="1" applyBorder="1" applyAlignment="1">
      <alignment horizontal="center" vertical="center" wrapText="1"/>
      <protection/>
    </xf>
    <xf numFmtId="0" fontId="35" fillId="0" borderId="0" xfId="427" applyFont="1" applyAlignment="1">
      <alignment horizontal="center" vertical="center"/>
      <protection/>
    </xf>
    <xf numFmtId="0" fontId="82" fillId="0" borderId="22" xfId="402" applyFont="1" applyBorder="1" applyAlignment="1">
      <alignment horizontal="right" vertical="center"/>
      <protection/>
    </xf>
    <xf numFmtId="0" fontId="32" fillId="22" borderId="6" xfId="402" applyFont="1" applyFill="1" applyBorder="1" applyAlignment="1">
      <alignment horizontal="center" vertical="center" wrapText="1"/>
      <protection/>
    </xf>
    <xf numFmtId="0" fontId="32" fillId="22" borderId="28" xfId="402" applyFont="1" applyFill="1" applyBorder="1" applyAlignment="1">
      <alignment horizontal="center" vertical="center" wrapText="1"/>
      <protection/>
    </xf>
    <xf numFmtId="0" fontId="32" fillId="22" borderId="26" xfId="402" applyFont="1" applyFill="1" applyBorder="1" applyAlignment="1">
      <alignment horizontal="center" vertical="center" wrapText="1"/>
      <protection/>
    </xf>
    <xf numFmtId="0" fontId="32" fillId="22" borderId="29" xfId="402" applyFont="1" applyFill="1" applyBorder="1" applyAlignment="1">
      <alignment horizontal="center" vertical="center"/>
      <protection/>
    </xf>
    <xf numFmtId="0" fontId="32" fillId="22" borderId="25" xfId="402" applyFont="1" applyFill="1" applyBorder="1" applyAlignment="1">
      <alignment horizontal="center" vertical="center"/>
      <protection/>
    </xf>
    <xf numFmtId="0" fontId="32" fillId="22" borderId="18" xfId="402" applyFont="1" applyFill="1" applyBorder="1" applyAlignment="1">
      <alignment horizontal="center" vertical="center"/>
      <protection/>
    </xf>
    <xf numFmtId="0" fontId="32" fillId="22" borderId="22" xfId="402" applyFont="1" applyFill="1" applyBorder="1" applyAlignment="1">
      <alignment horizontal="center" vertical="center"/>
      <protection/>
    </xf>
    <xf numFmtId="0" fontId="32" fillId="22" borderId="27" xfId="402" applyFont="1" applyFill="1" applyBorder="1" applyAlignment="1">
      <alignment horizontal="center" vertical="center"/>
      <protection/>
    </xf>
    <xf numFmtId="0" fontId="0" fillId="22" borderId="26" xfId="430" applyFont="1" applyFill="1" applyBorder="1" applyAlignment="1">
      <alignment horizontal="center" vertical="center" wrapText="1"/>
      <protection/>
    </xf>
    <xf numFmtId="0" fontId="0" fillId="22" borderId="17" xfId="430" applyFont="1" applyFill="1" applyBorder="1" applyAlignment="1">
      <alignment horizontal="center" vertical="center"/>
      <protection/>
    </xf>
    <xf numFmtId="0" fontId="0" fillId="22" borderId="18" xfId="430" applyFont="1" applyFill="1" applyBorder="1" applyAlignment="1">
      <alignment horizontal="center" vertical="center"/>
      <protection/>
    </xf>
    <xf numFmtId="0" fontId="75" fillId="22" borderId="18" xfId="402" applyFont="1" applyFill="1" applyBorder="1" applyAlignment="1">
      <alignment horizontal="center" vertical="center" wrapText="1"/>
      <protection/>
    </xf>
    <xf numFmtId="0" fontId="17" fillId="22" borderId="27" xfId="402" applyFont="1" applyFill="1" applyBorder="1" applyAlignment="1">
      <alignment horizontal="center" vertical="center" wrapText="1"/>
      <protection/>
    </xf>
    <xf numFmtId="0" fontId="17" fillId="22" borderId="18" xfId="402" applyFont="1" applyFill="1" applyBorder="1" applyAlignment="1">
      <alignment horizontal="center" vertical="center" wrapText="1"/>
      <protection/>
    </xf>
    <xf numFmtId="0" fontId="17" fillId="22" borderId="22" xfId="402" applyFont="1" applyFill="1" applyBorder="1" applyAlignment="1">
      <alignment horizontal="center" vertical="center" wrapText="1"/>
      <protection/>
    </xf>
    <xf numFmtId="200" fontId="17" fillId="22" borderId="22" xfId="402" applyNumberFormat="1" applyFont="1" applyFill="1" applyBorder="1" applyAlignment="1">
      <alignment horizontal="center" vertical="center" wrapText="1"/>
      <protection/>
    </xf>
    <xf numFmtId="0" fontId="32" fillId="22" borderId="6" xfId="402" applyFont="1" applyFill="1" applyBorder="1" applyAlignment="1">
      <alignment horizontal="center" vertical="center"/>
      <protection/>
    </xf>
    <xf numFmtId="200" fontId="17" fillId="22" borderId="27" xfId="402" applyNumberFormat="1" applyFont="1" applyFill="1" applyBorder="1" applyAlignment="1">
      <alignment horizontal="center" vertical="center" wrapText="1"/>
      <protection/>
    </xf>
    <xf numFmtId="0" fontId="79" fillId="0" borderId="0" xfId="402" applyFont="1" applyAlignment="1">
      <alignment horizontal="center" vertical="center"/>
      <protection/>
    </xf>
    <xf numFmtId="0" fontId="32" fillId="22" borderId="28" xfId="402" applyFont="1" applyFill="1" applyBorder="1" applyAlignment="1">
      <alignment horizontal="center" vertical="center"/>
      <protection/>
    </xf>
    <xf numFmtId="0" fontId="32" fillId="22" borderId="25" xfId="402" applyFont="1" applyFill="1" applyBorder="1" applyAlignment="1">
      <alignment horizontal="center" vertical="center" wrapText="1"/>
      <protection/>
    </xf>
    <xf numFmtId="0" fontId="32" fillId="22" borderId="26" xfId="402" applyFont="1" applyFill="1" applyBorder="1" applyAlignment="1">
      <alignment horizontal="center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right" vertical="center" wrapText="1"/>
    </xf>
    <xf numFmtId="184" fontId="14" fillId="0" borderId="0" xfId="27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270" applyNumberFormat="1" applyFont="1" applyFill="1" applyBorder="1" applyAlignment="1">
      <alignment horizontal="center" vertical="center"/>
    </xf>
    <xf numFmtId="0" fontId="11" fillId="0" borderId="0" xfId="27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83" fontId="11" fillId="0" borderId="0" xfId="27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0" fillId="0" borderId="0" xfId="0" applyNumberFormat="1" applyFill="1" applyBorder="1" applyAlignment="1">
      <alignment horizontal="center" vertical="center"/>
    </xf>
    <xf numFmtId="183" fontId="14" fillId="0" borderId="0" xfId="27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85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5" fontId="14" fillId="0" borderId="0" xfId="27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9" xfId="0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 wrapTex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0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35" fillId="0" borderId="0" xfId="402" applyFont="1" applyFill="1" applyAlignment="1">
      <alignment horizontal="center" vertical="center"/>
      <protection/>
    </xf>
    <xf numFmtId="0" fontId="16" fillId="0" borderId="0" xfId="402" applyFont="1" applyFill="1">
      <alignment vertical="center"/>
      <protection/>
    </xf>
    <xf numFmtId="0" fontId="31" fillId="0" borderId="0" xfId="402" applyFont="1" applyFill="1" applyAlignment="1">
      <alignment vertical="center"/>
      <protection/>
    </xf>
    <xf numFmtId="0" fontId="4" fillId="0" borderId="0" xfId="402" applyFont="1" applyFill="1">
      <alignment vertical="center"/>
      <protection/>
    </xf>
    <xf numFmtId="0" fontId="74" fillId="0" borderId="0" xfId="452" applyFont="1" applyFill="1" applyAlignment="1">
      <alignment vertical="center"/>
      <protection/>
    </xf>
    <xf numFmtId="0" fontId="31" fillId="0" borderId="22" xfId="402" applyFont="1" applyFill="1" applyBorder="1" applyAlignment="1">
      <alignment horizontal="right" vertical="center"/>
      <protection/>
    </xf>
    <xf numFmtId="0" fontId="31" fillId="0" borderId="21" xfId="402" applyFont="1" applyFill="1" applyBorder="1" applyAlignment="1">
      <alignment horizontal="center" vertical="center"/>
      <protection/>
    </xf>
    <xf numFmtId="0" fontId="31" fillId="0" borderId="26" xfId="402" applyFont="1" applyFill="1" applyBorder="1" applyAlignment="1">
      <alignment horizontal="center" vertical="center" wrapText="1"/>
      <protection/>
    </xf>
    <xf numFmtId="0" fontId="31" fillId="0" borderId="25" xfId="402" applyFont="1" applyFill="1" applyBorder="1" applyAlignment="1">
      <alignment horizontal="center" vertical="center" wrapText="1"/>
      <protection/>
    </xf>
    <xf numFmtId="0" fontId="31" fillId="0" borderId="21" xfId="402" applyFont="1" applyFill="1" applyBorder="1" applyAlignment="1">
      <alignment horizontal="center" vertical="center" wrapText="1"/>
      <protection/>
    </xf>
    <xf numFmtId="0" fontId="31" fillId="0" borderId="29" xfId="402" applyFont="1" applyFill="1" applyBorder="1" applyAlignment="1">
      <alignment horizontal="center" vertical="center" wrapText="1"/>
      <protection/>
    </xf>
    <xf numFmtId="0" fontId="4" fillId="0" borderId="26" xfId="452" applyFont="1" applyFill="1" applyBorder="1" applyAlignment="1">
      <alignment horizontal="center" vertical="center" shrinkToFit="1"/>
      <protection/>
    </xf>
    <xf numFmtId="0" fontId="31" fillId="0" borderId="20" xfId="402" applyFont="1" applyFill="1" applyBorder="1" applyAlignment="1">
      <alignment horizontal="center" vertical="center"/>
      <protection/>
    </xf>
    <xf numFmtId="0" fontId="31" fillId="0" borderId="17" xfId="402" applyFont="1" applyFill="1" applyBorder="1" applyAlignment="1">
      <alignment horizontal="center" vertical="center" wrapText="1"/>
      <protection/>
    </xf>
    <xf numFmtId="0" fontId="31" fillId="0" borderId="19" xfId="402" applyFont="1" applyFill="1" applyBorder="1" applyAlignment="1">
      <alignment horizontal="center" vertical="center" wrapText="1"/>
      <protection/>
    </xf>
    <xf numFmtId="0" fontId="31" fillId="0" borderId="20" xfId="402" applyFont="1" applyFill="1" applyBorder="1" applyAlignment="1">
      <alignment horizontal="center" vertical="center" wrapText="1"/>
      <protection/>
    </xf>
    <xf numFmtId="0" fontId="31" fillId="0" borderId="22" xfId="402" applyFont="1" applyFill="1" applyBorder="1" applyAlignment="1">
      <alignment horizontal="center" vertical="center" wrapText="1"/>
      <protection/>
    </xf>
    <xf numFmtId="0" fontId="31" fillId="0" borderId="27" xfId="402" applyFont="1" applyFill="1" applyBorder="1" applyAlignment="1">
      <alignment horizontal="center" vertical="center" wrapText="1"/>
      <protection/>
    </xf>
    <xf numFmtId="0" fontId="31" fillId="0" borderId="18" xfId="402" applyFont="1" applyFill="1" applyBorder="1" applyAlignment="1">
      <alignment horizontal="center" vertical="center" wrapText="1"/>
      <protection/>
    </xf>
    <xf numFmtId="0" fontId="4" fillId="0" borderId="17" xfId="452" applyFont="1" applyFill="1" applyBorder="1" applyAlignment="1">
      <alignment horizontal="center" vertical="center" shrinkToFit="1"/>
      <protection/>
    </xf>
    <xf numFmtId="0" fontId="31" fillId="0" borderId="23" xfId="402" applyFont="1" applyFill="1" applyBorder="1" applyAlignment="1">
      <alignment horizontal="center" vertical="center"/>
      <protection/>
    </xf>
    <xf numFmtId="0" fontId="31" fillId="0" borderId="23" xfId="402" applyFont="1" applyFill="1" applyBorder="1" applyAlignment="1">
      <alignment horizontal="center" vertical="center" wrapText="1"/>
      <protection/>
    </xf>
    <xf numFmtId="0" fontId="4" fillId="0" borderId="18" xfId="452" applyFont="1" applyFill="1" applyBorder="1" applyAlignment="1">
      <alignment horizontal="center" vertical="center" shrinkToFit="1"/>
      <protection/>
    </xf>
    <xf numFmtId="0" fontId="31" fillId="0" borderId="25" xfId="402" applyFont="1" applyFill="1" applyBorder="1" applyAlignment="1">
      <alignment horizontal="center" vertical="center"/>
      <protection/>
    </xf>
    <xf numFmtId="0" fontId="31" fillId="0" borderId="29" xfId="402" applyFont="1" applyFill="1" applyBorder="1" applyAlignment="1">
      <alignment horizontal="center" vertical="center" wrapText="1"/>
      <protection/>
    </xf>
    <xf numFmtId="0" fontId="31" fillId="0" borderId="29" xfId="402" applyFont="1" applyFill="1" applyBorder="1" applyAlignment="1">
      <alignment horizontal="center" vertical="center"/>
      <protection/>
    </xf>
    <xf numFmtId="0" fontId="31" fillId="0" borderId="25" xfId="402" applyFont="1" applyFill="1" applyBorder="1" applyAlignment="1">
      <alignment horizontal="center" vertical="center" wrapText="1"/>
      <protection/>
    </xf>
    <xf numFmtId="0" fontId="4" fillId="0" borderId="26" xfId="452" applyFont="1" applyFill="1" applyBorder="1" applyAlignment="1">
      <alignment horizontal="center" vertical="center" shrinkToFit="1"/>
      <protection/>
    </xf>
    <xf numFmtId="0" fontId="75" fillId="0" borderId="27" xfId="452" applyFont="1" applyFill="1" applyBorder="1" applyAlignment="1">
      <alignment horizontal="center" vertical="center"/>
      <protection/>
    </xf>
    <xf numFmtId="0" fontId="76" fillId="0" borderId="18" xfId="402" applyFont="1" applyFill="1" applyBorder="1" applyAlignment="1">
      <alignment horizontal="center" vertical="center" wrapText="1"/>
      <protection/>
    </xf>
    <xf numFmtId="0" fontId="76" fillId="0" borderId="22" xfId="402" applyFont="1" applyFill="1" applyBorder="1" applyAlignment="1">
      <alignment horizontal="center" vertical="center" wrapText="1"/>
      <protection/>
    </xf>
    <xf numFmtId="0" fontId="76" fillId="0" borderId="22" xfId="402" applyFont="1" applyFill="1" applyBorder="1" applyAlignment="1">
      <alignment horizontal="center" vertical="center" wrapText="1"/>
      <protection/>
    </xf>
    <xf numFmtId="0" fontId="76" fillId="0" borderId="27" xfId="402" applyFont="1" applyFill="1" applyBorder="1" applyAlignment="1">
      <alignment horizontal="center" vertical="center" wrapText="1"/>
      <protection/>
    </xf>
    <xf numFmtId="0" fontId="75" fillId="0" borderId="18" xfId="452" applyFont="1" applyFill="1" applyBorder="1" applyAlignment="1">
      <alignment horizontal="center" vertical="center"/>
      <protection/>
    </xf>
    <xf numFmtId="0" fontId="75" fillId="0" borderId="0" xfId="402" applyFont="1" applyFill="1" applyAlignment="1">
      <alignment horizontal="right" vertical="center"/>
      <protection/>
    </xf>
    <xf numFmtId="0" fontId="75" fillId="0" borderId="0" xfId="402" applyFont="1" applyFill="1">
      <alignment vertical="center"/>
      <protection/>
    </xf>
    <xf numFmtId="0" fontId="14" fillId="0" borderId="0" xfId="402" applyFont="1" applyFill="1">
      <alignment vertical="center"/>
      <protection/>
    </xf>
    <xf numFmtId="178" fontId="31" fillId="0" borderId="26" xfId="402" applyNumberFormat="1" applyFont="1" applyFill="1" applyBorder="1" applyAlignment="1">
      <alignment horizontal="center" vertical="center" wrapText="1"/>
      <protection/>
    </xf>
    <xf numFmtId="178" fontId="31" fillId="0" borderId="29" xfId="402" applyNumberFormat="1" applyFont="1" applyFill="1" applyBorder="1" applyAlignment="1">
      <alignment horizontal="center" vertical="center" wrapText="1"/>
      <protection/>
    </xf>
    <xf numFmtId="178" fontId="31" fillId="0" borderId="29" xfId="402" applyNumberFormat="1" applyFont="1" applyFill="1" applyBorder="1" applyAlignment="1">
      <alignment horizontal="center" vertical="center"/>
      <protection/>
    </xf>
    <xf numFmtId="178" fontId="31" fillId="0" borderId="25" xfId="402" applyNumberFormat="1" applyFont="1" applyFill="1" applyBorder="1" applyAlignment="1">
      <alignment horizontal="center" vertical="center" wrapText="1"/>
      <protection/>
    </xf>
    <xf numFmtId="178" fontId="76" fillId="0" borderId="18" xfId="402" applyNumberFormat="1" applyFont="1" applyFill="1" applyBorder="1" applyAlignment="1">
      <alignment horizontal="center" vertical="center" wrapText="1"/>
      <protection/>
    </xf>
    <xf numFmtId="178" fontId="76" fillId="0" borderId="22" xfId="402" applyNumberFormat="1" applyFont="1" applyFill="1" applyBorder="1" applyAlignment="1">
      <alignment horizontal="center" vertical="center" wrapText="1"/>
      <protection/>
    </xf>
    <xf numFmtId="178" fontId="76" fillId="0" borderId="27" xfId="402" applyNumberFormat="1" applyFont="1" applyFill="1" applyBorder="1" applyAlignment="1">
      <alignment horizontal="center" vertical="center" wrapText="1"/>
      <protection/>
    </xf>
    <xf numFmtId="0" fontId="75" fillId="0" borderId="18" xfId="452" applyFont="1" applyFill="1" applyBorder="1" applyAlignment="1">
      <alignment horizontal="center" vertical="center" shrinkToFit="1"/>
      <protection/>
    </xf>
    <xf numFmtId="0" fontId="2" fillId="0" borderId="0" xfId="453" applyFont="1" applyFill="1" applyAlignment="1">
      <alignment horizontal="center" vertical="center"/>
      <protection/>
    </xf>
    <xf numFmtId="0" fontId="0" fillId="0" borderId="0" xfId="453" applyFont="1" applyFill="1" applyAlignment="1">
      <alignment vertical="center"/>
      <protection/>
    </xf>
    <xf numFmtId="0" fontId="0" fillId="0" borderId="0" xfId="453" applyFont="1" applyFill="1" applyAlignment="1">
      <alignment vertical="center" shrinkToFit="1"/>
      <protection/>
    </xf>
    <xf numFmtId="0" fontId="0" fillId="0" borderId="22" xfId="453" applyFont="1" applyFill="1" applyBorder="1" applyAlignment="1">
      <alignment horizontal="right" vertical="center"/>
      <protection/>
    </xf>
    <xf numFmtId="0" fontId="0" fillId="0" borderId="25" xfId="453" applyFont="1" applyFill="1" applyBorder="1" applyAlignment="1">
      <alignment horizontal="center" vertical="center" shrinkToFit="1"/>
      <protection/>
    </xf>
    <xf numFmtId="0" fontId="4" fillId="0" borderId="21" xfId="453" applyFont="1" applyFill="1" applyBorder="1" applyAlignment="1">
      <alignment horizontal="center" vertical="center" shrinkToFit="1"/>
      <protection/>
    </xf>
    <xf numFmtId="0" fontId="4" fillId="0" borderId="26" xfId="453" applyFont="1" applyFill="1" applyBorder="1" applyAlignment="1">
      <alignment horizontal="center" vertical="center" shrinkToFit="1"/>
      <protection/>
    </xf>
    <xf numFmtId="0" fontId="4" fillId="0" borderId="4" xfId="453" applyFont="1" applyFill="1" applyBorder="1" applyAlignment="1">
      <alignment horizontal="center" vertical="center" shrinkToFit="1"/>
      <protection/>
    </xf>
    <xf numFmtId="0" fontId="4" fillId="0" borderId="24" xfId="453" applyFont="1" applyFill="1" applyBorder="1" applyAlignment="1">
      <alignment horizontal="center" vertical="center" shrinkToFit="1"/>
      <protection/>
    </xf>
    <xf numFmtId="0" fontId="0" fillId="0" borderId="26" xfId="453" applyFont="1" applyFill="1" applyBorder="1" applyAlignment="1">
      <alignment vertical="center" shrinkToFit="1"/>
      <protection/>
    </xf>
    <xf numFmtId="0" fontId="9" fillId="0" borderId="19" xfId="453" applyFont="1" applyFill="1" applyBorder="1" applyAlignment="1">
      <alignment horizontal="center" vertical="center" shrinkToFit="1"/>
      <protection/>
    </xf>
    <xf numFmtId="0" fontId="0" fillId="0" borderId="20" xfId="453" applyFont="1" applyFill="1" applyBorder="1" applyAlignment="1">
      <alignment horizontal="center" vertical="center" shrinkToFit="1"/>
      <protection/>
    </xf>
    <xf numFmtId="0" fontId="4" fillId="0" borderId="20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0" fillId="0" borderId="27" xfId="453" applyFont="1" applyFill="1" applyBorder="1" applyAlignment="1">
      <alignment horizontal="center" vertical="center" shrinkToFit="1"/>
      <protection/>
    </xf>
    <xf numFmtId="0" fontId="0" fillId="0" borderId="23" xfId="453" applyFont="1" applyFill="1" applyBorder="1" applyAlignment="1" quotePrefix="1">
      <alignment horizontal="center" vertical="center" shrinkToFit="1"/>
      <protection/>
    </xf>
    <xf numFmtId="0" fontId="0" fillId="0" borderId="23" xfId="453" applyFont="1" applyFill="1" applyBorder="1" applyAlignment="1">
      <alignment horizontal="center" vertical="center" shrinkToFit="1"/>
      <protection/>
    </xf>
    <xf numFmtId="0" fontId="0" fillId="0" borderId="18" xfId="453" applyFont="1" applyFill="1" applyBorder="1" applyAlignment="1">
      <alignment vertical="center" shrinkToFit="1"/>
      <protection/>
    </xf>
    <xf numFmtId="0" fontId="0" fillId="0" borderId="19" xfId="453" applyFont="1" applyFill="1" applyBorder="1" applyAlignment="1">
      <alignment horizontal="center" vertical="center" shrinkToFit="1"/>
      <protection/>
    </xf>
    <xf numFmtId="177" fontId="0" fillId="0" borderId="0" xfId="453" applyNumberFormat="1" applyFont="1" applyFill="1" applyAlignment="1">
      <alignment horizontal="center" vertical="center" shrinkToFit="1"/>
      <protection/>
    </xf>
    <xf numFmtId="0" fontId="0" fillId="0" borderId="19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17" fillId="0" borderId="19" xfId="453" applyFont="1" applyFill="1" applyBorder="1" applyAlignment="1">
      <alignment horizontal="center" vertical="center" shrinkToFit="1"/>
      <protection/>
    </xf>
    <xf numFmtId="177" fontId="17" fillId="0" borderId="0" xfId="453" applyNumberFormat="1" applyFont="1" applyFill="1" applyAlignment="1">
      <alignment horizontal="center" vertical="center" shrinkToFit="1"/>
      <protection/>
    </xf>
    <xf numFmtId="0" fontId="17" fillId="0" borderId="17" xfId="453" applyFont="1" applyFill="1" applyBorder="1" applyAlignment="1">
      <alignment horizontal="center" vertical="center" shrinkToFit="1"/>
      <protection/>
    </xf>
    <xf numFmtId="0" fontId="17" fillId="0" borderId="0" xfId="453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horizontal="center" vertical="center" wrapText="1" shrinkToFit="1"/>
    </xf>
    <xf numFmtId="177" fontId="0" fillId="0" borderId="19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 shrinkToFit="1"/>
    </xf>
    <xf numFmtId="177" fontId="0" fillId="0" borderId="0" xfId="453" applyNumberFormat="1" applyFont="1" applyFill="1" applyAlignment="1">
      <alignment horizontal="center" vertical="center" shrinkToFit="1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453" applyFont="1" applyFill="1" applyAlignment="1">
      <alignment vertical="center"/>
      <protection/>
    </xf>
    <xf numFmtId="3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wrapText="1" shrinkToFit="1"/>
    </xf>
    <xf numFmtId="177" fontId="0" fillId="0" borderId="22" xfId="453" applyNumberFormat="1" applyFont="1" applyFill="1" applyBorder="1" applyAlignment="1">
      <alignment horizontal="center" vertical="center" shrinkToFit="1"/>
      <protection/>
    </xf>
    <xf numFmtId="177" fontId="0" fillId="0" borderId="27" xfId="0" applyNumberFormat="1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453" applyFont="1" applyFill="1" applyAlignment="1">
      <alignment vertical="center"/>
      <protection/>
    </xf>
    <xf numFmtId="177" fontId="4" fillId="0" borderId="0" xfId="453" applyNumberFormat="1" applyFont="1" applyFill="1" applyAlignment="1">
      <alignment vertical="center"/>
      <protection/>
    </xf>
    <xf numFmtId="0" fontId="0" fillId="0" borderId="0" xfId="453" applyFont="1" applyFill="1" applyAlignment="1">
      <alignment horizontal="center" vertical="center"/>
      <protection/>
    </xf>
    <xf numFmtId="177" fontId="17" fillId="0" borderId="22" xfId="0" applyNumberFormat="1" applyFont="1" applyFill="1" applyBorder="1" applyAlignment="1">
      <alignment horizontal="center" vertical="center" wrapText="1" shrinkToFit="1"/>
    </xf>
    <xf numFmtId="189" fontId="17" fillId="0" borderId="22" xfId="0" applyNumberFormat="1" applyFont="1" applyFill="1" applyBorder="1" applyAlignment="1">
      <alignment horizontal="center" vertical="center" wrapText="1" shrinkToFit="1"/>
    </xf>
    <xf numFmtId="189" fontId="17" fillId="0" borderId="27" xfId="0" applyNumberFormat="1" applyFont="1" applyFill="1" applyBorder="1" applyAlignment="1">
      <alignment horizontal="center" vertical="center" wrapText="1" shrinkToFit="1"/>
    </xf>
    <xf numFmtId="186" fontId="17" fillId="22" borderId="18" xfId="295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horizontal="justify"/>
    </xf>
    <xf numFmtId="0" fontId="0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41" fontId="17" fillId="0" borderId="0" xfId="27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88" fontId="0" fillId="0" borderId="0" xfId="270" applyNumberFormat="1" applyFont="1" applyFill="1" applyBorder="1" applyAlignment="1">
      <alignment horizontal="right" vertical="center"/>
    </xf>
    <xf numFmtId="188" fontId="0" fillId="0" borderId="19" xfId="277" applyNumberFormat="1" applyFont="1" applyFill="1" applyBorder="1" applyAlignment="1">
      <alignment horizontal="right" vertical="center" wrapText="1"/>
    </xf>
    <xf numFmtId="0" fontId="40" fillId="0" borderId="27" xfId="0" applyFont="1" applyFill="1" applyBorder="1" applyAlignment="1">
      <alignment horizontal="center" vertical="center"/>
    </xf>
    <xf numFmtId="188" fontId="0" fillId="0" borderId="22" xfId="270" applyNumberFormat="1" applyFont="1" applyFill="1" applyBorder="1" applyAlignment="1">
      <alignment horizontal="right" vertical="center"/>
    </xf>
    <xf numFmtId="188" fontId="0" fillId="0" borderId="27" xfId="277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446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8" xfId="275"/>
    <cellStyle name="쉼표 [0] 28 2" xfId="276"/>
    <cellStyle name="쉼표 [0] 3" xfId="277"/>
    <cellStyle name="쉼표 [0] 4" xfId="278"/>
    <cellStyle name="쉼표 [0] 5" xfId="279"/>
    <cellStyle name="쉼표 [0] 51" xfId="280"/>
    <cellStyle name="쉼표 [0] 6" xfId="281"/>
    <cellStyle name="쉼표 [0] 7" xfId="282"/>
    <cellStyle name="쉼표 [0] 75" xfId="283"/>
    <cellStyle name="쉼표 [0] 76" xfId="284"/>
    <cellStyle name="쉼표 [0] 78" xfId="285"/>
    <cellStyle name="쉼표 [0] 79" xfId="286"/>
    <cellStyle name="쉼표 [0] 8" xfId="287"/>
    <cellStyle name="쉼표 [0] 80" xfId="288"/>
    <cellStyle name="쉼표 [0] 81" xfId="289"/>
    <cellStyle name="쉼표 [0] 82" xfId="290"/>
    <cellStyle name="쉼표 [0] 84" xfId="291"/>
    <cellStyle name="쉼표 [0] 85" xfId="292"/>
    <cellStyle name="쉼표 [0] 9" xfId="293"/>
    <cellStyle name="쉼표 [0]_14.교육및문화" xfId="294"/>
    <cellStyle name="쉼표 [0]_기획감사14" xfId="295"/>
    <cellStyle name="스타일 1" xfId="296"/>
    <cellStyle name="스타일 1 2" xfId="297"/>
    <cellStyle name="안건회계법인" xfId="298"/>
    <cellStyle name="연결된 셀" xfId="299"/>
    <cellStyle name="연결된 셀 2" xfId="300"/>
    <cellStyle name="연결된 셀 2 2" xfId="301"/>
    <cellStyle name="연결된 셀 3" xfId="302"/>
    <cellStyle name="Followed Hyperlink" xfId="303"/>
    <cellStyle name="요약" xfId="304"/>
    <cellStyle name="요약 2" xfId="305"/>
    <cellStyle name="요약 2 2" xfId="306"/>
    <cellStyle name="요약 3" xfId="307"/>
    <cellStyle name="입력" xfId="308"/>
    <cellStyle name="입력 2" xfId="309"/>
    <cellStyle name="입력 2 2" xfId="310"/>
    <cellStyle name="입력 3" xfId="311"/>
    <cellStyle name="자리수" xfId="312"/>
    <cellStyle name="자리수0" xfId="313"/>
    <cellStyle name="작은제목" xfId="314"/>
    <cellStyle name="제목" xfId="315"/>
    <cellStyle name="제목 1" xfId="316"/>
    <cellStyle name="제목 1 2" xfId="317"/>
    <cellStyle name="제목 1 2 2" xfId="318"/>
    <cellStyle name="제목 1 3" xfId="319"/>
    <cellStyle name="제목 2" xfId="320"/>
    <cellStyle name="제목 2 2" xfId="321"/>
    <cellStyle name="제목 2 2 2" xfId="322"/>
    <cellStyle name="제목 2 3" xfId="323"/>
    <cellStyle name="제목 3" xfId="324"/>
    <cellStyle name="제목 3 2" xfId="325"/>
    <cellStyle name="제목 3 2 2" xfId="326"/>
    <cellStyle name="제목 3 3" xfId="327"/>
    <cellStyle name="제목 4" xfId="328"/>
    <cellStyle name="제목 4 2" xfId="329"/>
    <cellStyle name="제목 4 2 2" xfId="330"/>
    <cellStyle name="제목 4 3" xfId="331"/>
    <cellStyle name="제목 5" xfId="332"/>
    <cellStyle name="제목 5 2" xfId="333"/>
    <cellStyle name="제목 6" xfId="334"/>
    <cellStyle name="좋음" xfId="335"/>
    <cellStyle name="좋음 2" xfId="336"/>
    <cellStyle name="좋음 2 2" xfId="337"/>
    <cellStyle name="좋음 3" xfId="338"/>
    <cellStyle name="출력" xfId="339"/>
    <cellStyle name="출력 2" xfId="340"/>
    <cellStyle name="출력 2 2" xfId="341"/>
    <cellStyle name="출력 3" xfId="342"/>
    <cellStyle name="콤마 [0]" xfId="343"/>
    <cellStyle name="콤마 [0]_해안선및도서" xfId="344"/>
    <cellStyle name="콤마_  종  합  " xfId="345"/>
    <cellStyle name="큰제목" xfId="346"/>
    <cellStyle name="큰제목 2" xfId="347"/>
    <cellStyle name="Currency" xfId="348"/>
    <cellStyle name="Currency [0]" xfId="349"/>
    <cellStyle name="통화 [0] 2" xfId="350"/>
    <cellStyle name="퍼센트" xfId="351"/>
    <cellStyle name="표준 10" xfId="352"/>
    <cellStyle name="표준 10 2" xfId="353"/>
    <cellStyle name="표준 100" xfId="354"/>
    <cellStyle name="표준 101" xfId="355"/>
    <cellStyle name="표준 102" xfId="356"/>
    <cellStyle name="표준 103" xfId="357"/>
    <cellStyle name="표준 109" xfId="358"/>
    <cellStyle name="표준 11" xfId="359"/>
    <cellStyle name="표준 11 2" xfId="360"/>
    <cellStyle name="표준 110" xfId="361"/>
    <cellStyle name="표준 111" xfId="362"/>
    <cellStyle name="표준 12" xfId="363"/>
    <cellStyle name="표준 13" xfId="36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386"/>
    <cellStyle name="표준 2 2" xfId="387"/>
    <cellStyle name="표준 2 3" xfId="388"/>
    <cellStyle name="표준 2 4" xfId="389"/>
    <cellStyle name="표준 2 5" xfId="390"/>
    <cellStyle name="표준 2_(붙임2) 시정통계 활용도 의견조사표" xfId="391"/>
    <cellStyle name="표준 20" xfId="392"/>
    <cellStyle name="표준 21" xfId="393"/>
    <cellStyle name="표준 22" xfId="394"/>
    <cellStyle name="표준 23" xfId="395"/>
    <cellStyle name="표준 24" xfId="396"/>
    <cellStyle name="표준 25" xfId="397"/>
    <cellStyle name="표준 26" xfId="398"/>
    <cellStyle name="표준 27" xfId="399"/>
    <cellStyle name="표준 28" xfId="400"/>
    <cellStyle name="표준 29" xfId="401"/>
    <cellStyle name="표준 3" xfId="402"/>
    <cellStyle name="표준 3 2" xfId="403"/>
    <cellStyle name="표준 3 3" xfId="404"/>
    <cellStyle name="표준 3 4" xfId="405"/>
    <cellStyle name="표준 30" xfId="406"/>
    <cellStyle name="표준 31" xfId="407"/>
    <cellStyle name="표준 32" xfId="408"/>
    <cellStyle name="표준 33" xfId="409"/>
    <cellStyle name="표준 34" xfId="410"/>
    <cellStyle name="표준 35" xfId="411"/>
    <cellStyle name="표준 36" xfId="412"/>
    <cellStyle name="표준 37" xfId="413"/>
    <cellStyle name="표준 38" xfId="414"/>
    <cellStyle name="표준 39" xfId="415"/>
    <cellStyle name="표준 4" xfId="416"/>
    <cellStyle name="표준 40" xfId="417"/>
    <cellStyle name="표준 41" xfId="418"/>
    <cellStyle name="표준 42" xfId="419"/>
    <cellStyle name="표준 43" xfId="420"/>
    <cellStyle name="표준 44" xfId="421"/>
    <cellStyle name="표준 45" xfId="422"/>
    <cellStyle name="표준 46" xfId="423"/>
    <cellStyle name="표준 47" xfId="424"/>
    <cellStyle name="표준 48" xfId="425"/>
    <cellStyle name="표준 49" xfId="426"/>
    <cellStyle name="표준 5" xfId="427"/>
    <cellStyle name="표준 50" xfId="428"/>
    <cellStyle name="표준 51" xfId="429"/>
    <cellStyle name="표준 6" xfId="430"/>
    <cellStyle name="표준 6 2" xfId="431"/>
    <cellStyle name="표준 6 3" xfId="432"/>
    <cellStyle name="표준 6 4" xfId="433"/>
    <cellStyle name="표준 6 5" xfId="434"/>
    <cellStyle name="표준 7" xfId="435"/>
    <cellStyle name="표준 79" xfId="436"/>
    <cellStyle name="표준 8" xfId="437"/>
    <cellStyle name="표준 80" xfId="438"/>
    <cellStyle name="표준 87" xfId="439"/>
    <cellStyle name="표준 88" xfId="440"/>
    <cellStyle name="표준 89" xfId="441"/>
    <cellStyle name="표준 9" xfId="442"/>
    <cellStyle name="표준 90" xfId="443"/>
    <cellStyle name="표준 91" xfId="444"/>
    <cellStyle name="표준 92" xfId="445"/>
    <cellStyle name="표준 94" xfId="446"/>
    <cellStyle name="표준 95" xfId="447"/>
    <cellStyle name="표준 96" xfId="448"/>
    <cellStyle name="표준 97" xfId="449"/>
    <cellStyle name="표준 98" xfId="450"/>
    <cellStyle name="표준 99" xfId="451"/>
    <cellStyle name="표준_14.교육및문화" xfId="452"/>
    <cellStyle name="표준_교육및 문화" xfId="453"/>
    <cellStyle name="표준_인구" xfId="454"/>
    <cellStyle name="Hyperlink" xfId="455"/>
    <cellStyle name="하이퍼링크 2" xfId="456"/>
    <cellStyle name="합산" xfId="457"/>
    <cellStyle name="화폐기호" xfId="458"/>
    <cellStyle name="화폐기호0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34"/>
  <sheetViews>
    <sheetView zoomScaleSheetLayoutView="85" zoomScalePageLayoutView="0" workbookViewId="0" topLeftCell="A1">
      <pane ySplit="5" topLeftCell="A6" activePane="bottomLeft" state="frozen"/>
      <selection pane="topLeft" activeCell="A1" sqref="A1:AT1"/>
      <selection pane="bottomLeft" activeCell="P11" sqref="P11"/>
    </sheetView>
  </sheetViews>
  <sheetFormatPr defaultColWidth="9.140625" defaultRowHeight="12.75"/>
  <cols>
    <col min="1" max="1" width="16.28125" style="0" customWidth="1"/>
    <col min="2" max="2" width="10.28125" style="0" customWidth="1"/>
    <col min="3" max="3" width="9.421875" style="0" customWidth="1"/>
    <col min="4" max="4" width="12.2812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2" width="9.28125" style="0" customWidth="1"/>
    <col min="13" max="13" width="9.421875" style="0" bestFit="1" customWidth="1"/>
    <col min="14" max="15" width="9.28125" style="0" customWidth="1"/>
    <col min="16" max="16" width="9.57421875" style="0" customWidth="1"/>
    <col min="17" max="17" width="26.8515625" style="0" customWidth="1"/>
  </cols>
  <sheetData>
    <row r="1" spans="1:18" s="101" customFormat="1" ht="23.25" customHeight="1">
      <c r="A1" s="646" t="s">
        <v>281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96"/>
    </row>
    <row r="2" spans="1:18" s="104" customFormat="1" ht="18" customHeight="1">
      <c r="A2" s="59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2" t="s">
        <v>283</v>
      </c>
      <c r="R2" s="103"/>
    </row>
    <row r="3" spans="1:18" s="16" customFormat="1" ht="21.75" customHeight="1">
      <c r="A3" s="647" t="s">
        <v>284</v>
      </c>
      <c r="B3" s="653" t="s">
        <v>589</v>
      </c>
      <c r="C3" s="654"/>
      <c r="D3" s="650" t="s">
        <v>285</v>
      </c>
      <c r="E3" s="650" t="s">
        <v>286</v>
      </c>
      <c r="F3" s="202" t="s">
        <v>287</v>
      </c>
      <c r="G3" s="74"/>
      <c r="H3" s="75"/>
      <c r="I3" s="202" t="s">
        <v>288</v>
      </c>
      <c r="J3" s="74"/>
      <c r="K3" s="74"/>
      <c r="L3" s="74"/>
      <c r="M3" s="74"/>
      <c r="N3" s="74"/>
      <c r="O3" s="75"/>
      <c r="P3" s="650" t="s">
        <v>369</v>
      </c>
      <c r="Q3" s="641" t="s">
        <v>280</v>
      </c>
      <c r="R3" s="15"/>
    </row>
    <row r="4" spans="1:18" s="17" customFormat="1" ht="22.5" customHeight="1">
      <c r="A4" s="648"/>
      <c r="B4" s="655"/>
      <c r="C4" s="656"/>
      <c r="D4" s="651"/>
      <c r="E4" s="651"/>
      <c r="F4" s="639" t="s">
        <v>289</v>
      </c>
      <c r="G4" s="644" t="s">
        <v>290</v>
      </c>
      <c r="H4" s="644" t="s">
        <v>291</v>
      </c>
      <c r="I4" s="639" t="s">
        <v>289</v>
      </c>
      <c r="J4" s="203" t="s">
        <v>292</v>
      </c>
      <c r="K4" s="18"/>
      <c r="L4" s="18"/>
      <c r="M4" s="7" t="s">
        <v>293</v>
      </c>
      <c r="N4" s="18"/>
      <c r="O4" s="19"/>
      <c r="P4" s="659"/>
      <c r="Q4" s="642"/>
      <c r="R4" s="15"/>
    </row>
    <row r="5" spans="1:18" s="17" customFormat="1" ht="54.75" customHeight="1">
      <c r="A5" s="649"/>
      <c r="B5" s="657"/>
      <c r="C5" s="658"/>
      <c r="D5" s="652"/>
      <c r="E5" s="652"/>
      <c r="F5" s="640"/>
      <c r="G5" s="645"/>
      <c r="H5" s="645"/>
      <c r="I5" s="640"/>
      <c r="J5" s="204" t="s">
        <v>294</v>
      </c>
      <c r="K5" s="9" t="s">
        <v>290</v>
      </c>
      <c r="L5" s="9" t="s">
        <v>291</v>
      </c>
      <c r="M5" s="205" t="s">
        <v>294</v>
      </c>
      <c r="N5" s="9" t="s">
        <v>290</v>
      </c>
      <c r="O5" s="9" t="s">
        <v>291</v>
      </c>
      <c r="P5" s="660"/>
      <c r="Q5" s="643"/>
      <c r="R5" s="15"/>
    </row>
    <row r="6" spans="1:17" s="21" customFormat="1" ht="18.75" customHeight="1">
      <c r="A6" s="23" t="s">
        <v>407</v>
      </c>
      <c r="B6" s="81">
        <v>190</v>
      </c>
      <c r="C6" s="181">
        <v>-10</v>
      </c>
      <c r="D6" s="81">
        <v>2728</v>
      </c>
      <c r="E6" s="81">
        <v>3354</v>
      </c>
      <c r="F6" s="81">
        <f>SUM(G6:H6)</f>
        <v>99563</v>
      </c>
      <c r="G6" s="81">
        <v>52454</v>
      </c>
      <c r="H6" s="81">
        <v>47109</v>
      </c>
      <c r="I6" s="81">
        <f>SUM(M6+J6)</f>
        <v>6007</v>
      </c>
      <c r="J6" s="81">
        <f>SUM(K6:L6)</f>
        <v>4844</v>
      </c>
      <c r="K6" s="81">
        <v>2246</v>
      </c>
      <c r="L6" s="81">
        <v>2598</v>
      </c>
      <c r="M6" s="81">
        <f>SUM(N6:O6)</f>
        <v>1163</v>
      </c>
      <c r="N6" s="81">
        <v>696</v>
      </c>
      <c r="O6" s="81">
        <v>467</v>
      </c>
      <c r="P6" s="206">
        <f>F6/J6</f>
        <v>20.553881090008257</v>
      </c>
      <c r="Q6" s="24" t="s">
        <v>407</v>
      </c>
    </row>
    <row r="7" spans="1:17" s="21" customFormat="1" ht="18.75" customHeight="1">
      <c r="A7" s="23" t="s">
        <v>659</v>
      </c>
      <c r="B7" s="81">
        <v>192</v>
      </c>
      <c r="C7" s="181">
        <v>-10</v>
      </c>
      <c r="D7" s="81">
        <v>2742</v>
      </c>
      <c r="E7" s="81">
        <v>2530</v>
      </c>
      <c r="F7" s="81">
        <f>SUM(G7:H7)</f>
        <v>98135</v>
      </c>
      <c r="G7" s="81">
        <v>51668</v>
      </c>
      <c r="H7" s="81">
        <v>46467</v>
      </c>
      <c r="I7" s="81">
        <f>SUM(M7+J7)</f>
        <v>6076</v>
      </c>
      <c r="J7" s="81">
        <f>SUM(K7:L7)</f>
        <v>4924</v>
      </c>
      <c r="K7" s="81">
        <v>2252</v>
      </c>
      <c r="L7" s="81">
        <v>2672</v>
      </c>
      <c r="M7" s="81">
        <f>SUM(N7:O7)</f>
        <v>1152</v>
      </c>
      <c r="N7" s="81">
        <v>688</v>
      </c>
      <c r="O7" s="81">
        <v>464</v>
      </c>
      <c r="P7" s="206">
        <f>F7/J7</f>
        <v>19.929935012185215</v>
      </c>
      <c r="Q7" s="21" t="s">
        <v>659</v>
      </c>
    </row>
    <row r="8" spans="1:17" s="21" customFormat="1" ht="18.75" customHeight="1">
      <c r="A8" s="23" t="s">
        <v>172</v>
      </c>
      <c r="B8" s="81">
        <v>191</v>
      </c>
      <c r="C8" s="181">
        <v>-9</v>
      </c>
      <c r="D8" s="81">
        <v>2734</v>
      </c>
      <c r="E8" s="81">
        <v>2552</v>
      </c>
      <c r="F8" s="81">
        <f>SUM(G8:H8)</f>
        <v>95544</v>
      </c>
      <c r="G8" s="81">
        <v>49781</v>
      </c>
      <c r="H8" s="81">
        <v>45763</v>
      </c>
      <c r="I8" s="81">
        <f>SUM(M8+J8)</f>
        <v>5955</v>
      </c>
      <c r="J8" s="81">
        <f>SUM(K8:L8)</f>
        <v>4841</v>
      </c>
      <c r="K8" s="81">
        <v>2217</v>
      </c>
      <c r="L8" s="81">
        <v>2624</v>
      </c>
      <c r="M8" s="81">
        <f>SUM(N8:O8)</f>
        <v>1114</v>
      </c>
      <c r="N8" s="81">
        <v>675</v>
      </c>
      <c r="O8" s="81">
        <v>439</v>
      </c>
      <c r="P8" s="206">
        <f>F8/J8</f>
        <v>19.73641809543483</v>
      </c>
      <c r="Q8" s="21" t="s">
        <v>172</v>
      </c>
    </row>
    <row r="9" spans="1:17" s="21" customFormat="1" ht="18.75" customHeight="1">
      <c r="A9" s="23" t="s">
        <v>238</v>
      </c>
      <c r="B9" s="81">
        <v>194</v>
      </c>
      <c r="C9" s="181">
        <v>-7</v>
      </c>
      <c r="D9" s="81">
        <v>2757</v>
      </c>
      <c r="E9" s="81">
        <v>2594</v>
      </c>
      <c r="F9" s="81">
        <v>94643</v>
      </c>
      <c r="G9" s="81">
        <v>49160</v>
      </c>
      <c r="H9" s="81">
        <v>45483</v>
      </c>
      <c r="I9" s="81">
        <v>6077</v>
      </c>
      <c r="J9" s="81">
        <v>4960</v>
      </c>
      <c r="K9" s="81">
        <v>2201</v>
      </c>
      <c r="L9" s="81">
        <v>2759</v>
      </c>
      <c r="M9" s="81">
        <v>1117</v>
      </c>
      <c r="N9" s="81">
        <v>662</v>
      </c>
      <c r="O9" s="81">
        <v>455</v>
      </c>
      <c r="P9" s="206">
        <v>19.08125</v>
      </c>
      <c r="Q9" s="21" t="s">
        <v>238</v>
      </c>
    </row>
    <row r="10" spans="1:17" s="21" customFormat="1" ht="18.75" customHeight="1">
      <c r="A10" s="23" t="s">
        <v>96</v>
      </c>
      <c r="B10" s="81">
        <v>199</v>
      </c>
      <c r="C10" s="181">
        <v>-7</v>
      </c>
      <c r="D10" s="81">
        <v>2780</v>
      </c>
      <c r="E10" s="81">
        <v>2554</v>
      </c>
      <c r="F10" s="81">
        <v>93746</v>
      </c>
      <c r="G10" s="81">
        <v>48605</v>
      </c>
      <c r="H10" s="81">
        <v>45141</v>
      </c>
      <c r="I10" s="81">
        <v>6198</v>
      </c>
      <c r="J10" s="81">
        <v>5029</v>
      </c>
      <c r="K10" s="81">
        <v>2215</v>
      </c>
      <c r="L10" s="81">
        <v>2814</v>
      </c>
      <c r="M10" s="81">
        <v>1169</v>
      </c>
      <c r="N10" s="81">
        <v>710</v>
      </c>
      <c r="O10" s="81">
        <v>459</v>
      </c>
      <c r="P10" s="206">
        <v>18.641081725989263</v>
      </c>
      <c r="Q10" s="21" t="s">
        <v>96</v>
      </c>
    </row>
    <row r="11" spans="1:17" s="262" customFormat="1" ht="18.75" customHeight="1">
      <c r="A11" s="457" t="s">
        <v>105</v>
      </c>
      <c r="B11" s="612">
        <f>SUM(B12,B13,B14,B17,B20,B22,B24,B26,B27,B28,B29)</f>
        <v>206</v>
      </c>
      <c r="C11" s="448">
        <v>-7</v>
      </c>
      <c r="D11" s="613">
        <f>SUM(D12,D13,D14,D17,D20,D22,D24,D26,D27,D28,D29)</f>
        <v>2816</v>
      </c>
      <c r="E11" s="613">
        <f aca="true" t="shared" si="0" ref="E11:O11">SUM(E12,E13,E14,E17,E20,E22,E24,E26,E27,E28,E29)</f>
        <v>2536</v>
      </c>
      <c r="F11" s="613">
        <f t="shared" si="0"/>
        <v>92029</v>
      </c>
      <c r="G11" s="613">
        <f t="shared" si="0"/>
        <v>47716</v>
      </c>
      <c r="H11" s="613">
        <f t="shared" si="0"/>
        <v>44313</v>
      </c>
      <c r="I11" s="613">
        <f t="shared" si="0"/>
        <v>6336</v>
      </c>
      <c r="J11" s="613">
        <f t="shared" si="0"/>
        <v>5248</v>
      </c>
      <c r="K11" s="613">
        <f t="shared" si="0"/>
        <v>2213</v>
      </c>
      <c r="L11" s="613">
        <f t="shared" si="0"/>
        <v>3035</v>
      </c>
      <c r="M11" s="613">
        <f t="shared" si="0"/>
        <v>1088</v>
      </c>
      <c r="N11" s="613">
        <f t="shared" si="0"/>
        <v>653</v>
      </c>
      <c r="O11" s="613">
        <f t="shared" si="0"/>
        <v>435</v>
      </c>
      <c r="P11" s="458">
        <f aca="true" t="shared" si="1" ref="P11:P29">F11/J11</f>
        <v>17.536013719512194</v>
      </c>
      <c r="Q11" s="209" t="s">
        <v>105</v>
      </c>
    </row>
    <row r="12" spans="1:17" s="86" customFormat="1" ht="18.75" customHeight="1">
      <c r="A12" s="442" t="s">
        <v>852</v>
      </c>
      <c r="B12" s="449">
        <v>70</v>
      </c>
      <c r="C12" s="443">
        <v>0</v>
      </c>
      <c r="D12" s="450">
        <v>191</v>
      </c>
      <c r="E12" s="450">
        <v>107</v>
      </c>
      <c r="F12" s="450">
        <f>SUM(G12:H12)</f>
        <v>4449</v>
      </c>
      <c r="G12" s="450">
        <v>2348</v>
      </c>
      <c r="H12" s="450">
        <v>2101</v>
      </c>
      <c r="I12" s="450">
        <f>SUM(J12,M12)</f>
        <v>411</v>
      </c>
      <c r="J12" s="450">
        <f>SUM(K12:L12)</f>
        <v>348</v>
      </c>
      <c r="K12" s="450">
        <v>3</v>
      </c>
      <c r="L12" s="450">
        <v>345</v>
      </c>
      <c r="M12" s="450">
        <f>SUM(N12:O12)</f>
        <v>63</v>
      </c>
      <c r="N12" s="450">
        <v>28</v>
      </c>
      <c r="O12" s="450">
        <v>35</v>
      </c>
      <c r="P12" s="458">
        <f t="shared" si="1"/>
        <v>12.78448275862069</v>
      </c>
      <c r="Q12" s="438" t="s">
        <v>845</v>
      </c>
    </row>
    <row r="13" spans="1:17" s="86" customFormat="1" ht="18.75" customHeight="1">
      <c r="A13" s="442" t="s">
        <v>853</v>
      </c>
      <c r="B13" s="449">
        <v>65</v>
      </c>
      <c r="C13" s="444">
        <v>-7</v>
      </c>
      <c r="D13" s="450">
        <v>1229</v>
      </c>
      <c r="E13" s="450">
        <v>1228</v>
      </c>
      <c r="F13" s="450">
        <f aca="true" t="shared" si="2" ref="F13:F29">SUM(G13:H13)</f>
        <v>29668</v>
      </c>
      <c r="G13" s="450">
        <v>15692</v>
      </c>
      <c r="H13" s="450">
        <v>13976</v>
      </c>
      <c r="I13" s="450">
        <f aca="true" t="shared" si="3" ref="I13:I29">SUM(J13,M13)</f>
        <v>2093</v>
      </c>
      <c r="J13" s="450">
        <f aca="true" t="shared" si="4" ref="J13:J29">SUM(K13:L13)</f>
        <v>1832</v>
      </c>
      <c r="K13" s="450">
        <v>466</v>
      </c>
      <c r="L13" s="450">
        <v>1366</v>
      </c>
      <c r="M13" s="450">
        <f aca="true" t="shared" si="5" ref="M13:M29">SUM(N13:O13)</f>
        <v>261</v>
      </c>
      <c r="N13" s="450">
        <v>123</v>
      </c>
      <c r="O13" s="450">
        <v>138</v>
      </c>
      <c r="P13" s="458">
        <f t="shared" si="1"/>
        <v>16.194323144104803</v>
      </c>
      <c r="Q13" s="439" t="s">
        <v>846</v>
      </c>
    </row>
    <row r="14" spans="1:17" s="86" customFormat="1" ht="18.75" customHeight="1">
      <c r="A14" s="442" t="s">
        <v>854</v>
      </c>
      <c r="B14" s="449">
        <f>SUM(B15:B16)</f>
        <v>29</v>
      </c>
      <c r="C14" s="454" t="s">
        <v>102</v>
      </c>
      <c r="D14" s="450">
        <f aca="true" t="shared" si="6" ref="D14:O14">SUM(D15:D16)</f>
        <v>542</v>
      </c>
      <c r="E14" s="450">
        <f t="shared" si="6"/>
        <v>588</v>
      </c>
      <c r="F14" s="450">
        <f t="shared" si="6"/>
        <v>18465</v>
      </c>
      <c r="G14" s="450">
        <f t="shared" si="6"/>
        <v>9654</v>
      </c>
      <c r="H14" s="450">
        <f t="shared" si="6"/>
        <v>8811</v>
      </c>
      <c r="I14" s="450">
        <f t="shared" si="6"/>
        <v>1158</v>
      </c>
      <c r="J14" s="450">
        <f t="shared" si="6"/>
        <v>1039</v>
      </c>
      <c r="K14" s="450">
        <f t="shared" si="6"/>
        <v>404</v>
      </c>
      <c r="L14" s="450">
        <f t="shared" si="6"/>
        <v>635</v>
      </c>
      <c r="M14" s="450">
        <f t="shared" si="6"/>
        <v>119</v>
      </c>
      <c r="N14" s="450">
        <f t="shared" si="6"/>
        <v>74</v>
      </c>
      <c r="O14" s="450">
        <f t="shared" si="6"/>
        <v>45</v>
      </c>
      <c r="P14" s="458">
        <f t="shared" si="1"/>
        <v>17.77189605389798</v>
      </c>
      <c r="Q14" s="438" t="s">
        <v>847</v>
      </c>
    </row>
    <row r="15" spans="1:17" s="86" customFormat="1" ht="18.75" customHeight="1">
      <c r="A15" s="441" t="s">
        <v>861</v>
      </c>
      <c r="B15" s="449">
        <v>24</v>
      </c>
      <c r="C15" s="443">
        <v>0</v>
      </c>
      <c r="D15" s="450">
        <v>439</v>
      </c>
      <c r="E15" s="450">
        <v>481</v>
      </c>
      <c r="F15" s="450">
        <f t="shared" si="2"/>
        <v>14630</v>
      </c>
      <c r="G15" s="450">
        <v>7854</v>
      </c>
      <c r="H15" s="450">
        <v>6776</v>
      </c>
      <c r="I15" s="450">
        <f t="shared" si="3"/>
        <v>956</v>
      </c>
      <c r="J15" s="450">
        <f t="shared" si="4"/>
        <v>857</v>
      </c>
      <c r="K15" s="450">
        <v>296</v>
      </c>
      <c r="L15" s="450">
        <v>561</v>
      </c>
      <c r="M15" s="450">
        <f t="shared" si="5"/>
        <v>99</v>
      </c>
      <c r="N15" s="450">
        <v>59</v>
      </c>
      <c r="O15" s="450">
        <v>40</v>
      </c>
      <c r="P15" s="458">
        <f t="shared" si="1"/>
        <v>17.07117852975496</v>
      </c>
      <c r="Q15" s="439" t="s">
        <v>590</v>
      </c>
    </row>
    <row r="16" spans="1:17" s="86" customFormat="1" ht="18.75" customHeight="1">
      <c r="A16" s="441" t="s">
        <v>862</v>
      </c>
      <c r="B16" s="449">
        <v>5</v>
      </c>
      <c r="C16" s="443">
        <v>0</v>
      </c>
      <c r="D16" s="450">
        <v>103</v>
      </c>
      <c r="E16" s="450">
        <v>107</v>
      </c>
      <c r="F16" s="450">
        <f t="shared" si="2"/>
        <v>3835</v>
      </c>
      <c r="G16" s="450">
        <v>1800</v>
      </c>
      <c r="H16" s="450">
        <v>2035</v>
      </c>
      <c r="I16" s="450">
        <f t="shared" si="3"/>
        <v>202</v>
      </c>
      <c r="J16" s="450">
        <f t="shared" si="4"/>
        <v>182</v>
      </c>
      <c r="K16" s="450">
        <v>108</v>
      </c>
      <c r="L16" s="450">
        <v>74</v>
      </c>
      <c r="M16" s="450">
        <f t="shared" si="5"/>
        <v>20</v>
      </c>
      <c r="N16" s="450">
        <v>15</v>
      </c>
      <c r="O16" s="450">
        <v>5</v>
      </c>
      <c r="P16" s="458">
        <f t="shared" si="1"/>
        <v>21.071428571428573</v>
      </c>
      <c r="Q16" s="439" t="s">
        <v>591</v>
      </c>
    </row>
    <row r="17" spans="1:17" s="86" customFormat="1" ht="18.75" customHeight="1">
      <c r="A17" s="441" t="s">
        <v>855</v>
      </c>
      <c r="B17" s="449">
        <f>SUM(B18:B19)</f>
        <v>13</v>
      </c>
      <c r="C17" s="454" t="s">
        <v>102</v>
      </c>
      <c r="D17" s="450">
        <f aca="true" t="shared" si="7" ref="D17:O17">SUM(D18:D19)</f>
        <v>364</v>
      </c>
      <c r="E17" s="450">
        <f t="shared" si="7"/>
        <v>414</v>
      </c>
      <c r="F17" s="450">
        <f t="shared" si="7"/>
        <v>13871</v>
      </c>
      <c r="G17" s="450">
        <f t="shared" si="7"/>
        <v>7472</v>
      </c>
      <c r="H17" s="450">
        <f t="shared" si="7"/>
        <v>6399</v>
      </c>
      <c r="I17" s="450">
        <f t="shared" si="7"/>
        <v>835</v>
      </c>
      <c r="J17" s="450">
        <f t="shared" si="7"/>
        <v>744</v>
      </c>
      <c r="K17" s="450">
        <f t="shared" si="7"/>
        <v>479</v>
      </c>
      <c r="L17" s="450">
        <f t="shared" si="7"/>
        <v>265</v>
      </c>
      <c r="M17" s="450">
        <f t="shared" si="7"/>
        <v>91</v>
      </c>
      <c r="N17" s="450">
        <f t="shared" si="7"/>
        <v>57</v>
      </c>
      <c r="O17" s="450">
        <f t="shared" si="7"/>
        <v>34</v>
      </c>
      <c r="P17" s="458">
        <f t="shared" si="1"/>
        <v>18.643817204301076</v>
      </c>
      <c r="Q17" s="438" t="s">
        <v>848</v>
      </c>
    </row>
    <row r="18" spans="1:17" s="86" customFormat="1" ht="18.75" customHeight="1">
      <c r="A18" s="441" t="s">
        <v>861</v>
      </c>
      <c r="B18" s="449">
        <v>6</v>
      </c>
      <c r="C18" s="443">
        <v>0</v>
      </c>
      <c r="D18" s="450">
        <v>160</v>
      </c>
      <c r="E18" s="450">
        <v>187</v>
      </c>
      <c r="F18" s="450">
        <f t="shared" si="2"/>
        <v>5873</v>
      </c>
      <c r="G18" s="450">
        <v>3100</v>
      </c>
      <c r="H18" s="450">
        <v>2773</v>
      </c>
      <c r="I18" s="450">
        <f t="shared" si="3"/>
        <v>393</v>
      </c>
      <c r="J18" s="450">
        <f t="shared" si="4"/>
        <v>352</v>
      </c>
      <c r="K18" s="450">
        <v>175</v>
      </c>
      <c r="L18" s="450">
        <v>177</v>
      </c>
      <c r="M18" s="450">
        <f t="shared" si="5"/>
        <v>41</v>
      </c>
      <c r="N18" s="450">
        <v>23</v>
      </c>
      <c r="O18" s="450">
        <v>18</v>
      </c>
      <c r="P18" s="458">
        <f t="shared" si="1"/>
        <v>16.68465909090909</v>
      </c>
      <c r="Q18" s="439" t="s">
        <v>590</v>
      </c>
    </row>
    <row r="19" spans="1:17" s="86" customFormat="1" ht="18.75" customHeight="1">
      <c r="A19" s="441" t="s">
        <v>862</v>
      </c>
      <c r="B19" s="449">
        <v>7</v>
      </c>
      <c r="C19" s="443">
        <v>0</v>
      </c>
      <c r="D19" s="450">
        <v>204</v>
      </c>
      <c r="E19" s="450">
        <v>227</v>
      </c>
      <c r="F19" s="450">
        <f t="shared" si="2"/>
        <v>7998</v>
      </c>
      <c r="G19" s="450">
        <v>4372</v>
      </c>
      <c r="H19" s="450">
        <v>3626</v>
      </c>
      <c r="I19" s="450">
        <f t="shared" si="3"/>
        <v>442</v>
      </c>
      <c r="J19" s="450">
        <f t="shared" si="4"/>
        <v>392</v>
      </c>
      <c r="K19" s="450">
        <v>304</v>
      </c>
      <c r="L19" s="450">
        <v>88</v>
      </c>
      <c r="M19" s="450">
        <f t="shared" si="5"/>
        <v>50</v>
      </c>
      <c r="N19" s="450">
        <v>34</v>
      </c>
      <c r="O19" s="450">
        <v>16</v>
      </c>
      <c r="P19" s="458">
        <f t="shared" si="1"/>
        <v>20.403061224489797</v>
      </c>
      <c r="Q19" s="439" t="s">
        <v>592</v>
      </c>
    </row>
    <row r="20" spans="1:17" s="86" customFormat="1" ht="18.75" customHeight="1">
      <c r="A20" s="441" t="s">
        <v>856</v>
      </c>
      <c r="B20" s="449">
        <f>SUM(B21)</f>
        <v>2</v>
      </c>
      <c r="C20" s="423" t="s">
        <v>102</v>
      </c>
      <c r="D20" s="450">
        <f aca="true" t="shared" si="8" ref="D20:O20">SUM(D21)</f>
        <v>17</v>
      </c>
      <c r="E20" s="450">
        <f t="shared" si="8"/>
        <v>17</v>
      </c>
      <c r="F20" s="450">
        <f t="shared" si="8"/>
        <v>389</v>
      </c>
      <c r="G20" s="450">
        <f t="shared" si="8"/>
        <v>163</v>
      </c>
      <c r="H20" s="450">
        <f t="shared" si="8"/>
        <v>226</v>
      </c>
      <c r="I20" s="450">
        <f t="shared" si="8"/>
        <v>65</v>
      </c>
      <c r="J20" s="450">
        <f t="shared" si="8"/>
        <v>51</v>
      </c>
      <c r="K20" s="450">
        <f t="shared" si="8"/>
        <v>27</v>
      </c>
      <c r="L20" s="450">
        <f t="shared" si="8"/>
        <v>24</v>
      </c>
      <c r="M20" s="450">
        <f t="shared" si="8"/>
        <v>14</v>
      </c>
      <c r="N20" s="450">
        <f t="shared" si="8"/>
        <v>6</v>
      </c>
      <c r="O20" s="450">
        <f t="shared" si="8"/>
        <v>8</v>
      </c>
      <c r="P20" s="458">
        <f t="shared" si="1"/>
        <v>7.627450980392157</v>
      </c>
      <c r="Q20" s="445" t="s">
        <v>842</v>
      </c>
    </row>
    <row r="21" spans="1:17" s="86" customFormat="1" ht="18.75" customHeight="1">
      <c r="A21" s="441" t="s">
        <v>861</v>
      </c>
      <c r="B21" s="449">
        <v>2</v>
      </c>
      <c r="C21" s="453" t="s">
        <v>102</v>
      </c>
      <c r="D21" s="450">
        <v>17</v>
      </c>
      <c r="E21" s="450">
        <v>17</v>
      </c>
      <c r="F21" s="450">
        <f t="shared" si="2"/>
        <v>389</v>
      </c>
      <c r="G21" s="450">
        <v>163</v>
      </c>
      <c r="H21" s="450">
        <v>226</v>
      </c>
      <c r="I21" s="450">
        <f t="shared" si="3"/>
        <v>65</v>
      </c>
      <c r="J21" s="450">
        <f t="shared" si="4"/>
        <v>51</v>
      </c>
      <c r="K21" s="450">
        <v>27</v>
      </c>
      <c r="L21" s="450">
        <v>24</v>
      </c>
      <c r="M21" s="450">
        <f t="shared" si="5"/>
        <v>14</v>
      </c>
      <c r="N21" s="450">
        <v>6</v>
      </c>
      <c r="O21" s="450">
        <v>8</v>
      </c>
      <c r="P21" s="458">
        <f t="shared" si="1"/>
        <v>7.627450980392157</v>
      </c>
      <c r="Q21" s="439" t="s">
        <v>590</v>
      </c>
    </row>
    <row r="22" spans="1:17" s="86" customFormat="1" ht="18.75" customHeight="1">
      <c r="A22" s="441" t="s">
        <v>857</v>
      </c>
      <c r="B22" s="449">
        <f>B23</f>
        <v>5</v>
      </c>
      <c r="C22" s="423" t="s">
        <v>102</v>
      </c>
      <c r="D22" s="450">
        <f aca="true" t="shared" si="9" ref="D22:O22">D23</f>
        <v>118</v>
      </c>
      <c r="E22" s="450">
        <f t="shared" si="9"/>
        <v>120</v>
      </c>
      <c r="F22" s="450">
        <f t="shared" si="9"/>
        <v>3659</v>
      </c>
      <c r="G22" s="450">
        <f t="shared" si="9"/>
        <v>1662</v>
      </c>
      <c r="H22" s="450">
        <f t="shared" si="9"/>
        <v>1997</v>
      </c>
      <c r="I22" s="450">
        <f t="shared" si="9"/>
        <v>293</v>
      </c>
      <c r="J22" s="450">
        <f t="shared" si="9"/>
        <v>248</v>
      </c>
      <c r="K22" s="450">
        <f t="shared" si="9"/>
        <v>117</v>
      </c>
      <c r="L22" s="450">
        <f t="shared" si="9"/>
        <v>131</v>
      </c>
      <c r="M22" s="450">
        <f t="shared" si="9"/>
        <v>45</v>
      </c>
      <c r="N22" s="450">
        <f t="shared" si="9"/>
        <v>31</v>
      </c>
      <c r="O22" s="450">
        <f t="shared" si="9"/>
        <v>14</v>
      </c>
      <c r="P22" s="458">
        <f t="shared" si="1"/>
        <v>14.754032258064516</v>
      </c>
      <c r="Q22" s="445" t="s">
        <v>843</v>
      </c>
    </row>
    <row r="23" spans="1:17" s="86" customFormat="1" ht="18.75" customHeight="1">
      <c r="A23" s="441" t="s">
        <v>861</v>
      </c>
      <c r="B23" s="449">
        <v>5</v>
      </c>
      <c r="C23" s="453" t="s">
        <v>102</v>
      </c>
      <c r="D23" s="450">
        <v>118</v>
      </c>
      <c r="E23" s="450">
        <v>120</v>
      </c>
      <c r="F23" s="450">
        <f t="shared" si="2"/>
        <v>3659</v>
      </c>
      <c r="G23" s="450">
        <v>1662</v>
      </c>
      <c r="H23" s="450">
        <v>1997</v>
      </c>
      <c r="I23" s="450">
        <f t="shared" si="3"/>
        <v>293</v>
      </c>
      <c r="J23" s="450">
        <f t="shared" si="4"/>
        <v>248</v>
      </c>
      <c r="K23" s="450">
        <v>117</v>
      </c>
      <c r="L23" s="450">
        <v>131</v>
      </c>
      <c r="M23" s="450">
        <f t="shared" si="5"/>
        <v>45</v>
      </c>
      <c r="N23" s="450">
        <v>31</v>
      </c>
      <c r="O23" s="450">
        <v>14</v>
      </c>
      <c r="P23" s="458">
        <f t="shared" si="1"/>
        <v>14.754032258064516</v>
      </c>
      <c r="Q23" s="439" t="s">
        <v>590</v>
      </c>
    </row>
    <row r="24" spans="1:17" s="86" customFormat="1" ht="18.75" customHeight="1">
      <c r="A24" s="441" t="s">
        <v>858</v>
      </c>
      <c r="B24" s="449" t="str">
        <f>B25</f>
        <v>-</v>
      </c>
      <c r="C24" s="423" t="s">
        <v>102</v>
      </c>
      <c r="D24" s="450" t="str">
        <f aca="true" t="shared" si="10" ref="D24:O24">D25</f>
        <v>-</v>
      </c>
      <c r="E24" s="450" t="str">
        <f t="shared" si="10"/>
        <v>-</v>
      </c>
      <c r="F24" s="450" t="str">
        <f t="shared" si="10"/>
        <v>-</v>
      </c>
      <c r="G24" s="450" t="str">
        <f t="shared" si="10"/>
        <v>-</v>
      </c>
      <c r="H24" s="450" t="str">
        <f t="shared" si="10"/>
        <v>-</v>
      </c>
      <c r="I24" s="450" t="str">
        <f t="shared" si="10"/>
        <v>-</v>
      </c>
      <c r="J24" s="450" t="str">
        <f t="shared" si="10"/>
        <v>-</v>
      </c>
      <c r="K24" s="450" t="str">
        <f t="shared" si="10"/>
        <v>-</v>
      </c>
      <c r="L24" s="450" t="str">
        <f t="shared" si="10"/>
        <v>-</v>
      </c>
      <c r="M24" s="450" t="str">
        <f t="shared" si="10"/>
        <v>-</v>
      </c>
      <c r="N24" s="450" t="str">
        <f t="shared" si="10"/>
        <v>-</v>
      </c>
      <c r="O24" s="450" t="str">
        <f t="shared" si="10"/>
        <v>-</v>
      </c>
      <c r="P24" s="458" t="s">
        <v>102</v>
      </c>
      <c r="Q24" s="445" t="s">
        <v>844</v>
      </c>
    </row>
    <row r="25" spans="1:17" s="86" customFormat="1" ht="18.75" customHeight="1">
      <c r="A25" s="441" t="s">
        <v>861</v>
      </c>
      <c r="B25" s="455" t="s">
        <v>102</v>
      </c>
      <c r="C25" s="453" t="s">
        <v>102</v>
      </c>
      <c r="D25" s="423" t="s">
        <v>102</v>
      </c>
      <c r="E25" s="423" t="s">
        <v>210</v>
      </c>
      <c r="F25" s="423" t="s">
        <v>104</v>
      </c>
      <c r="G25" s="423" t="s">
        <v>210</v>
      </c>
      <c r="H25" s="423" t="s">
        <v>210</v>
      </c>
      <c r="I25" s="423" t="s">
        <v>210</v>
      </c>
      <c r="J25" s="423" t="s">
        <v>104</v>
      </c>
      <c r="K25" s="423" t="s">
        <v>210</v>
      </c>
      <c r="L25" s="423" t="s">
        <v>104</v>
      </c>
      <c r="M25" s="423" t="s">
        <v>210</v>
      </c>
      <c r="N25" s="423" t="s">
        <v>104</v>
      </c>
      <c r="O25" s="423" t="s">
        <v>102</v>
      </c>
      <c r="P25" s="458" t="s">
        <v>102</v>
      </c>
      <c r="Q25" s="439" t="s">
        <v>590</v>
      </c>
    </row>
    <row r="26" spans="1:17" s="86" customFormat="1" ht="18.75" customHeight="1">
      <c r="A26" s="441" t="s">
        <v>863</v>
      </c>
      <c r="B26" s="449">
        <v>2</v>
      </c>
      <c r="C26" s="453" t="s">
        <v>102</v>
      </c>
      <c r="D26" s="450">
        <v>53</v>
      </c>
      <c r="E26" s="423" t="s">
        <v>210</v>
      </c>
      <c r="F26" s="450">
        <f t="shared" si="2"/>
        <v>7393</v>
      </c>
      <c r="G26" s="450">
        <v>3168</v>
      </c>
      <c r="H26" s="450">
        <v>4225</v>
      </c>
      <c r="I26" s="450">
        <f t="shared" si="3"/>
        <v>321</v>
      </c>
      <c r="J26" s="450">
        <f t="shared" si="4"/>
        <v>191</v>
      </c>
      <c r="K26" s="450">
        <v>113</v>
      </c>
      <c r="L26" s="450">
        <v>78</v>
      </c>
      <c r="M26" s="450">
        <f t="shared" si="5"/>
        <v>130</v>
      </c>
      <c r="N26" s="450">
        <v>90</v>
      </c>
      <c r="O26" s="450">
        <v>40</v>
      </c>
      <c r="P26" s="458">
        <f t="shared" si="1"/>
        <v>38.70680628272251</v>
      </c>
      <c r="Q26" s="438" t="s">
        <v>849</v>
      </c>
    </row>
    <row r="27" spans="1:17" s="86" customFormat="1" ht="18.75" customHeight="1">
      <c r="A27" s="441" t="s">
        <v>864</v>
      </c>
      <c r="B27" s="449">
        <v>2</v>
      </c>
      <c r="C27" s="453" t="s">
        <v>102</v>
      </c>
      <c r="D27" s="450">
        <v>74</v>
      </c>
      <c r="E27" s="423" t="s">
        <v>104</v>
      </c>
      <c r="F27" s="450">
        <f t="shared" si="2"/>
        <v>11388</v>
      </c>
      <c r="G27" s="450">
        <v>6081</v>
      </c>
      <c r="H27" s="450">
        <v>5307</v>
      </c>
      <c r="I27" s="450">
        <f t="shared" si="3"/>
        <v>1019</v>
      </c>
      <c r="J27" s="450">
        <f t="shared" si="4"/>
        <v>675</v>
      </c>
      <c r="K27" s="450">
        <v>562</v>
      </c>
      <c r="L27" s="450">
        <v>113</v>
      </c>
      <c r="M27" s="450">
        <f t="shared" si="5"/>
        <v>344</v>
      </c>
      <c r="N27" s="450">
        <v>232</v>
      </c>
      <c r="O27" s="450">
        <v>112</v>
      </c>
      <c r="P27" s="458">
        <f t="shared" si="1"/>
        <v>16.871111111111112</v>
      </c>
      <c r="Q27" s="446" t="s">
        <v>850</v>
      </c>
    </row>
    <row r="28" spans="1:17" s="86" customFormat="1" ht="18.75" customHeight="1">
      <c r="A28" s="441" t="s">
        <v>859</v>
      </c>
      <c r="B28" s="449">
        <v>15</v>
      </c>
      <c r="C28" s="453" t="s">
        <v>102</v>
      </c>
      <c r="D28" s="450">
        <v>145</v>
      </c>
      <c r="E28" s="423" t="s">
        <v>102</v>
      </c>
      <c r="F28" s="450">
        <f t="shared" si="2"/>
        <v>1944</v>
      </c>
      <c r="G28" s="450">
        <v>1038</v>
      </c>
      <c r="H28" s="450">
        <v>906</v>
      </c>
      <c r="I28" s="423" t="s">
        <v>102</v>
      </c>
      <c r="J28" s="423" t="s">
        <v>102</v>
      </c>
      <c r="K28" s="423" t="s">
        <v>102</v>
      </c>
      <c r="L28" s="423" t="s">
        <v>102</v>
      </c>
      <c r="M28" s="423" t="s">
        <v>102</v>
      </c>
      <c r="N28" s="423" t="s">
        <v>102</v>
      </c>
      <c r="O28" s="423" t="s">
        <v>102</v>
      </c>
      <c r="P28" s="458" t="s">
        <v>102</v>
      </c>
      <c r="Q28" s="408" t="s">
        <v>851</v>
      </c>
    </row>
    <row r="29" spans="1:17" s="86" customFormat="1" ht="18.75" customHeight="1">
      <c r="A29" s="447" t="s">
        <v>860</v>
      </c>
      <c r="B29" s="451">
        <v>3</v>
      </c>
      <c r="C29" s="456" t="s">
        <v>102</v>
      </c>
      <c r="D29" s="452">
        <v>83</v>
      </c>
      <c r="E29" s="452">
        <v>62</v>
      </c>
      <c r="F29" s="452">
        <f t="shared" si="2"/>
        <v>803</v>
      </c>
      <c r="G29" s="452">
        <v>438</v>
      </c>
      <c r="H29" s="452">
        <v>365</v>
      </c>
      <c r="I29" s="450">
        <f t="shared" si="3"/>
        <v>141</v>
      </c>
      <c r="J29" s="450">
        <f t="shared" si="4"/>
        <v>120</v>
      </c>
      <c r="K29" s="452">
        <v>42</v>
      </c>
      <c r="L29" s="452">
        <v>78</v>
      </c>
      <c r="M29" s="450">
        <f t="shared" si="5"/>
        <v>21</v>
      </c>
      <c r="N29" s="452">
        <v>12</v>
      </c>
      <c r="O29" s="452">
        <v>9</v>
      </c>
      <c r="P29" s="458">
        <f t="shared" si="1"/>
        <v>6.691666666666666</v>
      </c>
      <c r="Q29" s="440" t="s">
        <v>593</v>
      </c>
    </row>
    <row r="30" spans="1:17" s="463" customFormat="1" ht="28.5" customHeight="1">
      <c r="A30" s="459" t="s">
        <v>865</v>
      </c>
      <c r="B30" s="460"/>
      <c r="C30" s="461"/>
      <c r="D30" s="460"/>
      <c r="E30" s="460"/>
      <c r="F30" s="462"/>
      <c r="G30" s="460"/>
      <c r="H30" s="637" t="s">
        <v>869</v>
      </c>
      <c r="I30" s="638"/>
      <c r="J30" s="638"/>
      <c r="K30" s="638"/>
      <c r="L30" s="638"/>
      <c r="M30" s="638"/>
      <c r="N30" s="638"/>
      <c r="O30" s="638"/>
      <c r="P30" s="638"/>
      <c r="Q30" s="638"/>
    </row>
    <row r="31" spans="1:16" s="463" customFormat="1" ht="18" customHeight="1">
      <c r="A31" s="464" t="s">
        <v>866</v>
      </c>
      <c r="C31" s="465"/>
      <c r="G31" s="466"/>
      <c r="P31" s="464"/>
    </row>
    <row r="32" spans="1:16" s="463" customFormat="1" ht="18" customHeight="1">
      <c r="A32" s="464" t="s">
        <v>867</v>
      </c>
      <c r="C32" s="465"/>
      <c r="P32" s="464"/>
    </row>
    <row r="33" spans="1:16" s="463" customFormat="1" ht="18" customHeight="1">
      <c r="A33" s="467" t="s">
        <v>870</v>
      </c>
      <c r="C33" s="465"/>
      <c r="F33" s="466"/>
      <c r="P33" s="464"/>
    </row>
    <row r="34" spans="1:16" s="463" customFormat="1" ht="18" customHeight="1">
      <c r="A34" s="468" t="s">
        <v>868</v>
      </c>
      <c r="C34" s="465"/>
      <c r="P34" s="464"/>
    </row>
  </sheetData>
  <sheetProtection/>
  <mergeCells count="12">
    <mergeCell ref="A1:Q1"/>
    <mergeCell ref="A3:A5"/>
    <mergeCell ref="E3:E5"/>
    <mergeCell ref="D3:D5"/>
    <mergeCell ref="B3:C5"/>
    <mergeCell ref="P3:P5"/>
    <mergeCell ref="H30:Q30"/>
    <mergeCell ref="F4:F5"/>
    <mergeCell ref="Q3:Q5"/>
    <mergeCell ref="G4:G5"/>
    <mergeCell ref="H4:H5"/>
    <mergeCell ref="I4:I5"/>
  </mergeCells>
  <printOptions/>
  <pageMargins left="0.27" right="0.34" top="0.984251968503937" bottom="0.7" header="0.34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V1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1.57421875" style="1103" customWidth="1"/>
    <col min="2" max="3" width="5.7109375" style="1103" customWidth="1"/>
    <col min="4" max="4" width="8.00390625" style="1103" customWidth="1"/>
    <col min="5" max="5" width="8.00390625" style="1103" bestFit="1" customWidth="1"/>
    <col min="6" max="6" width="6.421875" style="1103" customWidth="1"/>
    <col min="7" max="7" width="7.28125" style="1103" customWidth="1"/>
    <col min="8" max="11" width="6.8515625" style="1103" bestFit="1" customWidth="1"/>
    <col min="12" max="12" width="5.140625" style="1103" customWidth="1"/>
    <col min="13" max="13" width="6.8515625" style="1103" bestFit="1" customWidth="1"/>
    <col min="14" max="14" width="10.421875" style="1103" customWidth="1"/>
    <col min="15" max="15" width="9.140625" style="1103" customWidth="1"/>
    <col min="16" max="16" width="9.57421875" style="1103" customWidth="1"/>
    <col min="17" max="17" width="8.421875" style="1103" customWidth="1"/>
    <col min="18" max="19" width="8.7109375" style="1103" customWidth="1"/>
    <col min="20" max="20" width="12.00390625" style="1103" customWidth="1"/>
    <col min="21" max="21" width="14.28125" style="1103" customWidth="1"/>
    <col min="22" max="16384" width="11.421875" style="1103" customWidth="1"/>
  </cols>
  <sheetData>
    <row r="1" spans="1:21" s="1068" customFormat="1" ht="34.5" customHeight="1">
      <c r="A1" s="1067" t="s">
        <v>714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</row>
    <row r="2" spans="1:21" s="1070" customFormat="1" ht="24.75" customHeight="1">
      <c r="A2" s="1069" t="s">
        <v>716</v>
      </c>
      <c r="D2" s="1071" t="s">
        <v>126</v>
      </c>
      <c r="Q2" s="1072" t="s">
        <v>717</v>
      </c>
      <c r="R2" s="1072"/>
      <c r="S2" s="1072"/>
      <c r="T2" s="1072"/>
      <c r="U2" s="1072"/>
    </row>
    <row r="3" spans="1:21" s="1070" customFormat="1" ht="18.75" customHeight="1">
      <c r="A3" s="1073" t="s">
        <v>715</v>
      </c>
      <c r="B3" s="1074" t="s">
        <v>109</v>
      </c>
      <c r="C3" s="1075"/>
      <c r="D3" s="1076" t="s">
        <v>110</v>
      </c>
      <c r="E3" s="1074" t="s">
        <v>111</v>
      </c>
      <c r="F3" s="1077"/>
      <c r="G3" s="1075"/>
      <c r="H3" s="1074" t="s">
        <v>112</v>
      </c>
      <c r="I3" s="1077"/>
      <c r="J3" s="1075"/>
      <c r="K3" s="1074" t="s">
        <v>113</v>
      </c>
      <c r="L3" s="1077"/>
      <c r="M3" s="1075"/>
      <c r="N3" s="1074" t="s">
        <v>114</v>
      </c>
      <c r="O3" s="1075"/>
      <c r="P3" s="1074" t="s">
        <v>115</v>
      </c>
      <c r="Q3" s="1075"/>
      <c r="R3" s="1076" t="s">
        <v>723</v>
      </c>
      <c r="S3" s="1076" t="s">
        <v>724</v>
      </c>
      <c r="T3" s="1076" t="s">
        <v>118</v>
      </c>
      <c r="U3" s="1078" t="s">
        <v>127</v>
      </c>
    </row>
    <row r="4" spans="1:21" s="1070" customFormat="1" ht="18.75" customHeight="1">
      <c r="A4" s="1079"/>
      <c r="B4" s="1080"/>
      <c r="C4" s="1081"/>
      <c r="D4" s="1082"/>
      <c r="E4" s="1080"/>
      <c r="F4" s="1083"/>
      <c r="G4" s="1084"/>
      <c r="H4" s="1080"/>
      <c r="I4" s="1083"/>
      <c r="J4" s="1084"/>
      <c r="K4" s="1080"/>
      <c r="L4" s="1083"/>
      <c r="M4" s="1084"/>
      <c r="N4" s="1085"/>
      <c r="O4" s="1084"/>
      <c r="P4" s="1085"/>
      <c r="Q4" s="1084"/>
      <c r="R4" s="1082"/>
      <c r="S4" s="1082"/>
      <c r="T4" s="1082"/>
      <c r="U4" s="1086"/>
    </row>
    <row r="5" spans="1:21" s="1070" customFormat="1" ht="18" customHeight="1">
      <c r="A5" s="1079"/>
      <c r="B5" s="1080"/>
      <c r="C5" s="1081"/>
      <c r="D5" s="1082"/>
      <c r="E5" s="1082"/>
      <c r="F5" s="1076" t="s">
        <v>119</v>
      </c>
      <c r="G5" s="1076" t="s">
        <v>120</v>
      </c>
      <c r="H5" s="1082"/>
      <c r="I5" s="1073" t="s">
        <v>121</v>
      </c>
      <c r="J5" s="1073" t="s">
        <v>128</v>
      </c>
      <c r="K5" s="1082"/>
      <c r="L5" s="1073" t="s">
        <v>121</v>
      </c>
      <c r="M5" s="1073" t="s">
        <v>128</v>
      </c>
      <c r="N5" s="1076" t="s">
        <v>122</v>
      </c>
      <c r="O5" s="1076" t="s">
        <v>123</v>
      </c>
      <c r="P5" s="1076" t="s">
        <v>124</v>
      </c>
      <c r="Q5" s="1076" t="s">
        <v>125</v>
      </c>
      <c r="R5" s="1082"/>
      <c r="S5" s="1082"/>
      <c r="T5" s="1082"/>
      <c r="U5" s="1086"/>
    </row>
    <row r="6" spans="1:21" s="1070" customFormat="1" ht="18" customHeight="1">
      <c r="A6" s="1079"/>
      <c r="B6" s="1080"/>
      <c r="C6" s="1081"/>
      <c r="D6" s="1082"/>
      <c r="E6" s="1082"/>
      <c r="F6" s="1082"/>
      <c r="G6" s="1082"/>
      <c r="H6" s="1082"/>
      <c r="I6" s="1079"/>
      <c r="J6" s="1079"/>
      <c r="K6" s="1082"/>
      <c r="L6" s="1079"/>
      <c r="M6" s="1079"/>
      <c r="N6" s="1082"/>
      <c r="O6" s="1082"/>
      <c r="P6" s="1082"/>
      <c r="Q6" s="1082"/>
      <c r="R6" s="1082"/>
      <c r="S6" s="1082"/>
      <c r="T6" s="1082"/>
      <c r="U6" s="1086"/>
    </row>
    <row r="7" spans="1:21" s="1070" customFormat="1" ht="18" customHeight="1">
      <c r="A7" s="1087"/>
      <c r="B7" s="1085"/>
      <c r="C7" s="1084"/>
      <c r="D7" s="1088"/>
      <c r="E7" s="1088"/>
      <c r="F7" s="1088"/>
      <c r="G7" s="1088"/>
      <c r="H7" s="1088"/>
      <c r="I7" s="1087"/>
      <c r="J7" s="1087"/>
      <c r="K7" s="1088"/>
      <c r="L7" s="1087"/>
      <c r="M7" s="1087"/>
      <c r="N7" s="1088"/>
      <c r="O7" s="1088"/>
      <c r="P7" s="1088"/>
      <c r="Q7" s="1088"/>
      <c r="R7" s="1088"/>
      <c r="S7" s="1088"/>
      <c r="T7" s="1088"/>
      <c r="U7" s="1089"/>
    </row>
    <row r="8" spans="1:21" s="1070" customFormat="1" ht="42.75" customHeight="1">
      <c r="A8" s="1090" t="s">
        <v>871</v>
      </c>
      <c r="B8" s="1074">
        <v>2</v>
      </c>
      <c r="C8" s="1077"/>
      <c r="D8" s="1091">
        <v>17</v>
      </c>
      <c r="E8" s="1091">
        <v>376</v>
      </c>
      <c r="F8" s="1091">
        <v>156</v>
      </c>
      <c r="G8" s="1091">
        <v>220</v>
      </c>
      <c r="H8" s="1091">
        <v>52</v>
      </c>
      <c r="I8" s="1092">
        <v>26</v>
      </c>
      <c r="J8" s="1092">
        <v>26</v>
      </c>
      <c r="K8" s="1091">
        <v>15</v>
      </c>
      <c r="L8" s="1092">
        <v>5</v>
      </c>
      <c r="M8" s="1092">
        <v>10</v>
      </c>
      <c r="N8" s="1091">
        <v>137</v>
      </c>
      <c r="O8" s="1091">
        <v>126</v>
      </c>
      <c r="P8" s="1091">
        <v>140</v>
      </c>
      <c r="Q8" s="1091">
        <v>142</v>
      </c>
      <c r="R8" s="1091">
        <v>60</v>
      </c>
      <c r="S8" s="1091">
        <v>18</v>
      </c>
      <c r="T8" s="1093">
        <v>17</v>
      </c>
      <c r="U8" s="1094" t="s">
        <v>871</v>
      </c>
    </row>
    <row r="9" spans="1:22" s="1102" customFormat="1" ht="42.75" customHeight="1">
      <c r="A9" s="1095" t="s">
        <v>872</v>
      </c>
      <c r="B9" s="1096">
        <v>2</v>
      </c>
      <c r="C9" s="1097"/>
      <c r="D9" s="1098">
        <v>17</v>
      </c>
      <c r="E9" s="1098">
        <f>SUM(F9:G9)</f>
        <v>389</v>
      </c>
      <c r="F9" s="1098">
        <v>163</v>
      </c>
      <c r="G9" s="1098">
        <v>226</v>
      </c>
      <c r="H9" s="1098">
        <f>SUM(I9:J9)</f>
        <v>51</v>
      </c>
      <c r="I9" s="1098">
        <v>27</v>
      </c>
      <c r="J9" s="1098">
        <v>24</v>
      </c>
      <c r="K9" s="1098">
        <f>SUM(L9:M9)</f>
        <v>14</v>
      </c>
      <c r="L9" s="1098">
        <v>6</v>
      </c>
      <c r="M9" s="1098">
        <v>8</v>
      </c>
      <c r="N9" s="1098">
        <v>128</v>
      </c>
      <c r="O9" s="1098">
        <v>109</v>
      </c>
      <c r="P9" s="1098">
        <v>140</v>
      </c>
      <c r="Q9" s="1098">
        <v>146</v>
      </c>
      <c r="R9" s="1098">
        <v>60</v>
      </c>
      <c r="S9" s="1098">
        <v>19</v>
      </c>
      <c r="T9" s="1099">
        <v>17</v>
      </c>
      <c r="U9" s="1100" t="s">
        <v>872</v>
      </c>
      <c r="V9" s="1101"/>
    </row>
    <row r="10" spans="1:15" s="88" customFormat="1" ht="16.5" customHeight="1">
      <c r="A10" s="88" t="s">
        <v>239</v>
      </c>
      <c r="B10" s="980"/>
      <c r="C10" s="980"/>
      <c r="D10" s="980"/>
      <c r="F10" s="982"/>
      <c r="G10" s="981"/>
      <c r="H10" s="982"/>
      <c r="I10" s="982"/>
      <c r="J10" s="982" t="s">
        <v>240</v>
      </c>
      <c r="K10" s="982"/>
      <c r="M10" s="982"/>
      <c r="N10" s="980"/>
      <c r="O10" s="980"/>
    </row>
    <row r="11" spans="1:5" s="88" customFormat="1" ht="16.5" customHeight="1">
      <c r="A11" s="323" t="s">
        <v>697</v>
      </c>
      <c r="B11" s="323"/>
      <c r="C11" s="323"/>
      <c r="D11" s="323"/>
      <c r="E11" s="323"/>
    </row>
    <row r="12" s="88" customFormat="1" ht="16.5" customHeight="1">
      <c r="A12" s="88" t="s">
        <v>698</v>
      </c>
    </row>
  </sheetData>
  <sheetProtection/>
  <mergeCells count="29">
    <mergeCell ref="Q2:U2"/>
    <mergeCell ref="S3:S7"/>
    <mergeCell ref="J5:J7"/>
    <mergeCell ref="B8:C8"/>
    <mergeCell ref="H3:J4"/>
    <mergeCell ref="R3:R7"/>
    <mergeCell ref="K3:M4"/>
    <mergeCell ref="N3:O4"/>
    <mergeCell ref="P3:Q4"/>
    <mergeCell ref="I5:I7"/>
    <mergeCell ref="B9:C9"/>
    <mergeCell ref="E5:E7"/>
    <mergeCell ref="F5:F7"/>
    <mergeCell ref="G5:G7"/>
    <mergeCell ref="H5:H7"/>
    <mergeCell ref="A3:A7"/>
    <mergeCell ref="B3:C7"/>
    <mergeCell ref="D3:D7"/>
    <mergeCell ref="E3:G4"/>
    <mergeCell ref="A1:U1"/>
    <mergeCell ref="U3:U7"/>
    <mergeCell ref="T3:T7"/>
    <mergeCell ref="K5:K7"/>
    <mergeCell ref="L5:L7"/>
    <mergeCell ref="M5:M7"/>
    <mergeCell ref="N5:N7"/>
    <mergeCell ref="O5:O7"/>
    <mergeCell ref="P5:P7"/>
    <mergeCell ref="Q5:Q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0.00390625" style="1103" customWidth="1"/>
    <col min="2" max="2" width="12.8515625" style="1103" customWidth="1"/>
    <col min="3" max="3" width="10.421875" style="1103" customWidth="1"/>
    <col min="4" max="6" width="12.00390625" style="1103" bestFit="1" customWidth="1"/>
    <col min="7" max="9" width="9.7109375" style="1103" bestFit="1" customWidth="1"/>
    <col min="10" max="12" width="8.28125" style="1103" bestFit="1" customWidth="1"/>
    <col min="13" max="13" width="10.421875" style="1103" customWidth="1"/>
    <col min="14" max="14" width="9.140625" style="1103" customWidth="1"/>
    <col min="15" max="16" width="10.7109375" style="1103" customWidth="1"/>
    <col min="17" max="18" width="8.7109375" style="1103" customWidth="1"/>
    <col min="19" max="19" width="10.7109375" style="1103" customWidth="1"/>
    <col min="20" max="16384" width="11.421875" style="1103" customWidth="1"/>
  </cols>
  <sheetData>
    <row r="1" spans="1:20" s="1068" customFormat="1" ht="27" customHeight="1">
      <c r="A1" s="1067" t="s">
        <v>718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</row>
    <row r="2" spans="1:20" ht="13.5">
      <c r="A2" s="1067"/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</row>
    <row r="3" spans="1:20" s="1070" customFormat="1" ht="22.5" customHeight="1">
      <c r="A3" s="1069" t="s">
        <v>716</v>
      </c>
      <c r="C3" s="1071" t="s">
        <v>126</v>
      </c>
      <c r="Q3" s="1072" t="s">
        <v>717</v>
      </c>
      <c r="R3" s="1072"/>
      <c r="S3" s="1072"/>
      <c r="T3" s="1072"/>
    </row>
    <row r="4" spans="1:20" s="1070" customFormat="1" ht="18.75" customHeight="1">
      <c r="A4" s="1073" t="s">
        <v>715</v>
      </c>
      <c r="B4" s="1074" t="s">
        <v>109</v>
      </c>
      <c r="C4" s="1076" t="s">
        <v>110</v>
      </c>
      <c r="D4" s="1074" t="s">
        <v>111</v>
      </c>
      <c r="E4" s="1077"/>
      <c r="F4" s="1075"/>
      <c r="G4" s="1074" t="s">
        <v>112</v>
      </c>
      <c r="H4" s="1077"/>
      <c r="I4" s="1075"/>
      <c r="J4" s="1074" t="s">
        <v>113</v>
      </c>
      <c r="K4" s="1077"/>
      <c r="L4" s="1075"/>
      <c r="M4" s="1074" t="s">
        <v>114</v>
      </c>
      <c r="N4" s="1075"/>
      <c r="O4" s="1074" t="s">
        <v>115</v>
      </c>
      <c r="P4" s="1075"/>
      <c r="Q4" s="1076" t="s">
        <v>721</v>
      </c>
      <c r="R4" s="1076" t="s">
        <v>724</v>
      </c>
      <c r="S4" s="1076" t="s">
        <v>774</v>
      </c>
      <c r="T4" s="1078" t="s">
        <v>127</v>
      </c>
    </row>
    <row r="5" spans="1:20" s="1070" customFormat="1" ht="18.75" customHeight="1">
      <c r="A5" s="1079"/>
      <c r="B5" s="1080"/>
      <c r="C5" s="1082"/>
      <c r="D5" s="1080"/>
      <c r="E5" s="1083"/>
      <c r="F5" s="1084"/>
      <c r="G5" s="1080"/>
      <c r="H5" s="1083"/>
      <c r="I5" s="1084"/>
      <c r="J5" s="1080"/>
      <c r="K5" s="1083"/>
      <c r="L5" s="1084"/>
      <c r="M5" s="1085"/>
      <c r="N5" s="1084"/>
      <c r="O5" s="1085"/>
      <c r="P5" s="1084"/>
      <c r="Q5" s="1082"/>
      <c r="R5" s="1082"/>
      <c r="S5" s="1082"/>
      <c r="T5" s="1086"/>
    </row>
    <row r="6" spans="1:20" s="1070" customFormat="1" ht="18" customHeight="1">
      <c r="A6" s="1079"/>
      <c r="B6" s="1080"/>
      <c r="C6" s="1082"/>
      <c r="D6" s="1082"/>
      <c r="E6" s="1076" t="s">
        <v>119</v>
      </c>
      <c r="F6" s="1076" t="s">
        <v>878</v>
      </c>
      <c r="G6" s="1082"/>
      <c r="H6" s="1076" t="s">
        <v>119</v>
      </c>
      <c r="I6" s="1076" t="s">
        <v>877</v>
      </c>
      <c r="J6" s="1082"/>
      <c r="K6" s="1076" t="s">
        <v>119</v>
      </c>
      <c r="L6" s="1076" t="s">
        <v>877</v>
      </c>
      <c r="M6" s="1076" t="s">
        <v>122</v>
      </c>
      <c r="N6" s="1076" t="s">
        <v>123</v>
      </c>
      <c r="O6" s="1076" t="s">
        <v>124</v>
      </c>
      <c r="P6" s="1076" t="s">
        <v>125</v>
      </c>
      <c r="Q6" s="1082"/>
      <c r="R6" s="1082"/>
      <c r="S6" s="1082"/>
      <c r="T6" s="1086"/>
    </row>
    <row r="7" spans="1:20" s="1070" customFormat="1" ht="18" customHeight="1">
      <c r="A7" s="1079"/>
      <c r="B7" s="1080"/>
      <c r="C7" s="1082"/>
      <c r="D7" s="1082"/>
      <c r="E7" s="1082"/>
      <c r="F7" s="1082"/>
      <c r="G7" s="1082"/>
      <c r="H7" s="1079"/>
      <c r="I7" s="1079"/>
      <c r="J7" s="1082"/>
      <c r="K7" s="1079"/>
      <c r="L7" s="1079"/>
      <c r="M7" s="1082"/>
      <c r="N7" s="1082"/>
      <c r="O7" s="1082"/>
      <c r="P7" s="1082"/>
      <c r="Q7" s="1082"/>
      <c r="R7" s="1082"/>
      <c r="S7" s="1082"/>
      <c r="T7" s="1086"/>
    </row>
    <row r="8" spans="1:20" s="1070" customFormat="1" ht="18" customHeight="1">
      <c r="A8" s="1087"/>
      <c r="B8" s="1085"/>
      <c r="C8" s="1088"/>
      <c r="D8" s="1088"/>
      <c r="E8" s="1088"/>
      <c r="F8" s="1088"/>
      <c r="G8" s="1088"/>
      <c r="H8" s="1087"/>
      <c r="I8" s="1087"/>
      <c r="J8" s="1088"/>
      <c r="K8" s="1087"/>
      <c r="L8" s="1087"/>
      <c r="M8" s="1088"/>
      <c r="N8" s="1088"/>
      <c r="O8" s="1088"/>
      <c r="P8" s="1088"/>
      <c r="Q8" s="1088"/>
      <c r="R8" s="1088"/>
      <c r="S8" s="1088"/>
      <c r="T8" s="1089"/>
    </row>
    <row r="9" spans="1:20" s="1070" customFormat="1" ht="43.5" customHeight="1">
      <c r="A9" s="1090" t="s">
        <v>871</v>
      </c>
      <c r="B9" s="1104">
        <v>5</v>
      </c>
      <c r="C9" s="1105">
        <v>116</v>
      </c>
      <c r="D9" s="1105">
        <v>3659</v>
      </c>
      <c r="E9" s="1105">
        <v>1627</v>
      </c>
      <c r="F9" s="1105">
        <v>2032</v>
      </c>
      <c r="G9" s="1105">
        <v>241</v>
      </c>
      <c r="H9" s="1106">
        <v>123</v>
      </c>
      <c r="I9" s="1106">
        <v>118</v>
      </c>
      <c r="J9" s="1105">
        <v>47</v>
      </c>
      <c r="K9" s="1106">
        <v>36</v>
      </c>
      <c r="L9" s="1106">
        <v>11</v>
      </c>
      <c r="M9" s="1105">
        <v>1181</v>
      </c>
      <c r="N9" s="1105">
        <v>807</v>
      </c>
      <c r="O9" s="1105">
        <v>1219</v>
      </c>
      <c r="P9" s="1105">
        <v>1249</v>
      </c>
      <c r="Q9" s="1105">
        <v>402</v>
      </c>
      <c r="R9" s="1105">
        <v>69</v>
      </c>
      <c r="S9" s="1107">
        <v>119</v>
      </c>
      <c r="T9" s="1094" t="s">
        <v>871</v>
      </c>
    </row>
    <row r="10" spans="1:20" s="1102" customFormat="1" ht="43.5" customHeight="1">
      <c r="A10" s="1095" t="s">
        <v>872</v>
      </c>
      <c r="B10" s="1108">
        <v>5</v>
      </c>
      <c r="C10" s="1109">
        <v>118</v>
      </c>
      <c r="D10" s="1109">
        <f>SUM(E10:F10)</f>
        <v>3659</v>
      </c>
      <c r="E10" s="1109">
        <v>1662</v>
      </c>
      <c r="F10" s="1109">
        <v>1997</v>
      </c>
      <c r="G10" s="1109">
        <f>SUM(H10:I10)</f>
        <v>248</v>
      </c>
      <c r="H10" s="1109">
        <v>117</v>
      </c>
      <c r="I10" s="1109">
        <v>131</v>
      </c>
      <c r="J10" s="1109">
        <f>SUM(K10:L10)</f>
        <v>45</v>
      </c>
      <c r="K10" s="1109">
        <v>31</v>
      </c>
      <c r="L10" s="1109">
        <v>14</v>
      </c>
      <c r="M10" s="1109">
        <v>1173</v>
      </c>
      <c r="N10" s="1109">
        <v>717</v>
      </c>
      <c r="O10" s="1109">
        <v>1202</v>
      </c>
      <c r="P10" s="1109">
        <v>1230</v>
      </c>
      <c r="Q10" s="1109">
        <v>398</v>
      </c>
      <c r="R10" s="1109">
        <v>71</v>
      </c>
      <c r="S10" s="1110">
        <v>120</v>
      </c>
      <c r="T10" s="1111" t="s">
        <v>872</v>
      </c>
    </row>
    <row r="11" spans="1:14" s="88" customFormat="1" ht="14.25" customHeight="1">
      <c r="A11" s="88" t="s">
        <v>239</v>
      </c>
      <c r="B11" s="980"/>
      <c r="C11" s="980"/>
      <c r="E11" s="982"/>
      <c r="F11" s="981"/>
      <c r="G11" s="982"/>
      <c r="H11" s="982"/>
      <c r="I11" s="982" t="s">
        <v>240</v>
      </c>
      <c r="J11" s="982"/>
      <c r="L11" s="982"/>
      <c r="M11" s="980"/>
      <c r="N11" s="980"/>
    </row>
    <row r="12" spans="1:4" s="88" customFormat="1" ht="14.25" customHeight="1">
      <c r="A12" s="323" t="s">
        <v>697</v>
      </c>
      <c r="B12" s="323"/>
      <c r="C12" s="323"/>
      <c r="D12" s="323"/>
    </row>
    <row r="13" s="88" customFormat="1" ht="14.25" customHeight="1">
      <c r="A13" s="88" t="s">
        <v>698</v>
      </c>
    </row>
    <row r="14" s="1070" customFormat="1" ht="14.25" customHeight="1">
      <c r="A14" s="1070" t="s">
        <v>719</v>
      </c>
    </row>
  </sheetData>
  <sheetProtection/>
  <mergeCells count="27">
    <mergeCell ref="S4:S8"/>
    <mergeCell ref="D6:D8"/>
    <mergeCell ref="E6:E8"/>
    <mergeCell ref="F6:F8"/>
    <mergeCell ref="G6:G8"/>
    <mergeCell ref="P6:P8"/>
    <mergeCell ref="J4:L5"/>
    <mergeCell ref="J6:J8"/>
    <mergeCell ref="K6:K8"/>
    <mergeCell ref="L6:L8"/>
    <mergeCell ref="N6:N8"/>
    <mergeCell ref="B4:B8"/>
    <mergeCell ref="C4:C8"/>
    <mergeCell ref="D4:F5"/>
    <mergeCell ref="G4:I5"/>
    <mergeCell ref="I6:I8"/>
    <mergeCell ref="H6:H8"/>
    <mergeCell ref="O6:O8"/>
    <mergeCell ref="M4:N5"/>
    <mergeCell ref="A4:A8"/>
    <mergeCell ref="A1:T2"/>
    <mergeCell ref="Q3:T3"/>
    <mergeCell ref="T4:T8"/>
    <mergeCell ref="O4:P5"/>
    <mergeCell ref="Q4:Q8"/>
    <mergeCell ref="R4:R8"/>
    <mergeCell ref="M6:M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3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10.00390625" style="330" customWidth="1"/>
    <col min="2" max="3" width="5.7109375" style="330" customWidth="1"/>
    <col min="4" max="4" width="8.00390625" style="330" customWidth="1"/>
    <col min="5" max="5" width="6.8515625" style="330" bestFit="1" customWidth="1"/>
    <col min="6" max="6" width="6.421875" style="330" customWidth="1"/>
    <col min="7" max="7" width="7.28125" style="330" customWidth="1"/>
    <col min="8" max="13" width="5.140625" style="330" customWidth="1"/>
    <col min="14" max="14" width="10.421875" style="330" customWidth="1"/>
    <col min="15" max="15" width="9.140625" style="330" customWidth="1"/>
    <col min="16" max="16" width="9.57421875" style="330" customWidth="1"/>
    <col min="17" max="17" width="8.421875" style="330" customWidth="1"/>
    <col min="18" max="19" width="8.7109375" style="330" customWidth="1"/>
    <col min="20" max="20" width="10.7109375" style="330" customWidth="1"/>
    <col min="21" max="21" width="18.421875" style="330" customWidth="1"/>
    <col min="22" max="16384" width="11.421875" style="330" customWidth="1"/>
  </cols>
  <sheetData>
    <row r="1" spans="1:21" s="347" customFormat="1" ht="40.5" customHeight="1">
      <c r="A1" s="739" t="s">
        <v>725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</row>
    <row r="2" s="348" customFormat="1" ht="12"/>
    <row r="3" spans="1:21" s="348" customFormat="1" ht="21" customHeight="1">
      <c r="A3" s="349" t="s">
        <v>716</v>
      </c>
      <c r="D3" s="344" t="s">
        <v>126</v>
      </c>
      <c r="Q3" s="740" t="s">
        <v>717</v>
      </c>
      <c r="R3" s="740"/>
      <c r="S3" s="740"/>
      <c r="T3" s="740"/>
      <c r="U3" s="740"/>
    </row>
    <row r="4" spans="1:21" s="348" customFormat="1" ht="18.75" customHeight="1">
      <c r="A4" s="754" t="s">
        <v>108</v>
      </c>
      <c r="B4" s="744" t="s">
        <v>109</v>
      </c>
      <c r="C4" s="745"/>
      <c r="D4" s="741" t="s">
        <v>110</v>
      </c>
      <c r="E4" s="744" t="s">
        <v>111</v>
      </c>
      <c r="F4" s="750"/>
      <c r="G4" s="745"/>
      <c r="H4" s="744" t="s">
        <v>112</v>
      </c>
      <c r="I4" s="750"/>
      <c r="J4" s="745"/>
      <c r="K4" s="744" t="s">
        <v>113</v>
      </c>
      <c r="L4" s="750"/>
      <c r="M4" s="745"/>
      <c r="N4" s="744" t="s">
        <v>114</v>
      </c>
      <c r="O4" s="745"/>
      <c r="P4" s="744" t="s">
        <v>115</v>
      </c>
      <c r="Q4" s="745"/>
      <c r="R4" s="741" t="s">
        <v>116</v>
      </c>
      <c r="S4" s="741" t="s">
        <v>117</v>
      </c>
      <c r="T4" s="741" t="s">
        <v>118</v>
      </c>
      <c r="U4" s="736" t="s">
        <v>127</v>
      </c>
    </row>
    <row r="5" spans="1:21" s="348" customFormat="1" ht="18.75" customHeight="1">
      <c r="A5" s="755"/>
      <c r="B5" s="748"/>
      <c r="C5" s="749"/>
      <c r="D5" s="742"/>
      <c r="E5" s="748"/>
      <c r="F5" s="751"/>
      <c r="G5" s="747"/>
      <c r="H5" s="748"/>
      <c r="I5" s="751"/>
      <c r="J5" s="747"/>
      <c r="K5" s="748"/>
      <c r="L5" s="751"/>
      <c r="M5" s="747"/>
      <c r="N5" s="746"/>
      <c r="O5" s="747"/>
      <c r="P5" s="746"/>
      <c r="Q5" s="747"/>
      <c r="R5" s="742"/>
      <c r="S5" s="742"/>
      <c r="T5" s="742"/>
      <c r="U5" s="737"/>
    </row>
    <row r="6" spans="1:21" s="348" customFormat="1" ht="18" customHeight="1">
      <c r="A6" s="755"/>
      <c r="B6" s="748"/>
      <c r="C6" s="749"/>
      <c r="D6" s="742"/>
      <c r="E6" s="742"/>
      <c r="F6" s="741" t="s">
        <v>119</v>
      </c>
      <c r="G6" s="741" t="s">
        <v>120</v>
      </c>
      <c r="H6" s="742"/>
      <c r="I6" s="754" t="s">
        <v>121</v>
      </c>
      <c r="J6" s="754" t="s">
        <v>128</v>
      </c>
      <c r="K6" s="742"/>
      <c r="L6" s="754" t="s">
        <v>121</v>
      </c>
      <c r="M6" s="754" t="s">
        <v>128</v>
      </c>
      <c r="N6" s="741" t="s">
        <v>122</v>
      </c>
      <c r="O6" s="741" t="s">
        <v>123</v>
      </c>
      <c r="P6" s="741" t="s">
        <v>124</v>
      </c>
      <c r="Q6" s="741" t="s">
        <v>125</v>
      </c>
      <c r="R6" s="742"/>
      <c r="S6" s="742"/>
      <c r="T6" s="742"/>
      <c r="U6" s="737"/>
    </row>
    <row r="7" spans="1:21" s="348" customFormat="1" ht="18" customHeight="1">
      <c r="A7" s="755"/>
      <c r="B7" s="748"/>
      <c r="C7" s="749"/>
      <c r="D7" s="742"/>
      <c r="E7" s="742"/>
      <c r="F7" s="742"/>
      <c r="G7" s="742"/>
      <c r="H7" s="742"/>
      <c r="I7" s="755"/>
      <c r="J7" s="755"/>
      <c r="K7" s="742"/>
      <c r="L7" s="755"/>
      <c r="M7" s="755"/>
      <c r="N7" s="742"/>
      <c r="O7" s="742"/>
      <c r="P7" s="742"/>
      <c r="Q7" s="742"/>
      <c r="R7" s="742"/>
      <c r="S7" s="742"/>
      <c r="T7" s="742"/>
      <c r="U7" s="737"/>
    </row>
    <row r="8" spans="1:21" s="348" customFormat="1" ht="18" customHeight="1">
      <c r="A8" s="756"/>
      <c r="B8" s="746"/>
      <c r="C8" s="747"/>
      <c r="D8" s="743"/>
      <c r="E8" s="743"/>
      <c r="F8" s="743"/>
      <c r="G8" s="743"/>
      <c r="H8" s="743"/>
      <c r="I8" s="756"/>
      <c r="J8" s="756"/>
      <c r="K8" s="743"/>
      <c r="L8" s="756"/>
      <c r="M8" s="756"/>
      <c r="N8" s="743"/>
      <c r="O8" s="743"/>
      <c r="P8" s="743"/>
      <c r="Q8" s="743"/>
      <c r="R8" s="743"/>
      <c r="S8" s="743"/>
      <c r="T8" s="743"/>
      <c r="U8" s="738"/>
    </row>
    <row r="9" spans="1:21" s="343" customFormat="1" ht="45.75" customHeight="1">
      <c r="A9" s="345" t="s">
        <v>872</v>
      </c>
      <c r="B9" s="752">
        <v>0</v>
      </c>
      <c r="C9" s="753"/>
      <c r="D9" s="350">
        <v>0</v>
      </c>
      <c r="E9" s="350">
        <v>0</v>
      </c>
      <c r="F9" s="350">
        <v>0</v>
      </c>
      <c r="G9" s="350">
        <v>0</v>
      </c>
      <c r="H9" s="350">
        <v>0</v>
      </c>
      <c r="I9" s="350">
        <v>0</v>
      </c>
      <c r="J9" s="350">
        <v>0</v>
      </c>
      <c r="K9" s="350">
        <v>0</v>
      </c>
      <c r="L9" s="350">
        <v>0</v>
      </c>
      <c r="M9" s="350">
        <v>0</v>
      </c>
      <c r="N9" s="350">
        <v>0</v>
      </c>
      <c r="O9" s="350">
        <v>0</v>
      </c>
      <c r="P9" s="350">
        <v>0</v>
      </c>
      <c r="Q9" s="350">
        <v>0</v>
      </c>
      <c r="R9" s="350">
        <v>0</v>
      </c>
      <c r="S9" s="350">
        <v>0</v>
      </c>
      <c r="T9" s="351">
        <v>0</v>
      </c>
      <c r="U9" s="352" t="s">
        <v>872</v>
      </c>
    </row>
    <row r="10" spans="1:15" s="6" customFormat="1" ht="18.75" customHeight="1">
      <c r="A10" s="6" t="s">
        <v>239</v>
      </c>
      <c r="B10" s="208"/>
      <c r="C10" s="208"/>
      <c r="D10" s="208"/>
      <c r="F10" s="242"/>
      <c r="G10" s="243"/>
      <c r="H10" s="242"/>
      <c r="I10" s="242"/>
      <c r="J10" s="242" t="s">
        <v>240</v>
      </c>
      <c r="K10" s="242"/>
      <c r="M10" s="242"/>
      <c r="N10" s="208"/>
      <c r="O10" s="208"/>
    </row>
    <row r="11" spans="1:5" s="6" customFormat="1" ht="18.75" customHeight="1">
      <c r="A11" s="73" t="s">
        <v>697</v>
      </c>
      <c r="B11" s="73"/>
      <c r="C11" s="73"/>
      <c r="D11" s="73"/>
      <c r="E11" s="73"/>
    </row>
    <row r="12" s="6" customFormat="1" ht="18.75" customHeight="1">
      <c r="A12" s="6" t="s">
        <v>698</v>
      </c>
    </row>
    <row r="13" s="343" customFormat="1" ht="18.75" customHeight="1">
      <c r="A13" s="343" t="s">
        <v>719</v>
      </c>
    </row>
    <row r="14" s="346" customFormat="1" ht="12"/>
  </sheetData>
  <sheetProtection/>
  <mergeCells count="28">
    <mergeCell ref="B9:C9"/>
    <mergeCell ref="E6:E8"/>
    <mergeCell ref="J6:J8"/>
    <mergeCell ref="K4:M5"/>
    <mergeCell ref="M6:M8"/>
    <mergeCell ref="A4:A8"/>
    <mergeCell ref="G6:G8"/>
    <mergeCell ref="K6:K8"/>
    <mergeCell ref="L6:L8"/>
    <mergeCell ref="I6:I8"/>
    <mergeCell ref="P4:Q5"/>
    <mergeCell ref="N6:N8"/>
    <mergeCell ref="B4:C8"/>
    <mergeCell ref="D4:D8"/>
    <mergeCell ref="E4:G5"/>
    <mergeCell ref="H4:J5"/>
    <mergeCell ref="F6:F8"/>
    <mergeCell ref="H6:H8"/>
    <mergeCell ref="A1:U1"/>
    <mergeCell ref="U4:U8"/>
    <mergeCell ref="Q3:U3"/>
    <mergeCell ref="O6:O8"/>
    <mergeCell ref="P6:P8"/>
    <mergeCell ref="Q6:Q8"/>
    <mergeCell ref="T4:T8"/>
    <mergeCell ref="N4:O5"/>
    <mergeCell ref="R4:R8"/>
    <mergeCell ref="S4:S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M36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6.57421875" style="353" customWidth="1"/>
    <col min="2" max="9" width="12.28125" style="353" customWidth="1"/>
    <col min="10" max="10" width="16.57421875" style="353" customWidth="1"/>
    <col min="11" max="12" width="12.28125" style="353" customWidth="1"/>
    <col min="13" max="13" width="19.7109375" style="353" customWidth="1"/>
    <col min="14" max="16384" width="9.140625" style="353" customWidth="1"/>
  </cols>
  <sheetData>
    <row r="1" spans="1:13" ht="23.25" customHeight="1">
      <c r="A1" s="762" t="s">
        <v>726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</row>
    <row r="2" spans="1:13" ht="18" customHeight="1">
      <c r="A2" s="353" t="s">
        <v>727</v>
      </c>
      <c r="B2" s="354"/>
      <c r="C2" s="355" t="s">
        <v>126</v>
      </c>
      <c r="D2" s="354"/>
      <c r="E2" s="354"/>
      <c r="F2" s="354"/>
      <c r="G2" s="354"/>
      <c r="H2" s="354"/>
      <c r="I2" s="354"/>
      <c r="J2" s="354"/>
      <c r="K2" s="354"/>
      <c r="M2" s="356" t="s">
        <v>728</v>
      </c>
    </row>
    <row r="3" spans="1:13" ht="17.25" customHeight="1">
      <c r="A3" s="357"/>
      <c r="B3" s="358" t="s">
        <v>729</v>
      </c>
      <c r="C3" s="358" t="s">
        <v>730</v>
      </c>
      <c r="D3" s="763" t="s">
        <v>731</v>
      </c>
      <c r="E3" s="764"/>
      <c r="F3" s="765"/>
      <c r="G3" s="763" t="s">
        <v>732</v>
      </c>
      <c r="H3" s="764"/>
      <c r="I3" s="765"/>
      <c r="J3" s="763" t="s">
        <v>647</v>
      </c>
      <c r="K3" s="764"/>
      <c r="L3" s="765"/>
      <c r="M3" s="357"/>
    </row>
    <row r="4" spans="1:13" ht="17.25" customHeight="1">
      <c r="A4" s="360" t="s">
        <v>733</v>
      </c>
      <c r="B4" s="361"/>
      <c r="C4" s="361"/>
      <c r="D4" s="766" t="s">
        <v>734</v>
      </c>
      <c r="E4" s="767"/>
      <c r="F4" s="768"/>
      <c r="G4" s="766" t="s">
        <v>735</v>
      </c>
      <c r="H4" s="769"/>
      <c r="I4" s="768"/>
      <c r="J4" s="766" t="s">
        <v>736</v>
      </c>
      <c r="K4" s="769"/>
      <c r="L4" s="768"/>
      <c r="M4" s="363" t="s">
        <v>737</v>
      </c>
    </row>
    <row r="5" spans="1:13" ht="17.25" customHeight="1">
      <c r="A5" s="360" t="s">
        <v>738</v>
      </c>
      <c r="B5" s="361" t="s">
        <v>739</v>
      </c>
      <c r="C5" s="361" t="s">
        <v>739</v>
      </c>
      <c r="D5" s="366"/>
      <c r="E5" s="358" t="s">
        <v>740</v>
      </c>
      <c r="F5" s="358" t="s">
        <v>741</v>
      </c>
      <c r="G5" s="366"/>
      <c r="H5" s="358" t="s">
        <v>740</v>
      </c>
      <c r="I5" s="358" t="s">
        <v>741</v>
      </c>
      <c r="J5" s="366"/>
      <c r="K5" s="358" t="s">
        <v>740</v>
      </c>
      <c r="L5" s="358" t="s">
        <v>741</v>
      </c>
      <c r="M5" s="363" t="s">
        <v>742</v>
      </c>
    </row>
    <row r="6" spans="1:13" ht="17.25" customHeight="1">
      <c r="A6" s="367"/>
      <c r="B6" s="368" t="s">
        <v>743</v>
      </c>
      <c r="C6" s="368" t="s">
        <v>744</v>
      </c>
      <c r="D6" s="368"/>
      <c r="E6" s="368" t="s">
        <v>745</v>
      </c>
      <c r="F6" s="368" t="s">
        <v>746</v>
      </c>
      <c r="G6" s="368"/>
      <c r="H6" s="368" t="s">
        <v>745</v>
      </c>
      <c r="I6" s="368" t="s">
        <v>746</v>
      </c>
      <c r="J6" s="368"/>
      <c r="K6" s="368" t="s">
        <v>745</v>
      </c>
      <c r="L6" s="368" t="s">
        <v>746</v>
      </c>
      <c r="M6" s="367"/>
    </row>
    <row r="7" spans="1:13" ht="21" customHeight="1">
      <c r="A7" s="371" t="s">
        <v>408</v>
      </c>
      <c r="B7" s="372">
        <v>3</v>
      </c>
      <c r="C7" s="372">
        <v>74</v>
      </c>
      <c r="D7" s="372">
        <v>9411</v>
      </c>
      <c r="E7" s="372">
        <v>4838</v>
      </c>
      <c r="F7" s="372">
        <v>4573</v>
      </c>
      <c r="G7" s="372">
        <v>264</v>
      </c>
      <c r="H7" s="372">
        <v>163</v>
      </c>
      <c r="I7" s="372">
        <v>101</v>
      </c>
      <c r="J7" s="372">
        <v>200</v>
      </c>
      <c r="K7" s="372">
        <v>130</v>
      </c>
      <c r="L7" s="373">
        <v>70</v>
      </c>
      <c r="M7" s="374" t="s">
        <v>408</v>
      </c>
    </row>
    <row r="8" spans="1:13" ht="21" customHeight="1">
      <c r="A8" s="371" t="s">
        <v>659</v>
      </c>
      <c r="B8" s="375">
        <v>3</v>
      </c>
      <c r="C8" s="375">
        <v>77</v>
      </c>
      <c r="D8" s="375">
        <v>9191</v>
      </c>
      <c r="E8" s="375">
        <v>4702</v>
      </c>
      <c r="F8" s="375">
        <v>4489</v>
      </c>
      <c r="G8" s="375">
        <v>273</v>
      </c>
      <c r="H8" s="375">
        <v>167</v>
      </c>
      <c r="I8" s="375">
        <v>106</v>
      </c>
      <c r="J8" s="375">
        <v>187</v>
      </c>
      <c r="K8" s="375">
        <v>130</v>
      </c>
      <c r="L8" s="376">
        <v>57</v>
      </c>
      <c r="M8" s="374" t="s">
        <v>659</v>
      </c>
    </row>
    <row r="9" spans="1:13" ht="21" customHeight="1">
      <c r="A9" s="371" t="s">
        <v>170</v>
      </c>
      <c r="B9" s="375">
        <v>3</v>
      </c>
      <c r="C9" s="375">
        <v>75</v>
      </c>
      <c r="D9" s="375">
        <v>8035</v>
      </c>
      <c r="E9" s="375">
        <v>3582</v>
      </c>
      <c r="F9" s="375">
        <v>4453</v>
      </c>
      <c r="G9" s="375">
        <v>244</v>
      </c>
      <c r="H9" s="375">
        <v>161</v>
      </c>
      <c r="I9" s="375">
        <v>83</v>
      </c>
      <c r="J9" s="375">
        <v>159</v>
      </c>
      <c r="K9" s="375">
        <v>117</v>
      </c>
      <c r="L9" s="376">
        <v>42</v>
      </c>
      <c r="M9" s="374" t="s">
        <v>170</v>
      </c>
    </row>
    <row r="10" spans="1:13" ht="21" customHeight="1">
      <c r="A10" s="371" t="s">
        <v>673</v>
      </c>
      <c r="B10" s="375">
        <v>3</v>
      </c>
      <c r="C10" s="375">
        <v>74</v>
      </c>
      <c r="D10" s="375">
        <v>8297</v>
      </c>
      <c r="E10" s="375">
        <v>3724</v>
      </c>
      <c r="F10" s="375">
        <v>4573</v>
      </c>
      <c r="G10" s="375">
        <v>265</v>
      </c>
      <c r="H10" s="375">
        <v>169</v>
      </c>
      <c r="I10" s="375">
        <v>96</v>
      </c>
      <c r="J10" s="375">
        <v>170</v>
      </c>
      <c r="K10" s="375">
        <v>118</v>
      </c>
      <c r="L10" s="376">
        <v>52</v>
      </c>
      <c r="M10" s="374" t="s">
        <v>673</v>
      </c>
    </row>
    <row r="11" spans="1:13" ht="21" customHeight="1">
      <c r="A11" s="469" t="s">
        <v>879</v>
      </c>
      <c r="B11" s="375">
        <v>2</v>
      </c>
      <c r="C11" s="375">
        <v>48</v>
      </c>
      <c r="D11" s="375">
        <v>7168</v>
      </c>
      <c r="E11" s="375">
        <v>3007</v>
      </c>
      <c r="F11" s="375">
        <v>4161</v>
      </c>
      <c r="G11" s="375">
        <v>189</v>
      </c>
      <c r="H11" s="375">
        <v>112</v>
      </c>
      <c r="I11" s="375">
        <v>77</v>
      </c>
      <c r="J11" s="375">
        <v>135</v>
      </c>
      <c r="K11" s="375">
        <v>92</v>
      </c>
      <c r="L11" s="375">
        <v>43</v>
      </c>
      <c r="M11" s="470" t="s">
        <v>879</v>
      </c>
    </row>
    <row r="12" spans="1:13" s="380" customFormat="1" ht="21" customHeight="1">
      <c r="A12" s="377" t="s">
        <v>872</v>
      </c>
      <c r="B12" s="378">
        <f>B13+B14</f>
        <v>2</v>
      </c>
      <c r="C12" s="378">
        <f aca="true" t="shared" si="0" ref="C12:L12">C13+C14</f>
        <v>53</v>
      </c>
      <c r="D12" s="378">
        <f t="shared" si="0"/>
        <v>7393</v>
      </c>
      <c r="E12" s="378">
        <f t="shared" si="0"/>
        <v>3168</v>
      </c>
      <c r="F12" s="378">
        <f t="shared" si="0"/>
        <v>4225</v>
      </c>
      <c r="G12" s="378">
        <f t="shared" si="0"/>
        <v>191</v>
      </c>
      <c r="H12" s="378">
        <f t="shared" si="0"/>
        <v>113</v>
      </c>
      <c r="I12" s="378">
        <f t="shared" si="0"/>
        <v>78</v>
      </c>
      <c r="J12" s="378">
        <f t="shared" si="0"/>
        <v>130</v>
      </c>
      <c r="K12" s="378">
        <f t="shared" si="0"/>
        <v>90</v>
      </c>
      <c r="L12" s="378">
        <f t="shared" si="0"/>
        <v>40</v>
      </c>
      <c r="M12" s="379" t="s">
        <v>872</v>
      </c>
    </row>
    <row r="13" spans="1:13" ht="21" customHeight="1">
      <c r="A13" s="381" t="s">
        <v>747</v>
      </c>
      <c r="B13" s="409">
        <v>1</v>
      </c>
      <c r="C13" s="409">
        <v>21</v>
      </c>
      <c r="D13" s="409">
        <v>2370</v>
      </c>
      <c r="E13" s="409">
        <v>1082</v>
      </c>
      <c r="F13" s="409">
        <v>1288</v>
      </c>
      <c r="G13" s="409">
        <v>73</v>
      </c>
      <c r="H13" s="409">
        <v>47</v>
      </c>
      <c r="I13" s="409">
        <v>26</v>
      </c>
      <c r="J13" s="409">
        <v>36</v>
      </c>
      <c r="K13" s="409">
        <v>29</v>
      </c>
      <c r="L13" s="410">
        <v>7</v>
      </c>
      <c r="M13" s="382" t="s">
        <v>748</v>
      </c>
    </row>
    <row r="14" spans="1:13" ht="21" customHeight="1">
      <c r="A14" s="399" t="s">
        <v>749</v>
      </c>
      <c r="B14" s="472">
        <v>1</v>
      </c>
      <c r="C14" s="472">
        <v>32</v>
      </c>
      <c r="D14" s="472">
        <v>5023</v>
      </c>
      <c r="E14" s="472">
        <v>2086</v>
      </c>
      <c r="F14" s="472">
        <v>2937</v>
      </c>
      <c r="G14" s="472">
        <v>118</v>
      </c>
      <c r="H14" s="472">
        <v>66</v>
      </c>
      <c r="I14" s="472">
        <v>52</v>
      </c>
      <c r="J14" s="472">
        <v>94</v>
      </c>
      <c r="K14" s="472">
        <v>61</v>
      </c>
      <c r="L14" s="472">
        <v>33</v>
      </c>
      <c r="M14" s="400" t="s">
        <v>750</v>
      </c>
    </row>
    <row r="15" spans="1:13" ht="10.5" customHeight="1">
      <c r="A15" s="36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</row>
    <row r="16" spans="1:13" ht="17.25" customHeight="1">
      <c r="A16" s="357"/>
      <c r="B16" s="763" t="s">
        <v>751</v>
      </c>
      <c r="C16" s="764"/>
      <c r="D16" s="764"/>
      <c r="E16" s="765"/>
      <c r="F16" s="770" t="s">
        <v>752</v>
      </c>
      <c r="G16" s="765"/>
      <c r="H16" s="383" t="s">
        <v>753</v>
      </c>
      <c r="I16" s="358" t="s">
        <v>754</v>
      </c>
      <c r="J16" s="357"/>
      <c r="K16" s="365"/>
      <c r="L16" s="365"/>
      <c r="M16" s="365"/>
    </row>
    <row r="17" spans="1:13" ht="17.25" customHeight="1">
      <c r="A17" s="360" t="s">
        <v>168</v>
      </c>
      <c r="B17" s="757" t="s">
        <v>232</v>
      </c>
      <c r="C17" s="758"/>
      <c r="D17" s="758"/>
      <c r="E17" s="759"/>
      <c r="F17" s="758" t="s">
        <v>233</v>
      </c>
      <c r="G17" s="759"/>
      <c r="H17" s="364"/>
      <c r="I17" s="361"/>
      <c r="J17" s="363" t="s">
        <v>127</v>
      </c>
      <c r="K17" s="365"/>
      <c r="L17" s="365"/>
      <c r="M17" s="365"/>
    </row>
    <row r="18" spans="1:13" ht="17.25" customHeight="1">
      <c r="A18" s="360" t="s">
        <v>755</v>
      </c>
      <c r="B18" s="385" t="s">
        <v>756</v>
      </c>
      <c r="C18" s="385" t="s">
        <v>757</v>
      </c>
      <c r="D18" s="358" t="s">
        <v>758</v>
      </c>
      <c r="E18" s="358" t="s">
        <v>759</v>
      </c>
      <c r="F18" s="358" t="s">
        <v>245</v>
      </c>
      <c r="G18" s="359" t="s">
        <v>760</v>
      </c>
      <c r="H18" s="361"/>
      <c r="I18" s="361"/>
      <c r="J18" s="363" t="s">
        <v>761</v>
      </c>
      <c r="K18" s="365"/>
      <c r="L18" s="365"/>
      <c r="M18" s="365"/>
    </row>
    <row r="19" spans="1:13" ht="17.25" customHeight="1">
      <c r="A19" s="363"/>
      <c r="B19" s="361"/>
      <c r="C19" s="361" t="s">
        <v>247</v>
      </c>
      <c r="D19" s="361"/>
      <c r="E19" s="361" t="s">
        <v>248</v>
      </c>
      <c r="F19" s="361"/>
      <c r="G19" s="362"/>
      <c r="H19" s="361" t="s">
        <v>249</v>
      </c>
      <c r="I19" s="386" t="s">
        <v>663</v>
      </c>
      <c r="J19" s="363"/>
      <c r="K19" s="365"/>
      <c r="L19" s="365"/>
      <c r="M19" s="365"/>
    </row>
    <row r="20" spans="1:13" ht="17.25" customHeight="1">
      <c r="A20" s="367"/>
      <c r="B20" s="368" t="s">
        <v>256</v>
      </c>
      <c r="C20" s="368" t="s">
        <v>257</v>
      </c>
      <c r="D20" s="387" t="s">
        <v>258</v>
      </c>
      <c r="E20" s="368" t="s">
        <v>259</v>
      </c>
      <c r="F20" s="368" t="s">
        <v>260</v>
      </c>
      <c r="G20" s="384" t="s">
        <v>261</v>
      </c>
      <c r="H20" s="368" t="s">
        <v>262</v>
      </c>
      <c r="I20" s="388" t="s">
        <v>263</v>
      </c>
      <c r="J20" s="367"/>
      <c r="K20" s="365"/>
      <c r="L20" s="365"/>
      <c r="M20" s="365"/>
    </row>
    <row r="21" spans="1:13" ht="22.5" customHeight="1">
      <c r="A21" s="371" t="s">
        <v>408</v>
      </c>
      <c r="B21" s="390">
        <v>3225</v>
      </c>
      <c r="C21" s="372">
        <v>128</v>
      </c>
      <c r="D21" s="372">
        <v>2822</v>
      </c>
      <c r="E21" s="372">
        <v>53</v>
      </c>
      <c r="F21" s="372">
        <v>7654</v>
      </c>
      <c r="G21" s="372">
        <v>3932</v>
      </c>
      <c r="H21" s="372">
        <v>342</v>
      </c>
      <c r="I21" s="373">
        <v>144</v>
      </c>
      <c r="J21" s="374" t="s">
        <v>408</v>
      </c>
      <c r="K21" s="389"/>
      <c r="L21" s="365"/>
      <c r="M21" s="365"/>
    </row>
    <row r="22" spans="1:13" ht="22.5" customHeight="1">
      <c r="A22" s="371" t="s">
        <v>659</v>
      </c>
      <c r="B22" s="391">
        <v>3186</v>
      </c>
      <c r="C22" s="375">
        <v>145</v>
      </c>
      <c r="D22" s="375">
        <v>2793</v>
      </c>
      <c r="E22" s="375">
        <v>40</v>
      </c>
      <c r="F22" s="375">
        <v>7613</v>
      </c>
      <c r="G22" s="375">
        <v>3812</v>
      </c>
      <c r="H22" s="375">
        <v>332</v>
      </c>
      <c r="I22" s="376">
        <v>142</v>
      </c>
      <c r="J22" s="374" t="s">
        <v>659</v>
      </c>
      <c r="K22" s="389"/>
      <c r="L22" s="365"/>
      <c r="M22" s="365"/>
    </row>
    <row r="23" spans="1:13" ht="22.5" customHeight="1">
      <c r="A23" s="371" t="s">
        <v>170</v>
      </c>
      <c r="B23" s="391">
        <v>2970</v>
      </c>
      <c r="C23" s="375">
        <v>120</v>
      </c>
      <c r="D23" s="375">
        <v>1678</v>
      </c>
      <c r="E23" s="375">
        <v>28</v>
      </c>
      <c r="F23" s="375">
        <v>8369</v>
      </c>
      <c r="G23" s="375">
        <v>3833</v>
      </c>
      <c r="H23" s="375">
        <v>319</v>
      </c>
      <c r="I23" s="376">
        <v>144</v>
      </c>
      <c r="J23" s="374" t="s">
        <v>170</v>
      </c>
      <c r="K23" s="389"/>
      <c r="L23" s="365"/>
      <c r="M23" s="365"/>
    </row>
    <row r="24" spans="1:13" ht="22.5" customHeight="1">
      <c r="A24" s="371" t="s">
        <v>673</v>
      </c>
      <c r="B24" s="391">
        <v>2822</v>
      </c>
      <c r="C24" s="375">
        <v>92</v>
      </c>
      <c r="D24" s="375">
        <v>1719</v>
      </c>
      <c r="E24" s="375">
        <v>126</v>
      </c>
      <c r="F24" s="375">
        <v>9397</v>
      </c>
      <c r="G24" s="375">
        <v>3987</v>
      </c>
      <c r="H24" s="375">
        <v>324</v>
      </c>
      <c r="I24" s="376">
        <v>113</v>
      </c>
      <c r="J24" s="374" t="s">
        <v>673</v>
      </c>
      <c r="K24" s="389"/>
      <c r="L24" s="365"/>
      <c r="M24" s="365"/>
    </row>
    <row r="25" spans="1:13" ht="22.5" customHeight="1">
      <c r="A25" s="469" t="s">
        <v>879</v>
      </c>
      <c r="B25" s="391">
        <v>2548</v>
      </c>
      <c r="C25" s="375">
        <v>97</v>
      </c>
      <c r="D25" s="375">
        <v>1361</v>
      </c>
      <c r="E25" s="375">
        <v>24</v>
      </c>
      <c r="F25" s="375">
        <v>8147</v>
      </c>
      <c r="G25" s="375">
        <v>3437</v>
      </c>
      <c r="H25" s="375">
        <v>165</v>
      </c>
      <c r="I25" s="375">
        <v>107</v>
      </c>
      <c r="J25" s="470" t="s">
        <v>879</v>
      </c>
      <c r="K25" s="389"/>
      <c r="L25" s="365"/>
      <c r="M25" s="365"/>
    </row>
    <row r="26" spans="1:13" s="380" customFormat="1" ht="22.5" customHeight="1">
      <c r="A26" s="377" t="s">
        <v>872</v>
      </c>
      <c r="B26" s="392">
        <f>SUM(B27:B28)</f>
        <v>2418</v>
      </c>
      <c r="C26" s="378">
        <f aca="true" t="shared" si="1" ref="C26:I26">SUM(C27:C28)</f>
        <v>107</v>
      </c>
      <c r="D26" s="378">
        <f t="shared" si="1"/>
        <v>1493</v>
      </c>
      <c r="E26" s="378">
        <f t="shared" si="1"/>
        <v>34</v>
      </c>
      <c r="F26" s="378">
        <f t="shared" si="1"/>
        <v>7794</v>
      </c>
      <c r="G26" s="378">
        <f t="shared" si="1"/>
        <v>3368</v>
      </c>
      <c r="H26" s="378">
        <f t="shared" si="1"/>
        <v>88711.2</v>
      </c>
      <c r="I26" s="471">
        <f t="shared" si="1"/>
        <v>51957.79</v>
      </c>
      <c r="J26" s="379" t="s">
        <v>872</v>
      </c>
      <c r="K26" s="393"/>
      <c r="L26" s="394"/>
      <c r="M26" s="394"/>
    </row>
    <row r="27" spans="1:13" ht="22.5" customHeight="1">
      <c r="A27" s="381" t="s">
        <v>747</v>
      </c>
      <c r="B27" s="473">
        <v>811</v>
      </c>
      <c r="C27" s="409">
        <v>14</v>
      </c>
      <c r="D27" s="409">
        <v>521</v>
      </c>
      <c r="E27" s="409">
        <v>11</v>
      </c>
      <c r="F27" s="409">
        <v>2636</v>
      </c>
      <c r="G27" s="409">
        <v>1137</v>
      </c>
      <c r="H27" s="409">
        <v>88628</v>
      </c>
      <c r="I27" s="410">
        <v>51901</v>
      </c>
      <c r="J27" s="382" t="s">
        <v>748</v>
      </c>
      <c r="K27" s="389"/>
      <c r="L27" s="365"/>
      <c r="M27" s="365"/>
    </row>
    <row r="28" spans="1:13" ht="22.5" customHeight="1">
      <c r="A28" s="401" t="s">
        <v>749</v>
      </c>
      <c r="B28" s="474">
        <v>1607</v>
      </c>
      <c r="C28" s="472">
        <v>93</v>
      </c>
      <c r="D28" s="472">
        <v>972</v>
      </c>
      <c r="E28" s="472">
        <v>23</v>
      </c>
      <c r="F28" s="472">
        <v>5158</v>
      </c>
      <c r="G28" s="472">
        <v>2231</v>
      </c>
      <c r="H28" s="472">
        <v>83.2</v>
      </c>
      <c r="I28" s="475">
        <v>56.79</v>
      </c>
      <c r="J28" s="760" t="s">
        <v>750</v>
      </c>
      <c r="K28" s="761"/>
      <c r="L28" s="365"/>
      <c r="M28" s="365"/>
    </row>
    <row r="29" spans="1:12" s="397" customFormat="1" ht="15.75" customHeight="1">
      <c r="A29" s="395" t="s">
        <v>884</v>
      </c>
      <c r="B29" s="395"/>
      <c r="C29" s="395"/>
      <c r="D29" s="396"/>
      <c r="E29" s="396"/>
      <c r="G29" s="476" t="s">
        <v>885</v>
      </c>
      <c r="H29" s="398"/>
      <c r="I29" s="398"/>
      <c r="K29" s="476"/>
      <c r="L29" s="396"/>
    </row>
    <row r="30" spans="1:7" s="397" customFormat="1" ht="15.75" customHeight="1">
      <c r="A30" s="397" t="s">
        <v>886</v>
      </c>
      <c r="G30" s="477" t="s">
        <v>887</v>
      </c>
    </row>
    <row r="31" spans="1:7" s="397" customFormat="1" ht="15.75" customHeight="1">
      <c r="A31" s="397" t="s">
        <v>888</v>
      </c>
      <c r="G31" s="88" t="s">
        <v>889</v>
      </c>
    </row>
    <row r="32" spans="1:7" s="397" customFormat="1" ht="15.75" customHeight="1">
      <c r="A32" s="397" t="s">
        <v>890</v>
      </c>
      <c r="G32" s="88" t="s">
        <v>891</v>
      </c>
    </row>
    <row r="33" spans="1:11" s="88" customFormat="1" ht="15.75" customHeight="1">
      <c r="A33" s="88" t="s">
        <v>892</v>
      </c>
      <c r="E33" s="477"/>
      <c r="G33" s="88" t="s">
        <v>893</v>
      </c>
      <c r="H33" s="477"/>
      <c r="I33" s="477"/>
      <c r="J33" s="477"/>
      <c r="K33" s="477"/>
    </row>
    <row r="34" s="88" customFormat="1" ht="15.75" customHeight="1">
      <c r="A34" s="88" t="s">
        <v>894</v>
      </c>
    </row>
    <row r="35" s="88" customFormat="1" ht="15.75" customHeight="1">
      <c r="A35" s="88" t="s">
        <v>895</v>
      </c>
    </row>
    <row r="36" s="88" customFormat="1" ht="15.75" customHeight="1">
      <c r="A36" s="88" t="s">
        <v>896</v>
      </c>
    </row>
  </sheetData>
  <sheetProtection/>
  <mergeCells count="12">
    <mergeCell ref="B16:E16"/>
    <mergeCell ref="F16:G16"/>
    <mergeCell ref="B17:E17"/>
    <mergeCell ref="F17:G17"/>
    <mergeCell ref="J28:K28"/>
    <mergeCell ref="A1:M1"/>
    <mergeCell ref="D3:F3"/>
    <mergeCell ref="G3:I3"/>
    <mergeCell ref="J3:L3"/>
    <mergeCell ref="D4:F4"/>
    <mergeCell ref="G4:I4"/>
    <mergeCell ref="J4:L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V32"/>
  <sheetViews>
    <sheetView zoomScalePageLayoutView="0" workbookViewId="0" topLeftCell="A1">
      <selection activeCell="H18" sqref="H18"/>
    </sheetView>
  </sheetViews>
  <sheetFormatPr defaultColWidth="10.00390625" defaultRowHeight="12.75"/>
  <cols>
    <col min="1" max="1" width="18.00390625" style="633" customWidth="1"/>
    <col min="2" max="2" width="10.00390625" style="633" customWidth="1"/>
    <col min="3" max="3" width="9.8515625" style="633" customWidth="1"/>
    <col min="4" max="4" width="9.7109375" style="633" customWidth="1"/>
    <col min="5" max="5" width="10.140625" style="633" customWidth="1"/>
    <col min="6" max="6" width="10.421875" style="633" customWidth="1"/>
    <col min="7" max="7" width="9.8515625" style="633" bestFit="1" customWidth="1"/>
    <col min="8" max="8" width="9.28125" style="633" customWidth="1"/>
    <col min="9" max="9" width="8.421875" style="633" customWidth="1"/>
    <col min="10" max="10" width="14.7109375" style="633" customWidth="1"/>
    <col min="11" max="11" width="7.8515625" style="633" bestFit="1" customWidth="1"/>
    <col min="12" max="13" width="7.8515625" style="633" customWidth="1"/>
    <col min="14" max="14" width="23.28125" style="633" customWidth="1"/>
    <col min="15" max="21" width="10.00390625" style="633" customWidth="1"/>
    <col min="22" max="22" width="17.421875" style="633" customWidth="1"/>
    <col min="23" max="16384" width="10.00390625" style="633" customWidth="1"/>
  </cols>
  <sheetData>
    <row r="1" spans="1:22" s="615" customFormat="1" ht="32.25" customHeight="1">
      <c r="A1" s="771" t="s">
        <v>130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614"/>
      <c r="P1" s="614"/>
      <c r="Q1" s="614"/>
      <c r="R1" s="614"/>
      <c r="S1" s="614"/>
      <c r="T1" s="614"/>
      <c r="U1" s="614"/>
      <c r="V1" s="614"/>
    </row>
    <row r="2" spans="1:14" s="86" customFormat="1" ht="18" customHeight="1">
      <c r="A2" s="616" t="s">
        <v>211</v>
      </c>
      <c r="N2" s="617" t="s">
        <v>215</v>
      </c>
    </row>
    <row r="3" spans="1:14" s="619" customFormat="1" ht="19.5" customHeight="1">
      <c r="A3" s="778" t="s">
        <v>216</v>
      </c>
      <c r="B3" s="618" t="s">
        <v>218</v>
      </c>
      <c r="C3" s="618" t="s">
        <v>219</v>
      </c>
      <c r="D3" s="618" t="s">
        <v>220</v>
      </c>
      <c r="E3" s="781" t="s">
        <v>221</v>
      </c>
      <c r="F3" s="773"/>
      <c r="G3" s="774"/>
      <c r="H3" s="772" t="s">
        <v>222</v>
      </c>
      <c r="I3" s="773"/>
      <c r="J3" s="774"/>
      <c r="K3" s="772" t="s">
        <v>223</v>
      </c>
      <c r="L3" s="773"/>
      <c r="M3" s="774"/>
      <c r="N3" s="782" t="s">
        <v>228</v>
      </c>
    </row>
    <row r="4" spans="1:14" s="619" customFormat="1" ht="19.5" customHeight="1">
      <c r="A4" s="779"/>
      <c r="B4" s="620"/>
      <c r="C4" s="620"/>
      <c r="D4" s="621" t="s">
        <v>767</v>
      </c>
      <c r="E4" s="776" t="s">
        <v>229</v>
      </c>
      <c r="F4" s="785"/>
      <c r="G4" s="786"/>
      <c r="H4" s="775" t="s">
        <v>230</v>
      </c>
      <c r="I4" s="776"/>
      <c r="J4" s="777"/>
      <c r="K4" s="775" t="s">
        <v>231</v>
      </c>
      <c r="L4" s="776"/>
      <c r="M4" s="777"/>
      <c r="N4" s="783"/>
    </row>
    <row r="5" spans="1:14" s="619" customFormat="1" ht="19.5" customHeight="1">
      <c r="A5" s="779"/>
      <c r="B5" s="620"/>
      <c r="C5" s="620" t="s">
        <v>234</v>
      </c>
      <c r="D5" s="620" t="s">
        <v>234</v>
      </c>
      <c r="E5" s="622" t="s">
        <v>235</v>
      </c>
      <c r="F5" s="618" t="s">
        <v>236</v>
      </c>
      <c r="G5" s="618" t="s">
        <v>237</v>
      </c>
      <c r="H5" s="622" t="s">
        <v>235</v>
      </c>
      <c r="I5" s="618" t="s">
        <v>236</v>
      </c>
      <c r="J5" s="618" t="s">
        <v>237</v>
      </c>
      <c r="K5" s="622" t="s">
        <v>235</v>
      </c>
      <c r="L5" s="618" t="s">
        <v>236</v>
      </c>
      <c r="M5" s="618" t="s">
        <v>237</v>
      </c>
      <c r="N5" s="783"/>
    </row>
    <row r="6" spans="1:14" s="619" customFormat="1" ht="19.5" customHeight="1">
      <c r="A6" s="779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783"/>
    </row>
    <row r="7" spans="1:14" s="619" customFormat="1" ht="19.5" customHeight="1">
      <c r="A7" s="780"/>
      <c r="B7" s="624" t="s">
        <v>250</v>
      </c>
      <c r="C7" s="624" t="s">
        <v>251</v>
      </c>
      <c r="D7" s="625" t="s">
        <v>252</v>
      </c>
      <c r="E7" s="624" t="s">
        <v>253</v>
      </c>
      <c r="F7" s="624" t="s">
        <v>254</v>
      </c>
      <c r="G7" s="624" t="s">
        <v>255</v>
      </c>
      <c r="H7" s="624" t="s">
        <v>253</v>
      </c>
      <c r="I7" s="624" t="s">
        <v>254</v>
      </c>
      <c r="J7" s="624" t="s">
        <v>255</v>
      </c>
      <c r="K7" s="624" t="s">
        <v>253</v>
      </c>
      <c r="L7" s="624" t="s">
        <v>254</v>
      </c>
      <c r="M7" s="624" t="s">
        <v>255</v>
      </c>
      <c r="N7" s="784"/>
    </row>
    <row r="8" spans="1:14" s="276" customFormat="1" ht="21" customHeight="1">
      <c r="A8" s="256" t="s">
        <v>872</v>
      </c>
      <c r="B8" s="259">
        <f>SUM(B9:B10)</f>
        <v>2</v>
      </c>
      <c r="C8" s="259">
        <f aca="true" t="shared" si="0" ref="C8:M8">SUM(C9:C10)</f>
        <v>12</v>
      </c>
      <c r="D8" s="479" t="s">
        <v>911</v>
      </c>
      <c r="E8" s="259">
        <f t="shared" si="0"/>
        <v>11388</v>
      </c>
      <c r="F8" s="259">
        <f t="shared" si="0"/>
        <v>6081</v>
      </c>
      <c r="G8" s="259">
        <f t="shared" si="0"/>
        <v>5307</v>
      </c>
      <c r="H8" s="259">
        <f t="shared" si="0"/>
        <v>675</v>
      </c>
      <c r="I8" s="259">
        <f t="shared" si="0"/>
        <v>562</v>
      </c>
      <c r="J8" s="259">
        <f t="shared" si="0"/>
        <v>113</v>
      </c>
      <c r="K8" s="259">
        <f t="shared" si="0"/>
        <v>344</v>
      </c>
      <c r="L8" s="259">
        <f t="shared" si="0"/>
        <v>232</v>
      </c>
      <c r="M8" s="259">
        <f t="shared" si="0"/>
        <v>112</v>
      </c>
      <c r="N8" s="209" t="s">
        <v>872</v>
      </c>
    </row>
    <row r="9" spans="1:14" s="405" customFormat="1" ht="21" customHeight="1">
      <c r="A9" s="264" t="s">
        <v>649</v>
      </c>
      <c r="B9" s="480">
        <v>1</v>
      </c>
      <c r="C9" s="481">
        <v>12</v>
      </c>
      <c r="D9" s="482" t="s">
        <v>897</v>
      </c>
      <c r="E9" s="481">
        <f>SUM(F9:G9)</f>
        <v>10359</v>
      </c>
      <c r="F9" s="481">
        <v>5423</v>
      </c>
      <c r="G9" s="481">
        <v>4936</v>
      </c>
      <c r="H9" s="481">
        <f>SUM(I9:J9)</f>
        <v>607</v>
      </c>
      <c r="I9" s="481">
        <v>507</v>
      </c>
      <c r="J9" s="481">
        <v>100</v>
      </c>
      <c r="K9" s="481">
        <f>SUM(L9:M9)</f>
        <v>300</v>
      </c>
      <c r="L9" s="481">
        <v>199</v>
      </c>
      <c r="M9" s="481">
        <v>101</v>
      </c>
      <c r="N9" s="402" t="s">
        <v>332</v>
      </c>
    </row>
    <row r="10" spans="1:14" s="405" customFormat="1" ht="21" customHeight="1">
      <c r="A10" s="403" t="s">
        <v>764</v>
      </c>
      <c r="B10" s="483">
        <v>1</v>
      </c>
      <c r="C10" s="484">
        <v>0</v>
      </c>
      <c r="D10" s="484">
        <v>23</v>
      </c>
      <c r="E10" s="484">
        <v>1029</v>
      </c>
      <c r="F10" s="484">
        <v>658</v>
      </c>
      <c r="G10" s="484">
        <v>371</v>
      </c>
      <c r="H10" s="484">
        <v>68</v>
      </c>
      <c r="I10" s="484">
        <v>55</v>
      </c>
      <c r="J10" s="484">
        <v>13</v>
      </c>
      <c r="K10" s="484">
        <v>44</v>
      </c>
      <c r="L10" s="484">
        <v>33</v>
      </c>
      <c r="M10" s="485">
        <v>11</v>
      </c>
      <c r="N10" s="404" t="s">
        <v>765</v>
      </c>
    </row>
    <row r="11" spans="1:22" s="619" customFormat="1" ht="18" customHeight="1">
      <c r="A11" s="626"/>
      <c r="B11" s="90"/>
      <c r="C11" s="90"/>
      <c r="D11" s="90"/>
      <c r="E11" s="90"/>
      <c r="F11" s="90"/>
      <c r="G11" s="90"/>
      <c r="H11" s="90"/>
      <c r="I11" s="90"/>
      <c r="J11" s="627"/>
      <c r="K11" s="90"/>
      <c r="L11" s="90"/>
      <c r="N11" s="90"/>
      <c r="O11" s="90"/>
      <c r="P11" s="90"/>
      <c r="Q11" s="90"/>
      <c r="R11" s="90"/>
      <c r="S11" s="90"/>
      <c r="T11" s="90"/>
      <c r="U11" s="90"/>
      <c r="V11" s="628"/>
    </row>
    <row r="12" spans="1:17" s="619" customFormat="1" ht="19.5" customHeight="1">
      <c r="A12" s="778" t="s">
        <v>216</v>
      </c>
      <c r="B12" s="772" t="s">
        <v>224</v>
      </c>
      <c r="C12" s="773"/>
      <c r="D12" s="773"/>
      <c r="E12" s="774"/>
      <c r="F12" s="781" t="s">
        <v>225</v>
      </c>
      <c r="G12" s="774"/>
      <c r="H12" s="629" t="s">
        <v>226</v>
      </c>
      <c r="I12" s="618" t="s">
        <v>227</v>
      </c>
      <c r="J12" s="783" t="s">
        <v>228</v>
      </c>
      <c r="K12" s="630"/>
      <c r="L12" s="630"/>
      <c r="M12" s="90"/>
      <c r="N12" s="630"/>
      <c r="O12" s="630"/>
      <c r="P12" s="630"/>
      <c r="Q12" s="630"/>
    </row>
    <row r="13" spans="1:13" s="88" customFormat="1" ht="19.5" customHeight="1">
      <c r="A13" s="779"/>
      <c r="B13" s="787" t="s">
        <v>232</v>
      </c>
      <c r="C13" s="785"/>
      <c r="D13" s="785"/>
      <c r="E13" s="786"/>
      <c r="F13" s="788" t="s">
        <v>233</v>
      </c>
      <c r="G13" s="789"/>
      <c r="H13" s="620"/>
      <c r="I13" s="620"/>
      <c r="J13" s="783"/>
      <c r="M13" s="631"/>
    </row>
    <row r="14" spans="1:10" s="88" customFormat="1" ht="19.5" customHeight="1">
      <c r="A14" s="779"/>
      <c r="B14" s="632" t="s">
        <v>241</v>
      </c>
      <c r="C14" s="632" t="s">
        <v>242</v>
      </c>
      <c r="D14" s="618" t="s">
        <v>243</v>
      </c>
      <c r="E14" s="618" t="s">
        <v>244</v>
      </c>
      <c r="F14" s="618" t="s">
        <v>245</v>
      </c>
      <c r="G14" s="618" t="s">
        <v>246</v>
      </c>
      <c r="H14" s="620"/>
      <c r="I14" s="620"/>
      <c r="J14" s="783"/>
    </row>
    <row r="15" spans="1:10" ht="19.5" customHeight="1">
      <c r="A15" s="779"/>
      <c r="B15" s="620"/>
      <c r="C15" s="620" t="s">
        <v>247</v>
      </c>
      <c r="D15" s="620"/>
      <c r="E15" s="620" t="s">
        <v>248</v>
      </c>
      <c r="F15" s="620"/>
      <c r="G15" s="620"/>
      <c r="H15" s="620" t="s">
        <v>249</v>
      </c>
      <c r="I15" s="620" t="s">
        <v>663</v>
      </c>
      <c r="J15" s="783"/>
    </row>
    <row r="16" spans="1:10" ht="19.5" customHeight="1">
      <c r="A16" s="780"/>
      <c r="B16" s="624" t="s">
        <v>256</v>
      </c>
      <c r="C16" s="624" t="s">
        <v>257</v>
      </c>
      <c r="D16" s="625" t="s">
        <v>258</v>
      </c>
      <c r="E16" s="624" t="s">
        <v>259</v>
      </c>
      <c r="F16" s="624" t="s">
        <v>260</v>
      </c>
      <c r="G16" s="624" t="s">
        <v>261</v>
      </c>
      <c r="H16" s="624" t="s">
        <v>262</v>
      </c>
      <c r="I16" s="624" t="s">
        <v>263</v>
      </c>
      <c r="J16" s="784"/>
    </row>
    <row r="17" spans="1:11" s="257" customFormat="1" ht="19.5" customHeight="1">
      <c r="A17" s="256" t="s">
        <v>872</v>
      </c>
      <c r="B17" s="259">
        <f>SUM(B18:B19)</f>
        <v>2439</v>
      </c>
      <c r="C17" s="259">
        <f aca="true" t="shared" si="1" ref="C17:I17">SUM(C18:C19)</f>
        <v>115</v>
      </c>
      <c r="D17" s="259">
        <f t="shared" si="1"/>
        <v>1150</v>
      </c>
      <c r="E17" s="259">
        <f t="shared" si="1"/>
        <v>17</v>
      </c>
      <c r="F17" s="259">
        <f t="shared" si="1"/>
        <v>11239</v>
      </c>
      <c r="G17" s="259">
        <f t="shared" si="1"/>
        <v>2936</v>
      </c>
      <c r="H17" s="259">
        <f t="shared" si="1"/>
        <v>1604261</v>
      </c>
      <c r="I17" s="259">
        <f t="shared" si="1"/>
        <v>229840</v>
      </c>
      <c r="J17" s="260" t="s">
        <v>872</v>
      </c>
      <c r="K17" s="261"/>
    </row>
    <row r="18" spans="1:11" s="407" customFormat="1" ht="19.5" customHeight="1">
      <c r="A18" s="264" t="s">
        <v>649</v>
      </c>
      <c r="B18" s="480">
        <v>1943</v>
      </c>
      <c r="C18" s="486">
        <v>99</v>
      </c>
      <c r="D18" s="486">
        <v>931</v>
      </c>
      <c r="E18" s="486">
        <v>7</v>
      </c>
      <c r="F18" s="486">
        <v>10027</v>
      </c>
      <c r="G18" s="486">
        <v>2487</v>
      </c>
      <c r="H18" s="486">
        <v>1604083</v>
      </c>
      <c r="I18" s="487">
        <v>229797</v>
      </c>
      <c r="J18" s="402" t="s">
        <v>332</v>
      </c>
      <c r="K18" s="406"/>
    </row>
    <row r="19" spans="1:11" s="407" customFormat="1" ht="17.25" customHeight="1">
      <c r="A19" s="403" t="s">
        <v>764</v>
      </c>
      <c r="B19" s="483">
        <v>496</v>
      </c>
      <c r="C19" s="484">
        <v>16</v>
      </c>
      <c r="D19" s="484">
        <v>219</v>
      </c>
      <c r="E19" s="484">
        <v>10</v>
      </c>
      <c r="F19" s="484">
        <v>1212</v>
      </c>
      <c r="G19" s="484">
        <v>449</v>
      </c>
      <c r="H19" s="484">
        <v>178</v>
      </c>
      <c r="I19" s="485">
        <v>43</v>
      </c>
      <c r="J19" s="404" t="s">
        <v>765</v>
      </c>
      <c r="K19" s="405"/>
    </row>
    <row r="20" spans="1:11" s="88" customFormat="1" ht="17.25" customHeight="1">
      <c r="A20" s="88" t="s">
        <v>898</v>
      </c>
      <c r="I20" s="634"/>
      <c r="J20" s="634"/>
      <c r="K20" s="634" t="s">
        <v>762</v>
      </c>
    </row>
    <row r="21" spans="1:11" s="88" customFormat="1" ht="17.25" customHeight="1">
      <c r="A21" s="88" t="s">
        <v>905</v>
      </c>
      <c r="E21" s="478" t="s">
        <v>880</v>
      </c>
      <c r="G21" s="478"/>
      <c r="H21" s="478"/>
      <c r="I21" s="478"/>
      <c r="J21" s="478"/>
      <c r="K21" s="478"/>
    </row>
    <row r="22" spans="1:5" s="88" customFormat="1" ht="17.25" customHeight="1">
      <c r="A22" s="88" t="s">
        <v>906</v>
      </c>
      <c r="E22" s="88" t="s">
        <v>881</v>
      </c>
    </row>
    <row r="23" spans="1:5" s="88" customFormat="1" ht="17.25" customHeight="1">
      <c r="A23" s="88" t="s">
        <v>907</v>
      </c>
      <c r="E23" s="88" t="s">
        <v>882</v>
      </c>
    </row>
    <row r="24" spans="1:5" s="88" customFormat="1" ht="17.25" customHeight="1">
      <c r="A24" s="88" t="s">
        <v>908</v>
      </c>
      <c r="E24" s="88" t="s">
        <v>883</v>
      </c>
    </row>
    <row r="25" s="88" customFormat="1" ht="17.25" customHeight="1">
      <c r="A25" s="88" t="s">
        <v>909</v>
      </c>
    </row>
    <row r="26" s="88" customFormat="1" ht="17.25" customHeight="1">
      <c r="A26" s="88" t="s">
        <v>910</v>
      </c>
    </row>
    <row r="27" s="88" customFormat="1" ht="17.25" customHeight="1">
      <c r="A27" s="88" t="s">
        <v>899</v>
      </c>
    </row>
    <row r="28" s="88" customFormat="1" ht="17.25" customHeight="1">
      <c r="A28" s="88" t="s">
        <v>900</v>
      </c>
    </row>
    <row r="29" s="88" customFormat="1" ht="17.25" customHeight="1">
      <c r="A29" s="88" t="s">
        <v>901</v>
      </c>
    </row>
    <row r="30" s="88" customFormat="1" ht="17.25" customHeight="1">
      <c r="A30" s="88" t="s">
        <v>902</v>
      </c>
    </row>
    <row r="31" s="88" customFormat="1" ht="17.25" customHeight="1">
      <c r="A31" s="88" t="s">
        <v>903</v>
      </c>
    </row>
    <row r="32" s="88" customFormat="1" ht="17.25" customHeight="1">
      <c r="A32" s="88" t="s">
        <v>904</v>
      </c>
    </row>
  </sheetData>
  <sheetProtection/>
  <mergeCells count="15">
    <mergeCell ref="J12:J16"/>
    <mergeCell ref="B13:E13"/>
    <mergeCell ref="F13:G13"/>
    <mergeCell ref="A12:A16"/>
    <mergeCell ref="B12:E12"/>
    <mergeCell ref="F12:G12"/>
    <mergeCell ref="A1:N1"/>
    <mergeCell ref="H3:J3"/>
    <mergeCell ref="K3:M3"/>
    <mergeCell ref="K4:M4"/>
    <mergeCell ref="A3:A7"/>
    <mergeCell ref="E3:G3"/>
    <mergeCell ref="N3:N7"/>
    <mergeCell ref="E4:G4"/>
    <mergeCell ref="H4:J4"/>
  </mergeCells>
  <printOptions/>
  <pageMargins left="0.17" right="0.25" top="0.53" bottom="0.38" header="0.32" footer="0.27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S2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1.00390625" style="353" customWidth="1"/>
    <col min="2" max="2" width="13.57421875" style="353" customWidth="1"/>
    <col min="3" max="3" width="12.7109375" style="353" customWidth="1"/>
    <col min="4" max="4" width="11.140625" style="353" customWidth="1"/>
    <col min="5" max="5" width="10.421875" style="353" customWidth="1"/>
    <col min="6" max="6" width="10.57421875" style="353" customWidth="1"/>
    <col min="7" max="7" width="10.8515625" style="353" customWidth="1"/>
    <col min="8" max="8" width="9.7109375" style="353" customWidth="1"/>
    <col min="9" max="9" width="10.140625" style="353" customWidth="1"/>
    <col min="10" max="10" width="9.8515625" style="353" customWidth="1"/>
    <col min="11" max="11" width="10.140625" style="353" customWidth="1"/>
    <col min="12" max="12" width="9.57421875" style="353" customWidth="1"/>
    <col min="13" max="13" width="58.7109375" style="353" customWidth="1"/>
    <col min="14" max="16384" width="9.140625" style="353" customWidth="1"/>
  </cols>
  <sheetData>
    <row r="1" spans="1:13" s="488" customFormat="1" ht="24" customHeight="1">
      <c r="A1" s="795" t="s">
        <v>131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1:13" s="488" customFormat="1" ht="18" customHeight="1">
      <c r="A2" s="489" t="s">
        <v>264</v>
      </c>
      <c r="B2" s="490" t="s">
        <v>126</v>
      </c>
      <c r="C2" s="491"/>
      <c r="D2" s="491"/>
      <c r="E2" s="491"/>
      <c r="F2" s="491"/>
      <c r="G2" s="491"/>
      <c r="H2" s="491"/>
      <c r="I2" s="491"/>
      <c r="J2" s="491"/>
      <c r="L2" s="492"/>
      <c r="M2" s="493" t="s">
        <v>166</v>
      </c>
    </row>
    <row r="3" spans="1:13" s="488" customFormat="1" ht="21.75" customHeight="1">
      <c r="A3" s="369"/>
      <c r="B3" s="494" t="s">
        <v>912</v>
      </c>
      <c r="C3" s="796" t="s">
        <v>913</v>
      </c>
      <c r="D3" s="797"/>
      <c r="E3" s="796" t="s">
        <v>914</v>
      </c>
      <c r="F3" s="797"/>
      <c r="G3" s="796" t="s">
        <v>915</v>
      </c>
      <c r="H3" s="797"/>
      <c r="I3" s="796" t="s">
        <v>916</v>
      </c>
      <c r="J3" s="797"/>
      <c r="K3" s="796" t="s">
        <v>917</v>
      </c>
      <c r="L3" s="798"/>
      <c r="M3" s="495"/>
    </row>
    <row r="4" spans="1:13" s="488" customFormat="1" ht="21.75" customHeight="1">
      <c r="A4" s="371" t="s">
        <v>918</v>
      </c>
      <c r="B4" s="496"/>
      <c r="C4" s="793" t="s">
        <v>919</v>
      </c>
      <c r="D4" s="794"/>
      <c r="E4" s="793" t="s">
        <v>268</v>
      </c>
      <c r="F4" s="794"/>
      <c r="G4" s="790" t="s">
        <v>269</v>
      </c>
      <c r="H4" s="799"/>
      <c r="I4" s="790" t="s">
        <v>270</v>
      </c>
      <c r="J4" s="799"/>
      <c r="K4" s="790" t="s">
        <v>230</v>
      </c>
      <c r="L4" s="791"/>
      <c r="M4" s="374" t="s">
        <v>127</v>
      </c>
    </row>
    <row r="5" spans="1:13" s="488" customFormat="1" ht="21.75" customHeight="1">
      <c r="A5" s="371" t="s">
        <v>920</v>
      </c>
      <c r="B5" s="496" t="s">
        <v>921</v>
      </c>
      <c r="C5" s="494" t="s">
        <v>922</v>
      </c>
      <c r="D5" s="494" t="s">
        <v>923</v>
      </c>
      <c r="E5" s="494" t="s">
        <v>922</v>
      </c>
      <c r="F5" s="494" t="s">
        <v>923</v>
      </c>
      <c r="G5" s="494" t="s">
        <v>924</v>
      </c>
      <c r="H5" s="494" t="s">
        <v>925</v>
      </c>
      <c r="I5" s="494" t="s">
        <v>924</v>
      </c>
      <c r="J5" s="494" t="s">
        <v>925</v>
      </c>
      <c r="K5" s="494" t="s">
        <v>924</v>
      </c>
      <c r="L5" s="370" t="s">
        <v>925</v>
      </c>
      <c r="M5" s="374" t="s">
        <v>926</v>
      </c>
    </row>
    <row r="6" spans="1:13" s="488" customFormat="1" ht="21.75" customHeight="1">
      <c r="A6" s="498"/>
      <c r="B6" s="500" t="s">
        <v>927</v>
      </c>
      <c r="C6" s="501" t="s">
        <v>271</v>
      </c>
      <c r="D6" s="501" t="s">
        <v>272</v>
      </c>
      <c r="E6" s="500" t="s">
        <v>276</v>
      </c>
      <c r="F6" s="500" t="s">
        <v>277</v>
      </c>
      <c r="G6" s="497" t="s">
        <v>253</v>
      </c>
      <c r="H6" s="500" t="s">
        <v>255</v>
      </c>
      <c r="I6" s="497" t="s">
        <v>253</v>
      </c>
      <c r="J6" s="500" t="s">
        <v>255</v>
      </c>
      <c r="K6" s="497" t="s">
        <v>253</v>
      </c>
      <c r="L6" s="497" t="s">
        <v>255</v>
      </c>
      <c r="M6" s="497"/>
    </row>
    <row r="7" spans="1:13" s="507" customFormat="1" ht="19.5" customHeight="1">
      <c r="A7" s="377" t="s">
        <v>928</v>
      </c>
      <c r="B7" s="502">
        <f>SUM(B8:B22)</f>
        <v>15</v>
      </c>
      <c r="C7" s="503">
        <f aca="true" t="shared" si="0" ref="C7:L7">SUM(C8:C22)</f>
        <v>104</v>
      </c>
      <c r="D7" s="503">
        <f t="shared" si="0"/>
        <v>41</v>
      </c>
      <c r="E7" s="503">
        <f t="shared" si="0"/>
        <v>712</v>
      </c>
      <c r="F7" s="503">
        <f t="shared" si="0"/>
        <v>144</v>
      </c>
      <c r="G7" s="503">
        <f t="shared" si="0"/>
        <v>1622</v>
      </c>
      <c r="H7" s="503">
        <f t="shared" si="0"/>
        <v>785</v>
      </c>
      <c r="I7" s="503">
        <f t="shared" si="0"/>
        <v>322</v>
      </c>
      <c r="J7" s="503">
        <f t="shared" si="0"/>
        <v>121</v>
      </c>
      <c r="K7" s="504">
        <f t="shared" si="0"/>
        <v>0</v>
      </c>
      <c r="L7" s="505">
        <f t="shared" si="0"/>
        <v>0</v>
      </c>
      <c r="M7" s="506" t="s">
        <v>928</v>
      </c>
    </row>
    <row r="8" spans="1:13" s="488" customFormat="1" ht="19.5" customHeight="1">
      <c r="A8" s="371" t="s">
        <v>929</v>
      </c>
      <c r="B8" s="391">
        <v>1</v>
      </c>
      <c r="C8" s="375">
        <v>49</v>
      </c>
      <c r="D8" s="375">
        <v>41</v>
      </c>
      <c r="E8" s="375">
        <v>216</v>
      </c>
      <c r="F8" s="375">
        <v>144</v>
      </c>
      <c r="G8" s="375">
        <v>412</v>
      </c>
      <c r="H8" s="375">
        <v>205</v>
      </c>
      <c r="I8" s="375">
        <v>318</v>
      </c>
      <c r="J8" s="375">
        <v>119</v>
      </c>
      <c r="K8" s="375">
        <v>0</v>
      </c>
      <c r="L8" s="376">
        <v>0</v>
      </c>
      <c r="M8" s="508" t="s">
        <v>851</v>
      </c>
    </row>
    <row r="9" spans="1:13" s="488" customFormat="1" ht="19.5" customHeight="1">
      <c r="A9" s="371" t="s">
        <v>930</v>
      </c>
      <c r="B9" s="391">
        <v>1</v>
      </c>
      <c r="C9" s="375">
        <v>2</v>
      </c>
      <c r="D9" s="375">
        <v>0</v>
      </c>
      <c r="E9" s="375">
        <v>159</v>
      </c>
      <c r="F9" s="375">
        <v>0</v>
      </c>
      <c r="G9" s="375">
        <v>378</v>
      </c>
      <c r="H9" s="375">
        <v>253</v>
      </c>
      <c r="I9" s="375">
        <v>0</v>
      </c>
      <c r="J9" s="375">
        <v>0</v>
      </c>
      <c r="K9" s="375">
        <v>0</v>
      </c>
      <c r="L9" s="376">
        <v>0</v>
      </c>
      <c r="M9" s="508" t="s">
        <v>931</v>
      </c>
    </row>
    <row r="10" spans="1:13" s="488" customFormat="1" ht="19.5" customHeight="1">
      <c r="A10" s="371" t="s">
        <v>932</v>
      </c>
      <c r="B10" s="391">
        <v>1</v>
      </c>
      <c r="C10" s="375">
        <v>7</v>
      </c>
      <c r="D10" s="375">
        <v>0</v>
      </c>
      <c r="E10" s="375">
        <v>60</v>
      </c>
      <c r="F10" s="375">
        <v>0</v>
      </c>
      <c r="G10" s="375">
        <v>148</v>
      </c>
      <c r="H10" s="375">
        <v>37</v>
      </c>
      <c r="I10" s="375">
        <v>0</v>
      </c>
      <c r="J10" s="375">
        <v>0</v>
      </c>
      <c r="K10" s="375">
        <v>0</v>
      </c>
      <c r="L10" s="376">
        <v>0</v>
      </c>
      <c r="M10" s="508" t="s">
        <v>933</v>
      </c>
    </row>
    <row r="11" spans="1:13" s="488" customFormat="1" ht="19.5" customHeight="1">
      <c r="A11" s="371" t="s">
        <v>934</v>
      </c>
      <c r="B11" s="391">
        <v>1</v>
      </c>
      <c r="C11" s="375">
        <v>4</v>
      </c>
      <c r="D11" s="375">
        <v>0</v>
      </c>
      <c r="E11" s="375">
        <v>35</v>
      </c>
      <c r="F11" s="375">
        <v>0</v>
      </c>
      <c r="G11" s="375">
        <v>84</v>
      </c>
      <c r="H11" s="375">
        <v>27</v>
      </c>
      <c r="I11" s="375">
        <v>0</v>
      </c>
      <c r="J11" s="375">
        <v>0</v>
      </c>
      <c r="K11" s="375">
        <v>0</v>
      </c>
      <c r="L11" s="376">
        <v>0</v>
      </c>
      <c r="M11" s="508" t="s">
        <v>935</v>
      </c>
    </row>
    <row r="12" spans="1:13" s="488" customFormat="1" ht="19.5" customHeight="1">
      <c r="A12" s="371" t="s">
        <v>936</v>
      </c>
      <c r="B12" s="391">
        <v>1</v>
      </c>
      <c r="C12" s="375">
        <v>22</v>
      </c>
      <c r="D12" s="375">
        <v>0</v>
      </c>
      <c r="E12" s="375">
        <v>45</v>
      </c>
      <c r="F12" s="375">
        <v>0</v>
      </c>
      <c r="G12" s="375">
        <v>101</v>
      </c>
      <c r="H12" s="375">
        <v>15</v>
      </c>
      <c r="I12" s="375">
        <v>0</v>
      </c>
      <c r="J12" s="375">
        <v>0</v>
      </c>
      <c r="K12" s="375">
        <v>0</v>
      </c>
      <c r="L12" s="376">
        <v>0</v>
      </c>
      <c r="M12" s="508" t="s">
        <v>937</v>
      </c>
    </row>
    <row r="13" spans="1:13" s="488" customFormat="1" ht="19.5" customHeight="1">
      <c r="A13" s="371" t="s">
        <v>938</v>
      </c>
      <c r="B13" s="391">
        <v>1</v>
      </c>
      <c r="C13" s="375">
        <v>4</v>
      </c>
      <c r="D13" s="375">
        <v>0</v>
      </c>
      <c r="E13" s="375">
        <v>22</v>
      </c>
      <c r="F13" s="375">
        <v>0</v>
      </c>
      <c r="G13" s="375">
        <v>42</v>
      </c>
      <c r="H13" s="375">
        <v>35</v>
      </c>
      <c r="I13" s="375">
        <v>0</v>
      </c>
      <c r="J13" s="375">
        <v>0</v>
      </c>
      <c r="K13" s="375">
        <v>0</v>
      </c>
      <c r="L13" s="376">
        <v>0</v>
      </c>
      <c r="M13" s="508" t="s">
        <v>939</v>
      </c>
    </row>
    <row r="14" spans="1:13" s="488" customFormat="1" ht="19.5" customHeight="1">
      <c r="A14" s="371" t="s">
        <v>940</v>
      </c>
      <c r="B14" s="391">
        <v>1</v>
      </c>
      <c r="C14" s="375">
        <v>1</v>
      </c>
      <c r="D14" s="375">
        <v>0</v>
      </c>
      <c r="E14" s="375">
        <v>60</v>
      </c>
      <c r="F14" s="375">
        <v>0</v>
      </c>
      <c r="G14" s="375">
        <v>176</v>
      </c>
      <c r="H14" s="375">
        <v>75</v>
      </c>
      <c r="I14" s="375">
        <v>4</v>
      </c>
      <c r="J14" s="375">
        <v>2</v>
      </c>
      <c r="K14" s="375">
        <v>0</v>
      </c>
      <c r="L14" s="376">
        <v>0</v>
      </c>
      <c r="M14" s="508" t="s">
        <v>941</v>
      </c>
    </row>
    <row r="15" spans="1:13" s="488" customFormat="1" ht="19.5" customHeight="1">
      <c r="A15" s="371" t="s">
        <v>942</v>
      </c>
      <c r="B15" s="391">
        <v>1</v>
      </c>
      <c r="C15" s="375">
        <v>1</v>
      </c>
      <c r="D15" s="375">
        <v>0</v>
      </c>
      <c r="E15" s="375">
        <v>40</v>
      </c>
      <c r="F15" s="375">
        <v>0</v>
      </c>
      <c r="G15" s="375">
        <v>119</v>
      </c>
      <c r="H15" s="375">
        <v>30</v>
      </c>
      <c r="I15" s="375">
        <v>0</v>
      </c>
      <c r="J15" s="375">
        <v>0</v>
      </c>
      <c r="K15" s="375">
        <v>0</v>
      </c>
      <c r="L15" s="376">
        <v>0</v>
      </c>
      <c r="M15" s="508" t="s">
        <v>943</v>
      </c>
    </row>
    <row r="16" spans="1:13" s="488" customFormat="1" ht="19.5" customHeight="1">
      <c r="A16" s="371" t="s">
        <v>944</v>
      </c>
      <c r="B16" s="391">
        <v>1</v>
      </c>
      <c r="C16" s="375">
        <v>2</v>
      </c>
      <c r="D16" s="375">
        <v>0</v>
      </c>
      <c r="E16" s="375">
        <v>20</v>
      </c>
      <c r="F16" s="375">
        <v>0</v>
      </c>
      <c r="G16" s="375">
        <v>45</v>
      </c>
      <c r="H16" s="375">
        <v>38</v>
      </c>
      <c r="I16" s="375">
        <v>0</v>
      </c>
      <c r="J16" s="375">
        <v>0</v>
      </c>
      <c r="K16" s="375">
        <v>0</v>
      </c>
      <c r="L16" s="376">
        <v>0</v>
      </c>
      <c r="M16" s="508" t="s">
        <v>945</v>
      </c>
    </row>
    <row r="17" spans="1:13" s="488" customFormat="1" ht="19.5" customHeight="1">
      <c r="A17" s="371" t="s">
        <v>946</v>
      </c>
      <c r="B17" s="391">
        <v>1</v>
      </c>
      <c r="C17" s="375">
        <v>4</v>
      </c>
      <c r="D17" s="375">
        <v>0</v>
      </c>
      <c r="E17" s="375">
        <v>20</v>
      </c>
      <c r="F17" s="375">
        <v>0</v>
      </c>
      <c r="G17" s="375">
        <v>31</v>
      </c>
      <c r="H17" s="375">
        <v>11</v>
      </c>
      <c r="I17" s="375">
        <v>0</v>
      </c>
      <c r="J17" s="375">
        <v>0</v>
      </c>
      <c r="K17" s="375">
        <v>0</v>
      </c>
      <c r="L17" s="376">
        <v>0</v>
      </c>
      <c r="M17" s="508" t="s">
        <v>947</v>
      </c>
    </row>
    <row r="18" spans="1:13" s="488" customFormat="1" ht="19.5" customHeight="1">
      <c r="A18" s="371" t="s">
        <v>948</v>
      </c>
      <c r="B18" s="391">
        <v>1</v>
      </c>
      <c r="C18" s="375">
        <v>1</v>
      </c>
      <c r="D18" s="375">
        <v>0</v>
      </c>
      <c r="E18" s="375">
        <v>0</v>
      </c>
      <c r="F18" s="375">
        <v>0</v>
      </c>
      <c r="G18" s="375">
        <v>7</v>
      </c>
      <c r="H18" s="375">
        <v>1</v>
      </c>
      <c r="I18" s="375">
        <v>0</v>
      </c>
      <c r="J18" s="375">
        <v>0</v>
      </c>
      <c r="K18" s="375">
        <v>0</v>
      </c>
      <c r="L18" s="376">
        <v>0</v>
      </c>
      <c r="M18" s="508" t="s">
        <v>949</v>
      </c>
    </row>
    <row r="19" spans="1:13" s="488" customFormat="1" ht="19.5" customHeight="1">
      <c r="A19" s="371" t="s">
        <v>950</v>
      </c>
      <c r="B19" s="391">
        <v>1</v>
      </c>
      <c r="C19" s="375">
        <v>1</v>
      </c>
      <c r="D19" s="375">
        <v>0</v>
      </c>
      <c r="E19" s="375">
        <v>5</v>
      </c>
      <c r="F19" s="375">
        <v>0</v>
      </c>
      <c r="G19" s="375">
        <v>5</v>
      </c>
      <c r="H19" s="375">
        <v>2</v>
      </c>
      <c r="I19" s="375">
        <v>0</v>
      </c>
      <c r="J19" s="375">
        <v>0</v>
      </c>
      <c r="K19" s="375">
        <v>0</v>
      </c>
      <c r="L19" s="376">
        <v>0</v>
      </c>
      <c r="M19" s="508" t="s">
        <v>951</v>
      </c>
    </row>
    <row r="20" spans="1:13" s="488" customFormat="1" ht="19.5" customHeight="1">
      <c r="A20" s="371" t="s">
        <v>952</v>
      </c>
      <c r="B20" s="391">
        <v>1</v>
      </c>
      <c r="C20" s="375">
        <v>3</v>
      </c>
      <c r="D20" s="375">
        <v>0</v>
      </c>
      <c r="E20" s="375">
        <v>13</v>
      </c>
      <c r="F20" s="375">
        <v>0</v>
      </c>
      <c r="G20" s="375">
        <v>23</v>
      </c>
      <c r="H20" s="375">
        <v>19</v>
      </c>
      <c r="I20" s="375">
        <v>0</v>
      </c>
      <c r="J20" s="375">
        <v>0</v>
      </c>
      <c r="K20" s="375">
        <v>0</v>
      </c>
      <c r="L20" s="376">
        <v>0</v>
      </c>
      <c r="M20" s="508" t="s">
        <v>768</v>
      </c>
    </row>
    <row r="21" spans="1:13" s="488" customFormat="1" ht="19.5" customHeight="1">
      <c r="A21" s="499" t="s">
        <v>953</v>
      </c>
      <c r="B21" s="391">
        <v>1</v>
      </c>
      <c r="C21" s="375">
        <v>1</v>
      </c>
      <c r="D21" s="375">
        <v>0</v>
      </c>
      <c r="E21" s="375">
        <v>10</v>
      </c>
      <c r="F21" s="375">
        <v>0</v>
      </c>
      <c r="G21" s="375">
        <v>48</v>
      </c>
      <c r="H21" s="375">
        <v>37</v>
      </c>
      <c r="I21" s="375">
        <v>0</v>
      </c>
      <c r="J21" s="375">
        <v>0</v>
      </c>
      <c r="K21" s="375">
        <v>0</v>
      </c>
      <c r="L21" s="376">
        <v>0</v>
      </c>
      <c r="M21" s="508" t="s">
        <v>954</v>
      </c>
    </row>
    <row r="22" spans="1:13" s="488" customFormat="1" ht="19.5" customHeight="1">
      <c r="A22" s="509" t="s">
        <v>955</v>
      </c>
      <c r="B22" s="510">
        <v>1</v>
      </c>
      <c r="C22" s="511">
        <v>2</v>
      </c>
      <c r="D22" s="511">
        <v>0</v>
      </c>
      <c r="E22" s="511">
        <v>7</v>
      </c>
      <c r="F22" s="511">
        <v>0</v>
      </c>
      <c r="G22" s="511">
        <v>3</v>
      </c>
      <c r="H22" s="511">
        <v>0</v>
      </c>
      <c r="I22" s="511">
        <v>0</v>
      </c>
      <c r="J22" s="511">
        <v>0</v>
      </c>
      <c r="K22" s="511">
        <v>0</v>
      </c>
      <c r="L22" s="512">
        <v>0</v>
      </c>
      <c r="M22" s="513" t="s">
        <v>956</v>
      </c>
    </row>
    <row r="23" spans="1:13" s="525" customFormat="1" ht="20.25" customHeight="1">
      <c r="A23" s="525" t="s">
        <v>772</v>
      </c>
      <c r="L23" s="792" t="s">
        <v>770</v>
      </c>
      <c r="M23" s="792"/>
    </row>
    <row r="24" spans="1:13" s="525" customFormat="1" ht="20.25" customHeight="1">
      <c r="A24" s="526" t="s">
        <v>773</v>
      </c>
      <c r="M24" s="527" t="s">
        <v>10</v>
      </c>
    </row>
    <row r="25" spans="1:19" s="525" customFormat="1" ht="20.25" customHeight="1">
      <c r="A25" s="526" t="s">
        <v>771</v>
      </c>
      <c r="M25" s="525" t="s">
        <v>12</v>
      </c>
      <c r="O25" s="527"/>
      <c r="P25" s="527"/>
      <c r="Q25" s="527"/>
      <c r="R25" s="527"/>
      <c r="S25" s="527"/>
    </row>
    <row r="26" spans="1:13" s="525" customFormat="1" ht="20.25" customHeight="1">
      <c r="A26" s="525" t="s">
        <v>14</v>
      </c>
      <c r="M26" s="525" t="s">
        <v>882</v>
      </c>
    </row>
    <row r="27" spans="1:13" s="525" customFormat="1" ht="20.25" customHeight="1">
      <c r="A27" s="525" t="s">
        <v>15</v>
      </c>
      <c r="M27" s="525" t="s">
        <v>883</v>
      </c>
    </row>
    <row r="28" s="525" customFormat="1" ht="20.25" customHeight="1">
      <c r="A28" s="525" t="s">
        <v>13</v>
      </c>
    </row>
    <row r="29" s="488" customFormat="1" ht="12.75"/>
    <row r="30" s="488" customFormat="1" ht="12.75"/>
    <row r="31" s="488" customFormat="1" ht="12.75"/>
    <row r="32" s="488" customFormat="1" ht="12.75"/>
    <row r="33" s="488" customFormat="1" ht="12.75"/>
    <row r="34" s="488" customFormat="1" ht="12.75"/>
    <row r="35" s="488" customFormat="1" ht="12.75"/>
    <row r="36" s="488" customFormat="1" ht="12.75"/>
    <row r="37" s="488" customFormat="1" ht="12.75"/>
    <row r="38" s="488" customFormat="1" ht="12.75"/>
    <row r="39" s="488" customFormat="1" ht="12.75"/>
    <row r="40" s="488" customFormat="1" ht="12.75"/>
    <row r="41" s="488" customFormat="1" ht="12.75"/>
    <row r="42" s="488" customFormat="1" ht="12.75"/>
    <row r="43" s="488" customFormat="1" ht="12.75"/>
    <row r="44" s="488" customFormat="1" ht="12.75"/>
    <row r="45" s="488" customFormat="1" ht="12.75"/>
    <row r="46" s="488" customFormat="1" ht="12.75"/>
    <row r="47" s="488" customFormat="1" ht="12.75"/>
    <row r="48" s="488" customFormat="1" ht="12.75"/>
    <row r="49" s="488" customFormat="1" ht="12.75"/>
    <row r="50" s="488" customFormat="1" ht="12.75"/>
    <row r="51" s="488" customFormat="1" ht="12.75"/>
    <row r="52" s="488" customFormat="1" ht="12.75"/>
    <row r="53" s="488" customFormat="1" ht="12.75"/>
    <row r="54" s="488" customFormat="1" ht="12.75"/>
    <row r="55" s="488" customFormat="1" ht="12.75"/>
    <row r="56" s="488" customFormat="1" ht="12.75"/>
    <row r="57" s="488" customFormat="1" ht="12.75"/>
    <row r="58" s="488" customFormat="1" ht="12.75"/>
    <row r="59" s="488" customFormat="1" ht="12.75"/>
    <row r="60" s="488" customFormat="1" ht="12.75"/>
    <row r="61" s="488" customFormat="1" ht="12.75"/>
    <row r="62" s="488" customFormat="1" ht="12.75"/>
    <row r="63" s="488" customFormat="1" ht="12.75"/>
    <row r="64" s="488" customFormat="1" ht="12.75"/>
    <row r="65" s="488" customFormat="1" ht="12.75"/>
    <row r="66" s="488" customFormat="1" ht="12.75"/>
    <row r="67" s="488" customFormat="1" ht="12.75"/>
    <row r="68" s="488" customFormat="1" ht="12.75"/>
    <row r="69" s="488" customFormat="1" ht="12.75"/>
    <row r="70" s="488" customFormat="1" ht="12.75"/>
    <row r="71" s="488" customFormat="1" ht="12.75"/>
    <row r="72" s="488" customFormat="1" ht="12.75"/>
    <row r="73" s="488" customFormat="1" ht="12.75"/>
    <row r="74" s="488" customFormat="1" ht="12.75"/>
    <row r="75" s="488" customFormat="1" ht="12.75"/>
    <row r="76" s="488" customFormat="1" ht="12.75"/>
    <row r="77" s="488" customFormat="1" ht="12.75"/>
    <row r="78" s="488" customFormat="1" ht="12.75"/>
    <row r="79" s="488" customFormat="1" ht="12.75"/>
    <row r="80" s="488" customFormat="1" ht="12.75"/>
    <row r="81" s="488" customFormat="1" ht="12.75"/>
    <row r="82" s="488" customFormat="1" ht="12.75"/>
    <row r="83" s="488" customFormat="1" ht="12.75"/>
    <row r="84" s="488" customFormat="1" ht="12.75"/>
    <row r="85" s="488" customFormat="1" ht="12.75"/>
    <row r="86" s="488" customFormat="1" ht="12.75"/>
    <row r="87" s="488" customFormat="1" ht="12.75"/>
    <row r="88" s="488" customFormat="1" ht="12.75"/>
    <row r="89" s="488" customFormat="1" ht="12.75"/>
    <row r="90" s="488" customFormat="1" ht="12.75"/>
    <row r="91" s="488" customFormat="1" ht="12.75"/>
    <row r="92" s="488" customFormat="1" ht="12.75"/>
    <row r="93" s="488" customFormat="1" ht="12.75"/>
    <row r="94" s="488" customFormat="1" ht="12.75"/>
    <row r="95" s="488" customFormat="1" ht="12.75"/>
    <row r="96" s="488" customFormat="1" ht="12.75"/>
    <row r="97" s="488" customFormat="1" ht="12.75"/>
    <row r="98" s="488" customFormat="1" ht="12.75"/>
    <row r="99" s="488" customFormat="1" ht="12.75"/>
    <row r="100" s="488" customFormat="1" ht="12.75"/>
    <row r="101" s="488" customFormat="1" ht="12.75"/>
    <row r="102" s="488" customFormat="1" ht="12.75"/>
    <row r="103" s="488" customFormat="1" ht="12.75"/>
    <row r="104" s="488" customFormat="1" ht="12.75"/>
    <row r="105" s="488" customFormat="1" ht="12.75"/>
    <row r="106" s="488" customFormat="1" ht="12.75"/>
    <row r="107" s="488" customFormat="1" ht="12.75"/>
    <row r="108" s="488" customFormat="1" ht="12.75"/>
    <row r="109" s="488" customFormat="1" ht="12.75"/>
    <row r="110" s="488" customFormat="1" ht="12.75"/>
    <row r="111" s="488" customFormat="1" ht="12.75"/>
    <row r="112" s="488" customFormat="1" ht="12.75"/>
    <row r="113" s="488" customFormat="1" ht="12.75"/>
    <row r="114" s="488" customFormat="1" ht="12.75"/>
    <row r="115" s="488" customFormat="1" ht="12.75"/>
    <row r="116" s="488" customFormat="1" ht="12.75"/>
    <row r="117" s="488" customFormat="1" ht="12.75"/>
    <row r="118" s="488" customFormat="1" ht="12.75"/>
    <row r="119" s="488" customFormat="1" ht="12.75"/>
    <row r="120" s="488" customFormat="1" ht="12.75"/>
    <row r="121" s="488" customFormat="1" ht="12.75"/>
    <row r="122" s="488" customFormat="1" ht="12.75"/>
    <row r="123" s="488" customFormat="1" ht="12.75"/>
    <row r="124" s="488" customFormat="1" ht="12.75"/>
    <row r="125" s="488" customFormat="1" ht="12.75"/>
    <row r="126" s="488" customFormat="1" ht="12.75"/>
    <row r="127" s="488" customFormat="1" ht="12.75"/>
    <row r="128" s="488" customFormat="1" ht="12.75"/>
    <row r="129" s="488" customFormat="1" ht="12.75"/>
    <row r="130" s="488" customFormat="1" ht="12.75"/>
    <row r="131" s="488" customFormat="1" ht="12.75"/>
    <row r="132" s="488" customFormat="1" ht="12.75"/>
    <row r="133" s="488" customFormat="1" ht="12.75"/>
    <row r="134" s="488" customFormat="1" ht="12.75"/>
    <row r="135" s="488" customFormat="1" ht="12.75"/>
    <row r="136" s="488" customFormat="1" ht="12.75"/>
    <row r="137" s="488" customFormat="1" ht="12.75"/>
    <row r="138" s="488" customFormat="1" ht="12.75"/>
    <row r="139" s="488" customFormat="1" ht="12.75"/>
    <row r="140" s="488" customFormat="1" ht="12.75"/>
    <row r="141" s="488" customFormat="1" ht="12.75"/>
    <row r="142" s="488" customFormat="1" ht="12.75"/>
    <row r="143" s="488" customFormat="1" ht="12.75"/>
    <row r="144" s="488" customFormat="1" ht="12.75"/>
    <row r="145" s="488" customFormat="1" ht="12.75"/>
    <row r="146" s="488" customFormat="1" ht="12.75"/>
    <row r="147" s="488" customFormat="1" ht="12.75"/>
    <row r="148" s="488" customFormat="1" ht="12.75"/>
    <row r="149" s="488" customFormat="1" ht="12.75"/>
    <row r="150" s="488" customFormat="1" ht="12.75"/>
    <row r="151" s="488" customFormat="1" ht="12.75"/>
    <row r="152" s="488" customFormat="1" ht="12.75"/>
    <row r="153" s="488" customFormat="1" ht="12.75"/>
    <row r="154" s="488" customFormat="1" ht="12.75"/>
    <row r="155" s="488" customFormat="1" ht="12.75"/>
    <row r="156" s="488" customFormat="1" ht="12.75"/>
    <row r="157" s="488" customFormat="1" ht="12.75"/>
    <row r="158" s="488" customFormat="1" ht="12.75"/>
    <row r="159" s="488" customFormat="1" ht="12.75"/>
    <row r="160" s="488" customFormat="1" ht="12.75"/>
    <row r="161" s="488" customFormat="1" ht="12.75"/>
    <row r="162" s="488" customFormat="1" ht="12.75"/>
    <row r="163" s="488" customFormat="1" ht="12.75"/>
    <row r="164" s="488" customFormat="1" ht="12.75"/>
    <row r="165" s="488" customFormat="1" ht="12.75"/>
    <row r="166" s="488" customFormat="1" ht="12.75"/>
    <row r="167" s="488" customFormat="1" ht="12.75"/>
    <row r="168" s="488" customFormat="1" ht="12.75"/>
    <row r="169" s="488" customFormat="1" ht="12.75"/>
    <row r="170" s="488" customFormat="1" ht="12.75"/>
    <row r="171" s="488" customFormat="1" ht="12.75"/>
    <row r="172" s="488" customFormat="1" ht="12.75"/>
    <row r="173" s="488" customFormat="1" ht="12.75"/>
    <row r="174" s="488" customFormat="1" ht="12.75"/>
    <row r="175" s="488" customFormat="1" ht="12.75"/>
  </sheetData>
  <sheetProtection/>
  <mergeCells count="12">
    <mergeCell ref="G4:H4"/>
    <mergeCell ref="I4:J4"/>
    <mergeCell ref="K4:L4"/>
    <mergeCell ref="L23:M23"/>
    <mergeCell ref="C4:D4"/>
    <mergeCell ref="E4:F4"/>
    <mergeCell ref="A1:M1"/>
    <mergeCell ref="C3:D3"/>
    <mergeCell ref="E3:F3"/>
    <mergeCell ref="G3:H3"/>
    <mergeCell ref="I3:J3"/>
    <mergeCell ref="K3:L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1.7109375" style="353" customWidth="1"/>
    <col min="2" max="5" width="12.57421875" style="353" customWidth="1"/>
    <col min="6" max="9" width="12.8515625" style="353" customWidth="1"/>
    <col min="10" max="10" width="45.140625" style="353" customWidth="1"/>
    <col min="11" max="16384" width="9.140625" style="353" customWidth="1"/>
  </cols>
  <sheetData>
    <row r="1" spans="1:10" s="488" customFormat="1" ht="31.5" customHeight="1">
      <c r="A1" s="795" t="s">
        <v>957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s="488" customFormat="1" ht="24" customHeight="1">
      <c r="A2" s="514" t="s">
        <v>264</v>
      </c>
      <c r="B2" s="490" t="s">
        <v>126</v>
      </c>
      <c r="C2" s="491"/>
      <c r="D2" s="491"/>
      <c r="E2" s="491"/>
      <c r="F2" s="491"/>
      <c r="G2" s="491"/>
      <c r="H2" s="491"/>
      <c r="I2" s="491"/>
      <c r="J2" s="493" t="s">
        <v>166</v>
      </c>
    </row>
    <row r="3" spans="1:10" s="488" customFormat="1" ht="27.75" customHeight="1">
      <c r="A3" s="515"/>
      <c r="B3" s="802" t="s">
        <v>958</v>
      </c>
      <c r="C3" s="803"/>
      <c r="D3" s="804" t="s">
        <v>959</v>
      </c>
      <c r="E3" s="805"/>
      <c r="F3" s="806" t="s">
        <v>960</v>
      </c>
      <c r="G3" s="804"/>
      <c r="H3" s="804"/>
      <c r="I3" s="804"/>
      <c r="J3" s="495"/>
    </row>
    <row r="4" spans="1:10" s="488" customFormat="1" ht="12.75" customHeight="1">
      <c r="A4" s="371" t="s">
        <v>961</v>
      </c>
      <c r="B4" s="516"/>
      <c r="C4" s="517"/>
      <c r="D4" s="516"/>
      <c r="E4" s="517"/>
      <c r="F4" s="807" t="s">
        <v>962</v>
      </c>
      <c r="G4" s="808"/>
      <c r="H4" s="807" t="s">
        <v>963</v>
      </c>
      <c r="I4" s="808"/>
      <c r="J4" s="374" t="s">
        <v>127</v>
      </c>
    </row>
    <row r="5" spans="1:10" s="488" customFormat="1" ht="12.75" customHeight="1">
      <c r="A5" s="371"/>
      <c r="B5" s="496" t="s">
        <v>964</v>
      </c>
      <c r="C5" s="371" t="s">
        <v>965</v>
      </c>
      <c r="D5" s="496" t="s">
        <v>966</v>
      </c>
      <c r="E5" s="496" t="s">
        <v>967</v>
      </c>
      <c r="F5" s="800" t="s">
        <v>968</v>
      </c>
      <c r="G5" s="801"/>
      <c r="H5" s="800" t="s">
        <v>969</v>
      </c>
      <c r="I5" s="801"/>
      <c r="J5" s="374"/>
    </row>
    <row r="6" spans="1:10" s="488" customFormat="1" ht="16.5" customHeight="1">
      <c r="A6" s="371" t="s">
        <v>970</v>
      </c>
      <c r="B6" s="496"/>
      <c r="C6" s="496"/>
      <c r="D6" s="496"/>
      <c r="E6" s="496"/>
      <c r="F6" s="494" t="s">
        <v>971</v>
      </c>
      <c r="G6" s="494" t="s">
        <v>972</v>
      </c>
      <c r="H6" s="494" t="s">
        <v>971</v>
      </c>
      <c r="I6" s="494" t="s">
        <v>972</v>
      </c>
      <c r="J6" s="374" t="s">
        <v>926</v>
      </c>
    </row>
    <row r="7" spans="1:10" s="488" customFormat="1" ht="16.5" customHeight="1">
      <c r="A7" s="518"/>
      <c r="B7" s="497" t="s">
        <v>253</v>
      </c>
      <c r="C7" s="500" t="s">
        <v>255</v>
      </c>
      <c r="D7" s="501" t="s">
        <v>271</v>
      </c>
      <c r="E7" s="501" t="s">
        <v>648</v>
      </c>
      <c r="F7" s="500" t="s">
        <v>260</v>
      </c>
      <c r="G7" s="500" t="s">
        <v>261</v>
      </c>
      <c r="H7" s="500" t="s">
        <v>260</v>
      </c>
      <c r="I7" s="500" t="s">
        <v>261</v>
      </c>
      <c r="J7" s="519"/>
    </row>
    <row r="8" spans="1:10" s="524" customFormat="1" ht="19.5" customHeight="1">
      <c r="A8" s="377" t="s">
        <v>928</v>
      </c>
      <c r="B8" s="520">
        <f>SUM(B9:B23)</f>
        <v>0</v>
      </c>
      <c r="C8" s="521">
        <f aca="true" t="shared" si="0" ref="C8:I8">SUM(C9:C23)</f>
        <v>0</v>
      </c>
      <c r="D8" s="521">
        <f t="shared" si="0"/>
        <v>497</v>
      </c>
      <c r="E8" s="521">
        <f t="shared" si="0"/>
        <v>47</v>
      </c>
      <c r="F8" s="521">
        <f t="shared" si="0"/>
        <v>1861</v>
      </c>
      <c r="G8" s="521">
        <f t="shared" si="0"/>
        <v>722</v>
      </c>
      <c r="H8" s="521">
        <f t="shared" si="0"/>
        <v>221</v>
      </c>
      <c r="I8" s="522">
        <f t="shared" si="0"/>
        <v>166</v>
      </c>
      <c r="J8" s="523" t="s">
        <v>928</v>
      </c>
    </row>
    <row r="9" spans="1:10" s="488" customFormat="1" ht="19.5" customHeight="1">
      <c r="A9" s="371" t="s">
        <v>929</v>
      </c>
      <c r="B9" s="391">
        <v>0</v>
      </c>
      <c r="C9" s="375">
        <v>0</v>
      </c>
      <c r="D9" s="375">
        <v>148</v>
      </c>
      <c r="E9" s="375">
        <v>47</v>
      </c>
      <c r="F9" s="375">
        <v>329</v>
      </c>
      <c r="G9" s="375">
        <v>248</v>
      </c>
      <c r="H9" s="375">
        <v>206</v>
      </c>
      <c r="I9" s="376">
        <v>164</v>
      </c>
      <c r="J9" s="508" t="s">
        <v>851</v>
      </c>
    </row>
    <row r="10" spans="1:10" s="488" customFormat="1" ht="19.5" customHeight="1">
      <c r="A10" s="371" t="s">
        <v>930</v>
      </c>
      <c r="B10" s="391">
        <v>0</v>
      </c>
      <c r="C10" s="375">
        <v>0</v>
      </c>
      <c r="D10" s="375">
        <v>110</v>
      </c>
      <c r="E10" s="375">
        <v>0</v>
      </c>
      <c r="F10" s="375">
        <v>244</v>
      </c>
      <c r="G10" s="375">
        <v>163</v>
      </c>
      <c r="H10" s="375">
        <v>0</v>
      </c>
      <c r="I10" s="376">
        <v>0</v>
      </c>
      <c r="J10" s="508" t="s">
        <v>931</v>
      </c>
    </row>
    <row r="11" spans="1:10" s="488" customFormat="1" ht="19.5" customHeight="1">
      <c r="A11" s="371" t="s">
        <v>932</v>
      </c>
      <c r="B11" s="391">
        <v>0</v>
      </c>
      <c r="C11" s="375">
        <v>0</v>
      </c>
      <c r="D11" s="375">
        <v>29</v>
      </c>
      <c r="E11" s="375">
        <v>0</v>
      </c>
      <c r="F11" s="375">
        <v>70</v>
      </c>
      <c r="G11" s="375">
        <v>60</v>
      </c>
      <c r="H11" s="375">
        <v>0</v>
      </c>
      <c r="I11" s="376">
        <v>0</v>
      </c>
      <c r="J11" s="508" t="s">
        <v>933</v>
      </c>
    </row>
    <row r="12" spans="1:10" s="488" customFormat="1" ht="19.5" customHeight="1">
      <c r="A12" s="371" t="s">
        <v>973</v>
      </c>
      <c r="B12" s="391">
        <v>0</v>
      </c>
      <c r="C12" s="375">
        <v>0</v>
      </c>
      <c r="D12" s="375">
        <v>27</v>
      </c>
      <c r="E12" s="375">
        <v>0</v>
      </c>
      <c r="F12" s="375">
        <v>39</v>
      </c>
      <c r="G12" s="375">
        <v>30</v>
      </c>
      <c r="H12" s="375">
        <v>0</v>
      </c>
      <c r="I12" s="376">
        <v>0</v>
      </c>
      <c r="J12" s="508" t="s">
        <v>974</v>
      </c>
    </row>
    <row r="13" spans="1:10" s="488" customFormat="1" ht="19.5" customHeight="1">
      <c r="A13" s="371" t="s">
        <v>975</v>
      </c>
      <c r="B13" s="391">
        <v>0</v>
      </c>
      <c r="C13" s="375">
        <v>0</v>
      </c>
      <c r="D13" s="375">
        <v>34</v>
      </c>
      <c r="E13" s="375">
        <v>0</v>
      </c>
      <c r="F13" s="375">
        <v>39</v>
      </c>
      <c r="G13" s="375">
        <v>32</v>
      </c>
      <c r="H13" s="375">
        <v>0</v>
      </c>
      <c r="I13" s="376">
        <v>0</v>
      </c>
      <c r="J13" s="508" t="s">
        <v>976</v>
      </c>
    </row>
    <row r="14" spans="1:10" s="488" customFormat="1" ht="19.5" customHeight="1">
      <c r="A14" s="371" t="s">
        <v>977</v>
      </c>
      <c r="B14" s="391">
        <v>0</v>
      </c>
      <c r="C14" s="375">
        <v>0</v>
      </c>
      <c r="D14" s="375">
        <v>16</v>
      </c>
      <c r="E14" s="375">
        <v>0</v>
      </c>
      <c r="F14" s="375">
        <v>35</v>
      </c>
      <c r="G14" s="375">
        <v>22</v>
      </c>
      <c r="H14" s="375">
        <v>0</v>
      </c>
      <c r="I14" s="376">
        <v>0</v>
      </c>
      <c r="J14" s="508" t="s">
        <v>978</v>
      </c>
    </row>
    <row r="15" spans="1:10" s="488" customFormat="1" ht="19.5" customHeight="1">
      <c r="A15" s="371" t="s">
        <v>979</v>
      </c>
      <c r="B15" s="391">
        <v>0</v>
      </c>
      <c r="C15" s="375">
        <v>0</v>
      </c>
      <c r="D15" s="375">
        <v>36</v>
      </c>
      <c r="E15" s="375">
        <v>0</v>
      </c>
      <c r="F15" s="375">
        <v>837</v>
      </c>
      <c r="G15" s="375">
        <v>60</v>
      </c>
      <c r="H15" s="375">
        <v>15</v>
      </c>
      <c r="I15" s="376">
        <v>2</v>
      </c>
      <c r="J15" s="508" t="s">
        <v>980</v>
      </c>
    </row>
    <row r="16" spans="1:10" s="488" customFormat="1" ht="19.5" customHeight="1">
      <c r="A16" s="371" t="s">
        <v>981</v>
      </c>
      <c r="B16" s="391">
        <v>0</v>
      </c>
      <c r="C16" s="375">
        <v>0</v>
      </c>
      <c r="D16" s="375">
        <v>34</v>
      </c>
      <c r="E16" s="375">
        <v>0</v>
      </c>
      <c r="F16" s="375">
        <v>168</v>
      </c>
      <c r="G16" s="375">
        <v>40</v>
      </c>
      <c r="H16" s="375">
        <v>0</v>
      </c>
      <c r="I16" s="376">
        <v>0</v>
      </c>
      <c r="J16" s="508" t="s">
        <v>982</v>
      </c>
    </row>
    <row r="17" spans="1:10" s="488" customFormat="1" ht="19.5" customHeight="1">
      <c r="A17" s="371" t="s">
        <v>983</v>
      </c>
      <c r="B17" s="391">
        <v>0</v>
      </c>
      <c r="C17" s="375">
        <v>0</v>
      </c>
      <c r="D17" s="375">
        <v>9</v>
      </c>
      <c r="E17" s="375">
        <v>0</v>
      </c>
      <c r="F17" s="375">
        <v>41</v>
      </c>
      <c r="G17" s="375">
        <v>21</v>
      </c>
      <c r="H17" s="375">
        <v>0</v>
      </c>
      <c r="I17" s="376">
        <v>0</v>
      </c>
      <c r="J17" s="508" t="s">
        <v>984</v>
      </c>
    </row>
    <row r="18" spans="1:10" s="488" customFormat="1" ht="19.5" customHeight="1">
      <c r="A18" s="371" t="s">
        <v>0</v>
      </c>
      <c r="B18" s="391">
        <v>0</v>
      </c>
      <c r="C18" s="375">
        <v>0</v>
      </c>
      <c r="D18" s="375">
        <v>0</v>
      </c>
      <c r="E18" s="375">
        <v>0</v>
      </c>
      <c r="F18" s="375">
        <v>26</v>
      </c>
      <c r="G18" s="375">
        <v>20</v>
      </c>
      <c r="H18" s="375">
        <v>0</v>
      </c>
      <c r="I18" s="376">
        <v>0</v>
      </c>
      <c r="J18" s="508" t="s">
        <v>1</v>
      </c>
    </row>
    <row r="19" spans="1:10" s="488" customFormat="1" ht="19.5" customHeight="1">
      <c r="A19" s="371" t="s">
        <v>2</v>
      </c>
      <c r="B19" s="391">
        <v>0</v>
      </c>
      <c r="C19" s="375">
        <v>0</v>
      </c>
      <c r="D19" s="375">
        <v>31</v>
      </c>
      <c r="E19" s="375">
        <v>0</v>
      </c>
      <c r="F19" s="375">
        <v>0</v>
      </c>
      <c r="G19" s="375">
        <v>0</v>
      </c>
      <c r="H19" s="375">
        <v>0</v>
      </c>
      <c r="I19" s="376">
        <v>0</v>
      </c>
      <c r="J19" s="508" t="s">
        <v>769</v>
      </c>
    </row>
    <row r="20" spans="1:10" s="488" customFormat="1" ht="19.5" customHeight="1">
      <c r="A20" s="371" t="s">
        <v>3</v>
      </c>
      <c r="B20" s="391">
        <v>0</v>
      </c>
      <c r="C20" s="375">
        <v>0</v>
      </c>
      <c r="D20" s="375">
        <v>0</v>
      </c>
      <c r="E20" s="375">
        <v>0</v>
      </c>
      <c r="F20" s="375">
        <v>7</v>
      </c>
      <c r="G20" s="375">
        <v>5</v>
      </c>
      <c r="H20" s="375">
        <v>0</v>
      </c>
      <c r="I20" s="376">
        <v>0</v>
      </c>
      <c r="J20" s="508" t="s">
        <v>4</v>
      </c>
    </row>
    <row r="21" spans="1:10" s="488" customFormat="1" ht="19.5" customHeight="1">
      <c r="A21" s="371" t="s">
        <v>5</v>
      </c>
      <c r="B21" s="391">
        <v>0</v>
      </c>
      <c r="C21" s="375">
        <v>0</v>
      </c>
      <c r="D21" s="375">
        <v>23</v>
      </c>
      <c r="E21" s="375">
        <v>0</v>
      </c>
      <c r="F21" s="375">
        <v>7</v>
      </c>
      <c r="G21" s="375">
        <v>7</v>
      </c>
      <c r="H21" s="375">
        <v>0</v>
      </c>
      <c r="I21" s="376">
        <v>0</v>
      </c>
      <c r="J21" s="508" t="s">
        <v>768</v>
      </c>
    </row>
    <row r="22" spans="1:10" s="488" customFormat="1" ht="19.5" customHeight="1">
      <c r="A22" s="371" t="s">
        <v>6</v>
      </c>
      <c r="B22" s="391">
        <v>0</v>
      </c>
      <c r="C22" s="375">
        <v>0</v>
      </c>
      <c r="D22" s="375">
        <v>0</v>
      </c>
      <c r="E22" s="375">
        <v>0</v>
      </c>
      <c r="F22" s="375">
        <v>16</v>
      </c>
      <c r="G22" s="375">
        <v>11</v>
      </c>
      <c r="H22" s="375">
        <v>0</v>
      </c>
      <c r="I22" s="376">
        <v>0</v>
      </c>
      <c r="J22" s="508" t="s">
        <v>7</v>
      </c>
    </row>
    <row r="23" spans="1:10" s="488" customFormat="1" ht="19.5" customHeight="1">
      <c r="A23" s="498" t="s">
        <v>8</v>
      </c>
      <c r="B23" s="510">
        <v>0</v>
      </c>
      <c r="C23" s="511">
        <v>0</v>
      </c>
      <c r="D23" s="511">
        <v>0</v>
      </c>
      <c r="E23" s="511">
        <v>0</v>
      </c>
      <c r="F23" s="511">
        <v>3</v>
      </c>
      <c r="G23" s="511">
        <v>3</v>
      </c>
      <c r="H23" s="511">
        <v>0</v>
      </c>
      <c r="I23" s="512">
        <v>0</v>
      </c>
      <c r="J23" s="513" t="s">
        <v>9</v>
      </c>
    </row>
    <row r="24" spans="1:9" s="525" customFormat="1" ht="18.75" customHeight="1">
      <c r="A24" s="525" t="s">
        <v>772</v>
      </c>
      <c r="I24" s="528" t="s">
        <v>770</v>
      </c>
    </row>
    <row r="25" spans="1:9" s="525" customFormat="1" ht="18.75" customHeight="1">
      <c r="A25" s="526" t="s">
        <v>16</v>
      </c>
      <c r="I25" s="527" t="s">
        <v>10</v>
      </c>
    </row>
    <row r="26" spans="1:19" s="525" customFormat="1" ht="18.75" customHeight="1">
      <c r="A26" s="526" t="s">
        <v>11</v>
      </c>
      <c r="I26" s="525" t="s">
        <v>12</v>
      </c>
      <c r="K26" s="527"/>
      <c r="L26" s="527"/>
      <c r="M26" s="527"/>
      <c r="R26" s="527"/>
      <c r="S26" s="527"/>
    </row>
    <row r="27" spans="1:9" s="525" customFormat="1" ht="18.75" customHeight="1">
      <c r="A27" s="525" t="s">
        <v>907</v>
      </c>
      <c r="I27" s="525" t="s">
        <v>882</v>
      </c>
    </row>
    <row r="28" spans="1:9" s="525" customFormat="1" ht="18.75" customHeight="1">
      <c r="A28" s="525" t="s">
        <v>908</v>
      </c>
      <c r="I28" s="525" t="s">
        <v>883</v>
      </c>
    </row>
    <row r="29" s="525" customFormat="1" ht="18.75" customHeight="1">
      <c r="A29" s="525" t="s">
        <v>17</v>
      </c>
    </row>
    <row r="30" s="488" customFormat="1" ht="12.75"/>
    <row r="31" s="488" customFormat="1" ht="12.75"/>
    <row r="32" s="488" customFormat="1" ht="12.75"/>
    <row r="33" s="488" customFormat="1" ht="12.75"/>
    <row r="34" s="488" customFormat="1" ht="12.75"/>
    <row r="35" s="488" customFormat="1" ht="12.75"/>
    <row r="36" s="488" customFormat="1" ht="12.75"/>
    <row r="37" s="488" customFormat="1" ht="12.75"/>
    <row r="38" s="488" customFormat="1" ht="12.75"/>
    <row r="39" s="488" customFormat="1" ht="12.75"/>
    <row r="40" s="488" customFormat="1" ht="12.75"/>
    <row r="41" s="488" customFormat="1" ht="12.75"/>
    <row r="42" s="488" customFormat="1" ht="12.75"/>
    <row r="43" s="488" customFormat="1" ht="12.75"/>
    <row r="44" s="488" customFormat="1" ht="12.75"/>
    <row r="45" s="488" customFormat="1" ht="12.75"/>
    <row r="46" s="488" customFormat="1" ht="12.75"/>
    <row r="47" s="488" customFormat="1" ht="12.75"/>
    <row r="48" s="488" customFormat="1" ht="12.75"/>
    <row r="49" s="488" customFormat="1" ht="12.75"/>
    <row r="50" s="488" customFormat="1" ht="12.75"/>
    <row r="51" s="488" customFormat="1" ht="12.75"/>
    <row r="52" s="488" customFormat="1" ht="12.75"/>
    <row r="53" s="488" customFormat="1" ht="12.75"/>
    <row r="54" s="488" customFormat="1" ht="12.75"/>
    <row r="55" s="488" customFormat="1" ht="12.75"/>
    <row r="56" s="488" customFormat="1" ht="12.75"/>
    <row r="57" s="488" customFormat="1" ht="12.75"/>
    <row r="58" s="488" customFormat="1" ht="12.75"/>
    <row r="59" s="488" customFormat="1" ht="12.75"/>
    <row r="60" s="488" customFormat="1" ht="12.75"/>
    <row r="61" s="488" customFormat="1" ht="12.75"/>
    <row r="62" s="488" customFormat="1" ht="12.75"/>
    <row r="63" s="488" customFormat="1" ht="12.75"/>
    <row r="64" s="488" customFormat="1" ht="12.75"/>
    <row r="65" s="488" customFormat="1" ht="12.75"/>
    <row r="66" s="488" customFormat="1" ht="12.75"/>
    <row r="67" s="488" customFormat="1" ht="12.75"/>
    <row r="68" s="488" customFormat="1" ht="12.75"/>
    <row r="69" s="488" customFormat="1" ht="12.75"/>
    <row r="70" s="488" customFormat="1" ht="12.75"/>
    <row r="71" s="488" customFormat="1" ht="12.75"/>
    <row r="72" s="488" customFormat="1" ht="12.75"/>
    <row r="73" s="488" customFormat="1" ht="12.75"/>
    <row r="74" s="488" customFormat="1" ht="12.75"/>
    <row r="75" s="488" customFormat="1" ht="12.75"/>
    <row r="76" s="488" customFormat="1" ht="12.75"/>
    <row r="77" s="488" customFormat="1" ht="12.75"/>
    <row r="78" s="488" customFormat="1" ht="12.75"/>
    <row r="79" s="488" customFormat="1" ht="12.75"/>
    <row r="80" s="488" customFormat="1" ht="12.75"/>
    <row r="81" s="488" customFormat="1" ht="12.75"/>
    <row r="82" s="488" customFormat="1" ht="12.75"/>
  </sheetData>
  <sheetProtection/>
  <mergeCells count="8">
    <mergeCell ref="F5:G5"/>
    <mergeCell ref="H5:I5"/>
    <mergeCell ref="A1:J1"/>
    <mergeCell ref="B3:C3"/>
    <mergeCell ref="D3:E3"/>
    <mergeCell ref="F3:I3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U56"/>
  <sheetViews>
    <sheetView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13" customFormat="1" ht="32.25" customHeight="1">
      <c r="A1" s="661" t="s">
        <v>132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12"/>
      <c r="O1" s="12"/>
      <c r="P1" s="12"/>
      <c r="Q1" s="12"/>
      <c r="R1" s="12"/>
    </row>
    <row r="2" spans="1:20" s="1" customFormat="1" ht="17.25" customHeight="1">
      <c r="A2" s="2" t="s">
        <v>335</v>
      </c>
      <c r="S2" s="42"/>
      <c r="T2" s="42"/>
    </row>
    <row r="3" spans="1:14" s="37" customFormat="1" ht="12.75" customHeight="1">
      <c r="A3" s="662" t="s">
        <v>284</v>
      </c>
      <c r="B3" s="109" t="s">
        <v>336</v>
      </c>
      <c r="C3" s="109" t="s">
        <v>337</v>
      </c>
      <c r="D3" s="809" t="s">
        <v>338</v>
      </c>
      <c r="E3" s="818"/>
      <c r="F3" s="819"/>
      <c r="G3" s="826" t="s">
        <v>583</v>
      </c>
      <c r="H3" s="827"/>
      <c r="I3" s="828"/>
      <c r="J3" s="809" t="s">
        <v>340</v>
      </c>
      <c r="K3" s="818"/>
      <c r="L3" s="819"/>
      <c r="M3" s="667" t="s">
        <v>584</v>
      </c>
      <c r="N3" s="106"/>
    </row>
    <row r="4" spans="1:14" s="37" customFormat="1" ht="12.75" customHeight="1">
      <c r="A4" s="663"/>
      <c r="B4" s="127"/>
      <c r="C4" s="127"/>
      <c r="D4" s="811" t="s">
        <v>345</v>
      </c>
      <c r="E4" s="812"/>
      <c r="F4" s="813"/>
      <c r="G4" s="814" t="s">
        <v>346</v>
      </c>
      <c r="H4" s="815"/>
      <c r="I4" s="816"/>
      <c r="J4" s="811" t="s">
        <v>657</v>
      </c>
      <c r="K4" s="812"/>
      <c r="L4" s="813"/>
      <c r="M4" s="669"/>
      <c r="N4" s="106"/>
    </row>
    <row r="5" spans="1:14" s="37" customFormat="1" ht="12.75" customHeight="1">
      <c r="A5" s="663"/>
      <c r="B5" s="127"/>
      <c r="C5" s="127"/>
      <c r="D5" s="136" t="s">
        <v>349</v>
      </c>
      <c r="E5" s="109" t="s">
        <v>350</v>
      </c>
      <c r="F5" s="109" t="s">
        <v>351</v>
      </c>
      <c r="G5" s="136" t="s">
        <v>349</v>
      </c>
      <c r="H5" s="109" t="s">
        <v>350</v>
      </c>
      <c r="I5" s="109" t="s">
        <v>351</v>
      </c>
      <c r="J5" s="136" t="s">
        <v>349</v>
      </c>
      <c r="K5" s="109" t="s">
        <v>350</v>
      </c>
      <c r="L5" s="109" t="s">
        <v>351</v>
      </c>
      <c r="M5" s="669"/>
      <c r="N5" s="106"/>
    </row>
    <row r="6" spans="1:14" s="37" customFormat="1" ht="12.75" customHeight="1">
      <c r="A6" s="664"/>
      <c r="B6" s="128" t="s">
        <v>585</v>
      </c>
      <c r="C6" s="128" t="s">
        <v>586</v>
      </c>
      <c r="D6" s="130" t="s">
        <v>361</v>
      </c>
      <c r="E6" s="128" t="s">
        <v>362</v>
      </c>
      <c r="F6" s="128" t="s">
        <v>363</v>
      </c>
      <c r="G6" s="130" t="s">
        <v>361</v>
      </c>
      <c r="H6" s="128" t="s">
        <v>362</v>
      </c>
      <c r="I6" s="128" t="s">
        <v>363</v>
      </c>
      <c r="J6" s="130" t="s">
        <v>361</v>
      </c>
      <c r="K6" s="128" t="s">
        <v>362</v>
      </c>
      <c r="L6" s="128" t="s">
        <v>363</v>
      </c>
      <c r="M6" s="671"/>
      <c r="N6" s="106"/>
    </row>
    <row r="7" spans="1:13" s="138" customFormat="1" ht="21" customHeight="1">
      <c r="A7" s="49" t="s">
        <v>407</v>
      </c>
      <c r="B7" s="145">
        <v>3</v>
      </c>
      <c r="C7" s="145">
        <v>79</v>
      </c>
      <c r="D7" s="145">
        <v>808</v>
      </c>
      <c r="E7" s="145">
        <v>442</v>
      </c>
      <c r="F7" s="145">
        <v>366</v>
      </c>
      <c r="G7" s="145">
        <v>114</v>
      </c>
      <c r="H7" s="145">
        <v>41</v>
      </c>
      <c r="I7" s="145">
        <v>73</v>
      </c>
      <c r="J7" s="145">
        <v>23</v>
      </c>
      <c r="K7" s="145">
        <v>13</v>
      </c>
      <c r="L7" s="145">
        <v>10</v>
      </c>
      <c r="M7" s="24" t="s">
        <v>408</v>
      </c>
    </row>
    <row r="8" spans="1:13" s="138" customFormat="1" ht="21" customHeight="1">
      <c r="A8" s="49" t="s">
        <v>659</v>
      </c>
      <c r="B8" s="145">
        <v>3</v>
      </c>
      <c r="C8" s="145">
        <v>82</v>
      </c>
      <c r="D8" s="145">
        <v>851</v>
      </c>
      <c r="E8" s="145">
        <v>456</v>
      </c>
      <c r="F8" s="145">
        <v>395</v>
      </c>
      <c r="G8" s="145">
        <v>115</v>
      </c>
      <c r="H8" s="145">
        <v>44</v>
      </c>
      <c r="I8" s="145">
        <v>71</v>
      </c>
      <c r="J8" s="145">
        <v>22</v>
      </c>
      <c r="K8" s="145">
        <v>12</v>
      </c>
      <c r="L8" s="145">
        <v>10</v>
      </c>
      <c r="M8" s="24" t="s">
        <v>659</v>
      </c>
    </row>
    <row r="9" spans="1:13" s="138" customFormat="1" ht="21" customHeight="1">
      <c r="A9" s="49" t="s">
        <v>766</v>
      </c>
      <c r="B9" s="145">
        <v>3</v>
      </c>
      <c r="C9" s="145">
        <v>81</v>
      </c>
      <c r="D9" s="145">
        <v>870</v>
      </c>
      <c r="E9" s="145">
        <v>480</v>
      </c>
      <c r="F9" s="145">
        <v>390</v>
      </c>
      <c r="G9" s="145">
        <v>113</v>
      </c>
      <c r="H9" s="145">
        <v>46</v>
      </c>
      <c r="I9" s="145">
        <v>67</v>
      </c>
      <c r="J9" s="145">
        <v>22</v>
      </c>
      <c r="K9" s="145">
        <v>12</v>
      </c>
      <c r="L9" s="145">
        <v>10</v>
      </c>
      <c r="M9" s="24" t="s">
        <v>766</v>
      </c>
    </row>
    <row r="10" spans="1:13" s="138" customFormat="1" ht="21" customHeight="1">
      <c r="A10" s="49" t="s">
        <v>763</v>
      </c>
      <c r="B10" s="145">
        <v>3</v>
      </c>
      <c r="C10" s="145">
        <v>83</v>
      </c>
      <c r="D10" s="145">
        <v>840</v>
      </c>
      <c r="E10" s="145">
        <v>451</v>
      </c>
      <c r="F10" s="145">
        <v>389</v>
      </c>
      <c r="G10" s="145">
        <v>118</v>
      </c>
      <c r="H10" s="145">
        <v>46</v>
      </c>
      <c r="I10" s="145">
        <v>72</v>
      </c>
      <c r="J10" s="145">
        <v>22</v>
      </c>
      <c r="K10" s="145">
        <v>13</v>
      </c>
      <c r="L10" s="145">
        <v>9</v>
      </c>
      <c r="M10" s="24" t="s">
        <v>763</v>
      </c>
    </row>
    <row r="11" spans="1:13" s="138" customFormat="1" ht="21" customHeight="1">
      <c r="A11" s="49" t="s">
        <v>871</v>
      </c>
      <c r="B11" s="145">
        <v>3</v>
      </c>
      <c r="C11" s="145">
        <v>85</v>
      </c>
      <c r="D11" s="145">
        <v>845</v>
      </c>
      <c r="E11" s="145">
        <v>483</v>
      </c>
      <c r="F11" s="145">
        <v>362</v>
      </c>
      <c r="G11" s="145">
        <v>119</v>
      </c>
      <c r="H11" s="145">
        <v>46</v>
      </c>
      <c r="I11" s="145">
        <v>73</v>
      </c>
      <c r="J11" s="145">
        <v>21</v>
      </c>
      <c r="K11" s="145">
        <v>12</v>
      </c>
      <c r="L11" s="145">
        <v>9</v>
      </c>
      <c r="M11" s="24" t="s">
        <v>871</v>
      </c>
    </row>
    <row r="12" spans="1:13" s="255" customFormat="1" ht="21" customHeight="1">
      <c r="A12" s="263" t="s">
        <v>872</v>
      </c>
      <c r="B12" s="258">
        <f>SUM(B13:B15)</f>
        <v>3</v>
      </c>
      <c r="C12" s="258">
        <f aca="true" t="shared" si="0" ref="C12:L12">SUM(C13:C15)</f>
        <v>83</v>
      </c>
      <c r="D12" s="258">
        <f t="shared" si="0"/>
        <v>803</v>
      </c>
      <c r="E12" s="258">
        <f t="shared" si="0"/>
        <v>438</v>
      </c>
      <c r="F12" s="258">
        <f t="shared" si="0"/>
        <v>365</v>
      </c>
      <c r="G12" s="258">
        <f t="shared" si="0"/>
        <v>120</v>
      </c>
      <c r="H12" s="258">
        <f t="shared" si="0"/>
        <v>42</v>
      </c>
      <c r="I12" s="258">
        <f t="shared" si="0"/>
        <v>78</v>
      </c>
      <c r="J12" s="258">
        <f t="shared" si="0"/>
        <v>21</v>
      </c>
      <c r="K12" s="258">
        <f t="shared" si="0"/>
        <v>12</v>
      </c>
      <c r="L12" s="258">
        <f t="shared" si="0"/>
        <v>9</v>
      </c>
      <c r="M12" s="209" t="s">
        <v>872</v>
      </c>
    </row>
    <row r="13" spans="1:14" s="85" customFormat="1" ht="21" customHeight="1">
      <c r="A13" s="264" t="s">
        <v>650</v>
      </c>
      <c r="B13" s="411">
        <v>1</v>
      </c>
      <c r="C13" s="411">
        <v>34</v>
      </c>
      <c r="D13" s="411">
        <f>SUM(E13:F13)</f>
        <v>138</v>
      </c>
      <c r="E13" s="411">
        <v>90</v>
      </c>
      <c r="F13" s="411">
        <v>48</v>
      </c>
      <c r="G13" s="411">
        <f>SUM(H13:I13)</f>
        <v>60</v>
      </c>
      <c r="H13" s="411">
        <v>21</v>
      </c>
      <c r="I13" s="411">
        <v>39</v>
      </c>
      <c r="J13" s="411">
        <f>SUM(K13:L13)</f>
        <v>10</v>
      </c>
      <c r="K13" s="411">
        <v>5</v>
      </c>
      <c r="L13" s="411">
        <v>5</v>
      </c>
      <c r="M13" s="207" t="s">
        <v>652</v>
      </c>
      <c r="N13" s="265"/>
    </row>
    <row r="14" spans="1:15" s="85" customFormat="1" ht="21" customHeight="1">
      <c r="A14" s="264" t="s">
        <v>651</v>
      </c>
      <c r="B14" s="411">
        <v>1</v>
      </c>
      <c r="C14" s="411">
        <v>34</v>
      </c>
      <c r="D14" s="411">
        <f>SUM(E14:F14)</f>
        <v>194</v>
      </c>
      <c r="E14" s="411">
        <v>127</v>
      </c>
      <c r="F14" s="411">
        <v>67</v>
      </c>
      <c r="G14" s="411">
        <f>SUM(H14:I14)</f>
        <v>60</v>
      </c>
      <c r="H14" s="411">
        <v>21</v>
      </c>
      <c r="I14" s="411">
        <v>39</v>
      </c>
      <c r="J14" s="411">
        <f>SUM(K14:L14)</f>
        <v>11</v>
      </c>
      <c r="K14" s="411">
        <v>7</v>
      </c>
      <c r="L14" s="411">
        <v>4</v>
      </c>
      <c r="M14" s="207" t="s">
        <v>653</v>
      </c>
      <c r="N14" s="265"/>
      <c r="O14" s="266"/>
    </row>
    <row r="15" spans="1:21" s="85" customFormat="1" ht="21" customHeight="1">
      <c r="A15" s="193" t="s">
        <v>779</v>
      </c>
      <c r="B15" s="414">
        <v>1</v>
      </c>
      <c r="C15" s="412">
        <v>15</v>
      </c>
      <c r="D15" s="412">
        <f>SUM(E15:F15)</f>
        <v>471</v>
      </c>
      <c r="E15" s="412">
        <v>221</v>
      </c>
      <c r="F15" s="412">
        <v>250</v>
      </c>
      <c r="G15" s="412">
        <f>SUM(H15:I15)</f>
        <v>0</v>
      </c>
      <c r="H15" s="413">
        <v>0</v>
      </c>
      <c r="I15" s="413">
        <v>0</v>
      </c>
      <c r="J15" s="412">
        <f>SUM(K15:L15)</f>
        <v>0</v>
      </c>
      <c r="K15" s="413">
        <v>0</v>
      </c>
      <c r="L15" s="413">
        <v>0</v>
      </c>
      <c r="M15" s="267" t="s">
        <v>654</v>
      </c>
      <c r="N15" s="47"/>
      <c r="O15" s="47"/>
      <c r="P15" s="47"/>
      <c r="Q15" s="47"/>
      <c r="R15" s="268"/>
      <c r="S15" s="269"/>
      <c r="T15" s="269"/>
      <c r="U15" s="266"/>
    </row>
    <row r="16" spans="1:21" s="29" customFormat="1" ht="12.75" customHeight="1">
      <c r="A16" s="151"/>
      <c r="B16" s="144"/>
      <c r="C16" s="144"/>
      <c r="D16" s="144"/>
      <c r="E16" s="144"/>
      <c r="F16" s="144"/>
      <c r="G16" s="150"/>
      <c r="H16" s="150"/>
      <c r="I16" s="150"/>
      <c r="J16" s="150"/>
      <c r="K16" s="150"/>
      <c r="L16" s="150"/>
      <c r="M16" s="47"/>
      <c r="N16" s="47"/>
      <c r="O16" s="47"/>
      <c r="P16" s="47"/>
      <c r="Q16" s="47"/>
      <c r="R16" s="91"/>
      <c r="S16" s="48"/>
      <c r="T16" s="48"/>
      <c r="U16" s="46"/>
    </row>
    <row r="17" spans="1:11" s="37" customFormat="1" ht="12.75" customHeight="1">
      <c r="A17" s="662" t="s">
        <v>284</v>
      </c>
      <c r="B17" s="809" t="s">
        <v>18</v>
      </c>
      <c r="C17" s="810"/>
      <c r="D17" s="109" t="s">
        <v>354</v>
      </c>
      <c r="E17" s="95" t="s">
        <v>342</v>
      </c>
      <c r="F17" s="109" t="s">
        <v>343</v>
      </c>
      <c r="G17" s="109" t="s">
        <v>702</v>
      </c>
      <c r="H17" s="667" t="s">
        <v>584</v>
      </c>
      <c r="I17" s="668"/>
      <c r="J17" s="668"/>
      <c r="K17" s="668"/>
    </row>
    <row r="18" spans="1:11" s="37" customFormat="1" ht="12.75" customHeight="1">
      <c r="A18" s="663"/>
      <c r="B18" s="127"/>
      <c r="C18" s="109" t="s">
        <v>273</v>
      </c>
      <c r="D18" s="156"/>
      <c r="E18" s="132"/>
      <c r="F18" s="127"/>
      <c r="G18" s="127"/>
      <c r="H18" s="669"/>
      <c r="I18" s="670"/>
      <c r="J18" s="670"/>
      <c r="K18" s="670"/>
    </row>
    <row r="19" spans="1:11" s="37" customFormat="1" ht="12.75" customHeight="1">
      <c r="A19" s="663"/>
      <c r="B19" s="127"/>
      <c r="C19" s="177" t="s">
        <v>274</v>
      </c>
      <c r="D19" s="107"/>
      <c r="E19" s="127" t="s">
        <v>355</v>
      </c>
      <c r="F19" s="127"/>
      <c r="G19" s="817" t="s">
        <v>775</v>
      </c>
      <c r="H19" s="669"/>
      <c r="I19" s="670"/>
      <c r="J19" s="670"/>
      <c r="K19" s="670"/>
    </row>
    <row r="20" spans="1:11" s="37" customFormat="1" ht="12.75" customHeight="1">
      <c r="A20" s="664"/>
      <c r="B20" s="128" t="s">
        <v>364</v>
      </c>
      <c r="C20" s="178" t="s">
        <v>275</v>
      </c>
      <c r="D20" s="157" t="s">
        <v>376</v>
      </c>
      <c r="E20" s="128" t="s">
        <v>658</v>
      </c>
      <c r="F20" s="128" t="s">
        <v>368</v>
      </c>
      <c r="G20" s="733"/>
      <c r="H20" s="671"/>
      <c r="I20" s="672"/>
      <c r="J20" s="672"/>
      <c r="K20" s="672"/>
    </row>
    <row r="21" spans="1:11" s="139" customFormat="1" ht="21" customHeight="1">
      <c r="A21" s="49" t="s">
        <v>407</v>
      </c>
      <c r="B21" s="146">
        <v>228</v>
      </c>
      <c r="C21" s="182">
        <v>0</v>
      </c>
      <c r="D21" s="146">
        <v>175</v>
      </c>
      <c r="E21" s="146">
        <v>23</v>
      </c>
      <c r="F21" s="146">
        <v>14</v>
      </c>
      <c r="G21" s="146">
        <v>58</v>
      </c>
      <c r="H21" s="683" t="s">
        <v>407</v>
      </c>
      <c r="I21" s="734"/>
      <c r="J21" s="734"/>
      <c r="K21" s="734"/>
    </row>
    <row r="22" spans="1:11" s="139" customFormat="1" ht="21" customHeight="1">
      <c r="A22" s="49" t="s">
        <v>659</v>
      </c>
      <c r="B22" s="146">
        <v>224</v>
      </c>
      <c r="C22" s="182">
        <v>44</v>
      </c>
      <c r="D22" s="146">
        <v>235</v>
      </c>
      <c r="E22" s="146">
        <v>23</v>
      </c>
      <c r="F22" s="146">
        <v>15</v>
      </c>
      <c r="G22" s="146">
        <v>59</v>
      </c>
      <c r="H22" s="683" t="s">
        <v>661</v>
      </c>
      <c r="I22" s="734"/>
      <c r="J22" s="734"/>
      <c r="K22" s="734"/>
    </row>
    <row r="23" spans="1:11" s="139" customFormat="1" ht="21" customHeight="1">
      <c r="A23" s="49" t="s">
        <v>766</v>
      </c>
      <c r="B23" s="194">
        <v>343</v>
      </c>
      <c r="C23" s="192">
        <v>64</v>
      </c>
      <c r="D23" s="194">
        <v>296</v>
      </c>
      <c r="E23" s="194">
        <v>23</v>
      </c>
      <c r="F23" s="194">
        <v>15</v>
      </c>
      <c r="G23" s="194">
        <v>60</v>
      </c>
      <c r="H23" s="683" t="s">
        <v>766</v>
      </c>
      <c r="I23" s="684"/>
      <c r="J23" s="684"/>
      <c r="K23" s="684"/>
    </row>
    <row r="24" spans="1:11" s="139" customFormat="1" ht="21" customHeight="1">
      <c r="A24" s="49" t="s">
        <v>763</v>
      </c>
      <c r="B24" s="194">
        <v>271</v>
      </c>
      <c r="C24" s="192">
        <v>88</v>
      </c>
      <c r="D24" s="194">
        <v>247</v>
      </c>
      <c r="E24" s="194">
        <v>23</v>
      </c>
      <c r="F24" s="194">
        <v>15</v>
      </c>
      <c r="G24" s="194">
        <v>61</v>
      </c>
      <c r="H24" s="683" t="s">
        <v>763</v>
      </c>
      <c r="I24" s="684"/>
      <c r="J24" s="684"/>
      <c r="K24" s="684"/>
    </row>
    <row r="25" spans="1:11" s="139" customFormat="1" ht="21" customHeight="1">
      <c r="A25" s="49" t="s">
        <v>871</v>
      </c>
      <c r="B25" s="194">
        <v>273</v>
      </c>
      <c r="C25" s="192">
        <v>60</v>
      </c>
      <c r="D25" s="194">
        <v>235</v>
      </c>
      <c r="E25" s="194">
        <v>22</v>
      </c>
      <c r="F25" s="194">
        <v>15</v>
      </c>
      <c r="G25" s="194">
        <v>64</v>
      </c>
      <c r="H25" s="683" t="s">
        <v>871</v>
      </c>
      <c r="I25" s="684"/>
      <c r="J25" s="684"/>
      <c r="K25" s="684"/>
    </row>
    <row r="26" spans="1:11" s="270" customFormat="1" ht="21" customHeight="1">
      <c r="A26" s="263" t="s">
        <v>872</v>
      </c>
      <c r="B26" s="258">
        <f aca="true" t="shared" si="1" ref="B26:G26">SUM(B27:B29)</f>
        <v>232</v>
      </c>
      <c r="C26" s="258">
        <f t="shared" si="1"/>
        <v>73</v>
      </c>
      <c r="D26" s="258">
        <f t="shared" si="1"/>
        <v>175</v>
      </c>
      <c r="E26" s="258">
        <f t="shared" si="1"/>
        <v>24</v>
      </c>
      <c r="F26" s="258">
        <f t="shared" si="1"/>
        <v>15</v>
      </c>
      <c r="G26" s="258">
        <f t="shared" si="1"/>
        <v>62</v>
      </c>
      <c r="H26" s="822" t="s">
        <v>872</v>
      </c>
      <c r="I26" s="823"/>
      <c r="J26" s="823"/>
      <c r="K26" s="823"/>
    </row>
    <row r="27" spans="1:11" s="271" customFormat="1" ht="21" customHeight="1">
      <c r="A27" s="264" t="s">
        <v>650</v>
      </c>
      <c r="B27" s="411">
        <v>37</v>
      </c>
      <c r="C27" s="411">
        <v>1</v>
      </c>
      <c r="D27" s="411">
        <v>31</v>
      </c>
      <c r="E27" s="411">
        <v>10</v>
      </c>
      <c r="F27" s="411">
        <v>7</v>
      </c>
      <c r="G27" s="411">
        <v>28</v>
      </c>
      <c r="H27" s="824" t="s">
        <v>652</v>
      </c>
      <c r="I27" s="825"/>
      <c r="J27" s="825"/>
      <c r="K27" s="825"/>
    </row>
    <row r="28" spans="1:11" s="271" customFormat="1" ht="21" customHeight="1">
      <c r="A28" s="264" t="s">
        <v>651</v>
      </c>
      <c r="B28" s="411">
        <v>22</v>
      </c>
      <c r="C28" s="411">
        <v>6</v>
      </c>
      <c r="D28" s="411">
        <v>5</v>
      </c>
      <c r="E28" s="411">
        <v>14</v>
      </c>
      <c r="F28" s="411">
        <v>8</v>
      </c>
      <c r="G28" s="411">
        <v>34</v>
      </c>
      <c r="H28" s="824" t="s">
        <v>653</v>
      </c>
      <c r="I28" s="825"/>
      <c r="J28" s="825"/>
      <c r="K28" s="825"/>
    </row>
    <row r="29" spans="1:11" s="271" customFormat="1" ht="21" customHeight="1">
      <c r="A29" s="193" t="s">
        <v>779</v>
      </c>
      <c r="B29" s="412">
        <v>173</v>
      </c>
      <c r="C29" s="412">
        <v>66</v>
      </c>
      <c r="D29" s="412">
        <v>139</v>
      </c>
      <c r="E29" s="413">
        <v>0</v>
      </c>
      <c r="F29" s="413">
        <v>0</v>
      </c>
      <c r="G29" s="413">
        <v>0</v>
      </c>
      <c r="H29" s="820" t="s">
        <v>654</v>
      </c>
      <c r="I29" s="821"/>
      <c r="J29" s="821"/>
      <c r="K29" s="821"/>
    </row>
    <row r="30" spans="1:14" s="6" customFormat="1" ht="17.25" customHeight="1">
      <c r="A30" s="188" t="s">
        <v>776</v>
      </c>
      <c r="B30" s="188"/>
      <c r="C30" s="188"/>
      <c r="D30" s="188"/>
      <c r="E30" s="242" t="s">
        <v>692</v>
      </c>
      <c r="F30" s="242"/>
      <c r="G30" s="242"/>
      <c r="H30" s="242"/>
      <c r="I30" s="341"/>
      <c r="J30" s="341"/>
      <c r="L30" s="64"/>
      <c r="M30" s="64"/>
      <c r="N30" s="64"/>
    </row>
    <row r="31" s="6" customFormat="1" ht="17.25" customHeight="1">
      <c r="A31" s="73" t="s">
        <v>697</v>
      </c>
    </row>
    <row r="32" s="6" customFormat="1" ht="17.25" customHeight="1">
      <c r="A32" s="6" t="s">
        <v>777</v>
      </c>
    </row>
    <row r="33" s="6" customFormat="1" ht="17.25" customHeight="1">
      <c r="A33" s="6" t="s">
        <v>778</v>
      </c>
    </row>
    <row r="34" s="38" customFormat="1" ht="13.5"/>
    <row r="35" s="38" customFormat="1" ht="13.5"/>
    <row r="36" s="38" customFormat="1" ht="13.5"/>
    <row r="37" s="38" customFormat="1" ht="13.5"/>
    <row r="38" spans="1:18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3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3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3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</sheetData>
  <sheetProtection/>
  <mergeCells count="22">
    <mergeCell ref="H29:K29"/>
    <mergeCell ref="H26:K26"/>
    <mergeCell ref="H27:K27"/>
    <mergeCell ref="H24:K24"/>
    <mergeCell ref="J4:L4"/>
    <mergeCell ref="J3:L3"/>
    <mergeCell ref="H28:K28"/>
    <mergeCell ref="G3:I3"/>
    <mergeCell ref="H17:K20"/>
    <mergeCell ref="H22:K22"/>
    <mergeCell ref="A1:M1"/>
    <mergeCell ref="M3:M6"/>
    <mergeCell ref="G19:G20"/>
    <mergeCell ref="A17:A20"/>
    <mergeCell ref="A3:A6"/>
    <mergeCell ref="D3:F3"/>
    <mergeCell ref="B17:C17"/>
    <mergeCell ref="D4:F4"/>
    <mergeCell ref="H21:K21"/>
    <mergeCell ref="G4:I4"/>
    <mergeCell ref="H25:K25"/>
    <mergeCell ref="H23:K2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5"/>
  <sheetViews>
    <sheetView zoomScalePageLayoutView="0" workbookViewId="0" topLeftCell="A1">
      <selection activeCell="H14" sqref="H14"/>
    </sheetView>
  </sheetViews>
  <sheetFormatPr defaultColWidth="10.00390625" defaultRowHeight="12.75"/>
  <cols>
    <col min="1" max="1" width="14.8515625" style="36" customWidth="1"/>
    <col min="2" max="3" width="12.00390625" style="36" customWidth="1"/>
    <col min="4" max="4" width="14.7109375" style="36" customWidth="1"/>
    <col min="5" max="5" width="13.8515625" style="36" customWidth="1"/>
    <col min="6" max="6" width="9.00390625" style="36" customWidth="1"/>
    <col min="7" max="7" width="10.00390625" style="36" customWidth="1"/>
    <col min="8" max="8" width="12.421875" style="36" customWidth="1"/>
    <col min="9" max="9" width="13.140625" style="36" customWidth="1"/>
    <col min="10" max="10" width="11.00390625" style="36" customWidth="1"/>
    <col min="11" max="11" width="12.00390625" style="36" customWidth="1"/>
    <col min="12" max="12" width="15.140625" style="36" customWidth="1"/>
    <col min="13" max="13" width="14.57421875" style="36" customWidth="1"/>
    <col min="14" max="16384" width="10.00390625" style="36" customWidth="1"/>
  </cols>
  <sheetData>
    <row r="1" spans="1:13" s="13" customFormat="1" ht="32.25" customHeight="1">
      <c r="A1" s="661" t="s">
        <v>133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45"/>
    </row>
    <row r="2" spans="1:19" s="1" customFormat="1" ht="18" customHeight="1">
      <c r="A2" s="42" t="s">
        <v>598</v>
      </c>
      <c r="B2" s="42"/>
      <c r="C2" s="60"/>
      <c r="D2" s="60"/>
      <c r="E2" s="60"/>
      <c r="F2" s="60"/>
      <c r="G2" s="60"/>
      <c r="H2" s="60"/>
      <c r="I2" s="60"/>
      <c r="J2" s="60"/>
      <c r="K2" s="60"/>
      <c r="L2" s="102" t="s">
        <v>599</v>
      </c>
      <c r="M2" s="42"/>
      <c r="N2" s="42"/>
      <c r="O2" s="42"/>
      <c r="P2" s="42"/>
      <c r="Q2" s="42"/>
      <c r="R2" s="42"/>
      <c r="S2" s="42"/>
    </row>
    <row r="3" spans="1:29" s="1" customFormat="1" ht="32.25" customHeight="1">
      <c r="A3" s="810" t="s">
        <v>607</v>
      </c>
      <c r="B3" s="832" t="s">
        <v>601</v>
      </c>
      <c r="C3" s="833"/>
      <c r="D3" s="833"/>
      <c r="E3" s="834"/>
      <c r="F3" s="832" t="s">
        <v>602</v>
      </c>
      <c r="G3" s="837"/>
      <c r="H3" s="837"/>
      <c r="I3" s="837"/>
      <c r="J3" s="838"/>
      <c r="K3" s="52" t="s">
        <v>603</v>
      </c>
      <c r="L3" s="829" t="s">
        <v>606</v>
      </c>
      <c r="M3" s="87"/>
      <c r="N3" s="87"/>
      <c r="O3" s="87"/>
      <c r="P3" s="87"/>
      <c r="Q3" s="87"/>
      <c r="R3" s="87"/>
      <c r="S3" s="87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s="1" customFormat="1" ht="25.5" customHeight="1">
      <c r="A4" s="835"/>
      <c r="B4" s="53"/>
      <c r="C4" s="54" t="s">
        <v>594</v>
      </c>
      <c r="D4" s="89" t="s">
        <v>608</v>
      </c>
      <c r="E4" s="54" t="s">
        <v>612</v>
      </c>
      <c r="F4" s="53"/>
      <c r="G4" s="54" t="s">
        <v>594</v>
      </c>
      <c r="H4" s="89" t="s">
        <v>608</v>
      </c>
      <c r="I4" s="54" t="s">
        <v>595</v>
      </c>
      <c r="J4" s="54" t="s">
        <v>377</v>
      </c>
      <c r="K4" s="55" t="s">
        <v>596</v>
      </c>
      <c r="L4" s="830"/>
      <c r="M4" s="87"/>
      <c r="N4" s="87"/>
      <c r="O4" s="87"/>
      <c r="P4" s="87"/>
      <c r="Q4" s="87"/>
      <c r="R4" s="87"/>
      <c r="S4" s="87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s="1" customFormat="1" ht="22.5" customHeight="1">
      <c r="A5" s="835"/>
      <c r="B5" s="3"/>
      <c r="C5" s="56" t="s">
        <v>609</v>
      </c>
      <c r="D5" s="43" t="s">
        <v>611</v>
      </c>
      <c r="E5" s="93" t="s">
        <v>613</v>
      </c>
      <c r="F5" s="3"/>
      <c r="G5" s="56" t="s">
        <v>609</v>
      </c>
      <c r="H5" s="43" t="s">
        <v>611</v>
      </c>
      <c r="I5" s="93" t="s">
        <v>613</v>
      </c>
      <c r="J5" s="93"/>
      <c r="K5" s="55" t="s">
        <v>330</v>
      </c>
      <c r="L5" s="830"/>
      <c r="M5" s="87"/>
      <c r="N5" s="87"/>
      <c r="O5" s="87"/>
      <c r="P5" s="87"/>
      <c r="Q5" s="87"/>
      <c r="R5" s="87"/>
      <c r="S5" s="87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s="1" customFormat="1" ht="33.75" customHeight="1">
      <c r="A6" s="836"/>
      <c r="B6" s="4"/>
      <c r="C6" s="58" t="s">
        <v>610</v>
      </c>
      <c r="D6" s="92" t="s">
        <v>614</v>
      </c>
      <c r="E6" s="69" t="s">
        <v>614</v>
      </c>
      <c r="F6" s="4"/>
      <c r="G6" s="58" t="s">
        <v>610</v>
      </c>
      <c r="H6" s="92" t="s">
        <v>615</v>
      </c>
      <c r="I6" s="69" t="s">
        <v>615</v>
      </c>
      <c r="J6" s="69" t="s">
        <v>378</v>
      </c>
      <c r="K6" s="58" t="s">
        <v>597</v>
      </c>
      <c r="L6" s="831"/>
      <c r="M6" s="87"/>
      <c r="N6" s="87"/>
      <c r="O6" s="87"/>
      <c r="P6" s="87"/>
      <c r="Q6" s="87"/>
      <c r="R6" s="87"/>
      <c r="S6" s="87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12" s="29" customFormat="1" ht="24.75" customHeight="1">
      <c r="A7" s="30" t="s">
        <v>408</v>
      </c>
      <c r="B7" s="154">
        <f aca="true" t="shared" si="0" ref="B7:B12">SUM(C7:E7)</f>
        <v>6295</v>
      </c>
      <c r="C7" s="153">
        <v>5729</v>
      </c>
      <c r="D7" s="153">
        <v>556</v>
      </c>
      <c r="E7" s="153">
        <v>10</v>
      </c>
      <c r="F7" s="153">
        <v>5619</v>
      </c>
      <c r="G7" s="153">
        <v>5117</v>
      </c>
      <c r="H7" s="153">
        <v>492</v>
      </c>
      <c r="I7" s="153">
        <v>10</v>
      </c>
      <c r="J7" s="416" t="s">
        <v>600</v>
      </c>
      <c r="K7" s="155">
        <v>89.26131850675138</v>
      </c>
      <c r="L7" s="24" t="s">
        <v>408</v>
      </c>
    </row>
    <row r="8" spans="1:12" s="29" customFormat="1" ht="24.75" customHeight="1">
      <c r="A8" s="30" t="s">
        <v>659</v>
      </c>
      <c r="B8" s="154">
        <f t="shared" si="0"/>
        <v>4979</v>
      </c>
      <c r="C8" s="153">
        <v>4210</v>
      </c>
      <c r="D8" s="153">
        <v>647</v>
      </c>
      <c r="E8" s="153">
        <v>122</v>
      </c>
      <c r="F8" s="153">
        <v>4856</v>
      </c>
      <c r="G8" s="153">
        <v>4118</v>
      </c>
      <c r="H8" s="153">
        <v>616</v>
      </c>
      <c r="I8" s="153">
        <v>122</v>
      </c>
      <c r="J8" s="416" t="s">
        <v>600</v>
      </c>
      <c r="K8" s="155">
        <v>97.5</v>
      </c>
      <c r="L8" s="24" t="s">
        <v>659</v>
      </c>
    </row>
    <row r="9" spans="1:12" s="85" customFormat="1" ht="24.75" customHeight="1">
      <c r="A9" s="141" t="s">
        <v>766</v>
      </c>
      <c r="B9" s="154">
        <f t="shared" si="0"/>
        <v>5217</v>
      </c>
      <c r="C9" s="153">
        <v>5084</v>
      </c>
      <c r="D9" s="153">
        <v>62</v>
      </c>
      <c r="E9" s="153">
        <v>71</v>
      </c>
      <c r="F9" s="153">
        <v>5080</v>
      </c>
      <c r="G9" s="153">
        <v>4981</v>
      </c>
      <c r="H9" s="153">
        <v>29</v>
      </c>
      <c r="I9" s="153">
        <v>69</v>
      </c>
      <c r="J9" s="272">
        <v>1</v>
      </c>
      <c r="K9" s="273">
        <v>97.6</v>
      </c>
      <c r="L9" s="142" t="s">
        <v>766</v>
      </c>
    </row>
    <row r="10" spans="1:12" s="85" customFormat="1" ht="24.75" customHeight="1">
      <c r="A10" s="141" t="s">
        <v>21</v>
      </c>
      <c r="B10" s="154">
        <v>4690</v>
      </c>
      <c r="C10" s="153">
        <v>4606</v>
      </c>
      <c r="D10" s="153">
        <v>40</v>
      </c>
      <c r="E10" s="153">
        <v>44</v>
      </c>
      <c r="F10" s="153">
        <v>4624</v>
      </c>
      <c r="G10" s="153">
        <v>4568</v>
      </c>
      <c r="H10" s="153">
        <v>12</v>
      </c>
      <c r="I10" s="153">
        <v>44</v>
      </c>
      <c r="J10" s="415" t="s">
        <v>210</v>
      </c>
      <c r="K10" s="273">
        <v>98.6</v>
      </c>
      <c r="L10" s="142" t="s">
        <v>763</v>
      </c>
    </row>
    <row r="11" spans="1:12" s="85" customFormat="1" ht="24.75" customHeight="1">
      <c r="A11" s="141" t="s">
        <v>20</v>
      </c>
      <c r="B11" s="154">
        <v>4508</v>
      </c>
      <c r="C11" s="153">
        <v>4449</v>
      </c>
      <c r="D11" s="153">
        <v>30</v>
      </c>
      <c r="E11" s="153">
        <v>29</v>
      </c>
      <c r="F11" s="153">
        <v>4464</v>
      </c>
      <c r="G11" s="153">
        <v>4420</v>
      </c>
      <c r="H11" s="153">
        <v>8</v>
      </c>
      <c r="I11" s="153">
        <v>29</v>
      </c>
      <c r="J11" s="415">
        <v>7</v>
      </c>
      <c r="K11" s="273">
        <v>99</v>
      </c>
      <c r="L11" s="142" t="s">
        <v>20</v>
      </c>
    </row>
    <row r="12" spans="1:12" s="276" customFormat="1" ht="24.75" customHeight="1">
      <c r="A12" s="211" t="s">
        <v>22</v>
      </c>
      <c r="B12" s="277">
        <f t="shared" si="0"/>
        <v>4692</v>
      </c>
      <c r="C12" s="274">
        <v>4632</v>
      </c>
      <c r="D12" s="274">
        <v>36</v>
      </c>
      <c r="E12" s="274">
        <v>24</v>
      </c>
      <c r="F12" s="274">
        <f>SUM(G12:J12)</f>
        <v>4625</v>
      </c>
      <c r="G12" s="274">
        <v>4582</v>
      </c>
      <c r="H12" s="274">
        <v>19</v>
      </c>
      <c r="I12" s="274">
        <v>24</v>
      </c>
      <c r="J12" s="274">
        <v>0</v>
      </c>
      <c r="K12" s="275">
        <v>97.7</v>
      </c>
      <c r="L12" s="248" t="s">
        <v>22</v>
      </c>
    </row>
    <row r="13" spans="1:15" s="6" customFormat="1" ht="16.5" customHeight="1">
      <c r="A13" s="6" t="s">
        <v>239</v>
      </c>
      <c r="B13" s="208"/>
      <c r="C13" s="208"/>
      <c r="D13" s="208"/>
      <c r="E13" s="242" t="s">
        <v>240</v>
      </c>
      <c r="I13" s="242"/>
      <c r="J13" s="242"/>
      <c r="M13" s="242"/>
      <c r="N13" s="208"/>
      <c r="O13" s="208"/>
    </row>
    <row r="14" s="10" customFormat="1" ht="19.5" customHeight="1">
      <c r="M14" s="26"/>
    </row>
    <row r="15" s="50" customFormat="1" ht="19.5" customHeight="1">
      <c r="M15" s="51"/>
    </row>
    <row r="16" ht="19.5" customHeight="1"/>
    <row r="17" ht="19.5" customHeight="1"/>
  </sheetData>
  <sheetProtection/>
  <mergeCells count="5">
    <mergeCell ref="A1:L1"/>
    <mergeCell ref="L3:L6"/>
    <mergeCell ref="B3:E3"/>
    <mergeCell ref="A3:A6"/>
    <mergeCell ref="F3:J3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Z18"/>
  <sheetViews>
    <sheetView zoomScalePageLayoutView="0" workbookViewId="0" topLeftCell="J1">
      <selection activeCell="T12" sqref="T12:U12"/>
    </sheetView>
  </sheetViews>
  <sheetFormatPr defaultColWidth="9.140625" defaultRowHeight="12.75"/>
  <cols>
    <col min="1" max="1" width="9.28125" style="569" customWidth="1"/>
    <col min="2" max="2" width="9.00390625" style="569" customWidth="1"/>
    <col min="3" max="3" width="9.57421875" style="569" customWidth="1"/>
    <col min="4" max="4" width="12.57421875" style="569" customWidth="1"/>
    <col min="5" max="5" width="11.00390625" style="569" customWidth="1"/>
    <col min="6" max="6" width="9.7109375" style="569" customWidth="1"/>
    <col min="7" max="8" width="8.28125" style="569" customWidth="1"/>
    <col min="9" max="9" width="10.421875" style="569" customWidth="1"/>
    <col min="10" max="10" width="9.57421875" style="569" customWidth="1"/>
    <col min="11" max="11" width="9.140625" style="569" customWidth="1"/>
    <col min="12" max="12" width="9.00390625" style="569" customWidth="1"/>
    <col min="13" max="13" width="9.140625" style="569" customWidth="1"/>
    <col min="14" max="16" width="11.421875" style="569" customWidth="1"/>
    <col min="17" max="19" width="9.8515625" style="569" customWidth="1"/>
    <col min="20" max="21" width="11.140625" style="569" customWidth="1"/>
    <col min="22" max="22" width="10.140625" style="569" customWidth="1"/>
    <col min="23" max="23" width="11.140625" style="569" customWidth="1"/>
    <col min="24" max="16384" width="9.140625" style="569" customWidth="1"/>
  </cols>
  <sheetData>
    <row r="1" spans="1:25" s="529" customFormat="1" ht="33.75" customHeight="1">
      <c r="A1" s="848" t="s">
        <v>134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</row>
    <row r="2" spans="1:25" s="529" customFormat="1" ht="18" customHeight="1">
      <c r="A2" s="530" t="s">
        <v>264</v>
      </c>
      <c r="B2" s="531"/>
      <c r="C2" s="532" t="s">
        <v>126</v>
      </c>
      <c r="D2" s="531"/>
      <c r="E2" s="532" t="s">
        <v>126</v>
      </c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Y2" s="533" t="s">
        <v>166</v>
      </c>
    </row>
    <row r="3" spans="1:26" s="535" customFormat="1" ht="18" customHeight="1">
      <c r="A3" s="849" t="s">
        <v>23</v>
      </c>
      <c r="B3" s="852" t="s">
        <v>24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4"/>
      <c r="W3" s="852" t="s">
        <v>25</v>
      </c>
      <c r="X3" s="853"/>
      <c r="Y3" s="854"/>
      <c r="Z3" s="859" t="s">
        <v>26</v>
      </c>
    </row>
    <row r="4" spans="1:26" s="535" customFormat="1" ht="18" customHeight="1">
      <c r="A4" s="850"/>
      <c r="B4" s="862" t="s">
        <v>27</v>
      </c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4"/>
      <c r="N4" s="865" t="s">
        <v>28</v>
      </c>
      <c r="O4" s="866"/>
      <c r="P4" s="865" t="s">
        <v>31</v>
      </c>
      <c r="Q4" s="866"/>
      <c r="R4" s="865" t="s">
        <v>32</v>
      </c>
      <c r="S4" s="866"/>
      <c r="T4" s="845" t="s">
        <v>33</v>
      </c>
      <c r="U4" s="845" t="s">
        <v>34</v>
      </c>
      <c r="V4" s="845" t="s">
        <v>35</v>
      </c>
      <c r="W4" s="845" t="s">
        <v>36</v>
      </c>
      <c r="X4" s="845" t="s">
        <v>37</v>
      </c>
      <c r="Y4" s="845" t="s">
        <v>38</v>
      </c>
      <c r="Z4" s="860"/>
    </row>
    <row r="5" spans="1:26" s="535" customFormat="1" ht="27" customHeight="1">
      <c r="A5" s="850"/>
      <c r="B5" s="537"/>
      <c r="C5" s="855" t="s">
        <v>39</v>
      </c>
      <c r="D5" s="856"/>
      <c r="E5" s="856"/>
      <c r="F5" s="856"/>
      <c r="G5" s="856"/>
      <c r="H5" s="857"/>
      <c r="I5" s="839" t="s">
        <v>40</v>
      </c>
      <c r="J5" s="840"/>
      <c r="K5" s="840"/>
      <c r="L5" s="840"/>
      <c r="M5" s="841"/>
      <c r="N5" s="867"/>
      <c r="O5" s="868"/>
      <c r="P5" s="867"/>
      <c r="Q5" s="868"/>
      <c r="R5" s="867"/>
      <c r="S5" s="868"/>
      <c r="T5" s="846"/>
      <c r="U5" s="846"/>
      <c r="V5" s="846"/>
      <c r="W5" s="846"/>
      <c r="X5" s="846"/>
      <c r="Y5" s="846"/>
      <c r="Z5" s="860"/>
    </row>
    <row r="6" spans="1:26" s="535" customFormat="1" ht="33" customHeight="1">
      <c r="A6" s="850"/>
      <c r="B6" s="539" t="s">
        <v>41</v>
      </c>
      <c r="C6" s="540"/>
      <c r="D6" s="842" t="s">
        <v>42</v>
      </c>
      <c r="E6" s="842" t="s">
        <v>43</v>
      </c>
      <c r="F6" s="842" t="s">
        <v>44</v>
      </c>
      <c r="G6" s="842" t="s">
        <v>45</v>
      </c>
      <c r="H6" s="842" t="s">
        <v>46</v>
      </c>
      <c r="I6" s="541"/>
      <c r="J6" s="842" t="s">
        <v>47</v>
      </c>
      <c r="K6" s="842" t="s">
        <v>48</v>
      </c>
      <c r="L6" s="842" t="s">
        <v>49</v>
      </c>
      <c r="M6" s="842" t="s">
        <v>50</v>
      </c>
      <c r="N6" s="542" t="s">
        <v>51</v>
      </c>
      <c r="O6" s="845" t="s">
        <v>52</v>
      </c>
      <c r="P6" s="538" t="s">
        <v>51</v>
      </c>
      <c r="Q6" s="845" t="s">
        <v>52</v>
      </c>
      <c r="R6" s="538" t="s">
        <v>51</v>
      </c>
      <c r="S6" s="845" t="s">
        <v>52</v>
      </c>
      <c r="T6" s="846"/>
      <c r="U6" s="846"/>
      <c r="V6" s="846"/>
      <c r="W6" s="846"/>
      <c r="X6" s="846"/>
      <c r="Y6" s="846"/>
      <c r="Z6" s="860"/>
    </row>
    <row r="7" spans="1:26" s="535" customFormat="1" ht="33" customHeight="1">
      <c r="A7" s="850"/>
      <c r="B7" s="539" t="s">
        <v>169</v>
      </c>
      <c r="C7" s="543" t="s">
        <v>53</v>
      </c>
      <c r="D7" s="843"/>
      <c r="E7" s="843"/>
      <c r="F7" s="843"/>
      <c r="G7" s="843"/>
      <c r="H7" s="843"/>
      <c r="I7" s="544" t="s">
        <v>53</v>
      </c>
      <c r="J7" s="843"/>
      <c r="K7" s="843"/>
      <c r="L7" s="843"/>
      <c r="M7" s="843"/>
      <c r="N7" s="542" t="s">
        <v>169</v>
      </c>
      <c r="O7" s="846"/>
      <c r="P7" s="538" t="s">
        <v>169</v>
      </c>
      <c r="Q7" s="846"/>
      <c r="R7" s="538" t="s">
        <v>169</v>
      </c>
      <c r="S7" s="846"/>
      <c r="T7" s="846"/>
      <c r="U7" s="846"/>
      <c r="V7" s="846"/>
      <c r="W7" s="846"/>
      <c r="X7" s="846"/>
      <c r="Y7" s="846"/>
      <c r="Z7" s="860"/>
    </row>
    <row r="8" spans="1:26" s="549" customFormat="1" ht="33" customHeight="1">
      <c r="A8" s="851"/>
      <c r="B8" s="545"/>
      <c r="C8" s="546" t="s">
        <v>171</v>
      </c>
      <c r="D8" s="844"/>
      <c r="E8" s="844"/>
      <c r="F8" s="844"/>
      <c r="G8" s="844"/>
      <c r="H8" s="844"/>
      <c r="I8" s="546" t="s">
        <v>171</v>
      </c>
      <c r="J8" s="844"/>
      <c r="K8" s="844"/>
      <c r="L8" s="844"/>
      <c r="M8" s="844"/>
      <c r="N8" s="547"/>
      <c r="O8" s="847"/>
      <c r="P8" s="548"/>
      <c r="Q8" s="847"/>
      <c r="R8" s="548"/>
      <c r="S8" s="847"/>
      <c r="T8" s="847"/>
      <c r="U8" s="847"/>
      <c r="V8" s="847"/>
      <c r="W8" s="847"/>
      <c r="X8" s="847"/>
      <c r="Y8" s="847"/>
      <c r="Z8" s="861"/>
    </row>
    <row r="9" spans="1:26" s="549" customFormat="1" ht="22.5" customHeight="1">
      <c r="A9" s="534" t="s">
        <v>170</v>
      </c>
      <c r="B9" s="550">
        <v>994</v>
      </c>
      <c r="C9" s="551">
        <v>948</v>
      </c>
      <c r="D9" s="551">
        <v>391</v>
      </c>
      <c r="E9" s="551">
        <v>161</v>
      </c>
      <c r="F9" s="551">
        <v>349</v>
      </c>
      <c r="G9" s="552">
        <v>0</v>
      </c>
      <c r="H9" s="551">
        <v>47</v>
      </c>
      <c r="I9" s="551">
        <v>46</v>
      </c>
      <c r="J9" s="551">
        <v>33</v>
      </c>
      <c r="K9" s="551">
        <v>6</v>
      </c>
      <c r="L9" s="551">
        <v>7</v>
      </c>
      <c r="M9" s="552">
        <v>0</v>
      </c>
      <c r="N9" s="553">
        <v>42653</v>
      </c>
      <c r="O9" s="553">
        <v>22912</v>
      </c>
      <c r="P9" s="553">
        <v>99374</v>
      </c>
      <c r="Q9" s="553">
        <v>52690</v>
      </c>
      <c r="R9" s="553">
        <v>2308</v>
      </c>
      <c r="S9" s="553">
        <v>1591</v>
      </c>
      <c r="T9" s="553">
        <v>2398</v>
      </c>
      <c r="U9" s="553">
        <v>2053</v>
      </c>
      <c r="V9" s="553" t="s">
        <v>210</v>
      </c>
      <c r="W9" s="551">
        <v>64</v>
      </c>
      <c r="X9" s="551">
        <v>196</v>
      </c>
      <c r="Y9" s="554">
        <v>6570</v>
      </c>
      <c r="Z9" s="549" t="s">
        <v>172</v>
      </c>
    </row>
    <row r="10" spans="1:26" s="549" customFormat="1" ht="22.5" customHeight="1">
      <c r="A10" s="536" t="s">
        <v>673</v>
      </c>
      <c r="B10" s="555">
        <v>957</v>
      </c>
      <c r="C10" s="556">
        <v>914</v>
      </c>
      <c r="D10" s="556">
        <v>415</v>
      </c>
      <c r="E10" s="556">
        <v>156</v>
      </c>
      <c r="F10" s="556">
        <v>311</v>
      </c>
      <c r="G10" s="557">
        <v>0</v>
      </c>
      <c r="H10" s="556">
        <v>32</v>
      </c>
      <c r="I10" s="556">
        <v>43</v>
      </c>
      <c r="J10" s="556">
        <v>31</v>
      </c>
      <c r="K10" s="556">
        <v>6</v>
      </c>
      <c r="L10" s="556">
        <v>6</v>
      </c>
      <c r="M10" s="557">
        <v>0</v>
      </c>
      <c r="N10" s="558">
        <v>41850</v>
      </c>
      <c r="O10" s="558">
        <v>22222</v>
      </c>
      <c r="P10" s="558">
        <v>97914</v>
      </c>
      <c r="Q10" s="558">
        <v>51537</v>
      </c>
      <c r="R10" s="558">
        <v>2858</v>
      </c>
      <c r="S10" s="558">
        <v>1987</v>
      </c>
      <c r="T10" s="558">
        <v>2444</v>
      </c>
      <c r="U10" s="558">
        <v>2119</v>
      </c>
      <c r="V10" s="558" t="s">
        <v>210</v>
      </c>
      <c r="W10" s="556">
        <v>65</v>
      </c>
      <c r="X10" s="556">
        <v>224</v>
      </c>
      <c r="Y10" s="559">
        <v>7141</v>
      </c>
      <c r="Z10" s="549" t="s">
        <v>673</v>
      </c>
    </row>
    <row r="11" spans="1:26" s="549" customFormat="1" ht="22.5" customHeight="1">
      <c r="A11" s="536" t="s">
        <v>19</v>
      </c>
      <c r="B11" s="555">
        <v>980</v>
      </c>
      <c r="C11" s="556">
        <v>937</v>
      </c>
      <c r="D11" s="556">
        <v>435</v>
      </c>
      <c r="E11" s="556">
        <v>146</v>
      </c>
      <c r="F11" s="556">
        <v>325</v>
      </c>
      <c r="G11" s="557">
        <v>0</v>
      </c>
      <c r="H11" s="556">
        <v>31</v>
      </c>
      <c r="I11" s="556">
        <v>43</v>
      </c>
      <c r="J11" s="556">
        <v>31</v>
      </c>
      <c r="K11" s="556">
        <v>5</v>
      </c>
      <c r="L11" s="556">
        <v>6</v>
      </c>
      <c r="M11" s="560">
        <v>1</v>
      </c>
      <c r="N11" s="558">
        <v>40569</v>
      </c>
      <c r="O11" s="558">
        <v>21910</v>
      </c>
      <c r="P11" s="558">
        <v>76209</v>
      </c>
      <c r="Q11" s="558">
        <v>40759</v>
      </c>
      <c r="R11" s="558">
        <v>2872</v>
      </c>
      <c r="S11" s="558">
        <v>2064</v>
      </c>
      <c r="T11" s="558">
        <v>2791</v>
      </c>
      <c r="U11" s="558">
        <v>2229</v>
      </c>
      <c r="V11" s="558">
        <v>1032</v>
      </c>
      <c r="W11" s="556">
        <v>65</v>
      </c>
      <c r="X11" s="556">
        <v>220</v>
      </c>
      <c r="Y11" s="559">
        <v>6973</v>
      </c>
      <c r="Z11" s="549" t="s">
        <v>19</v>
      </c>
    </row>
    <row r="12" spans="1:26" s="568" customFormat="1" ht="22.5" customHeight="1">
      <c r="A12" s="561" t="s">
        <v>872</v>
      </c>
      <c r="B12" s="562">
        <v>978</v>
      </c>
      <c r="C12" s="563">
        <v>937</v>
      </c>
      <c r="D12" s="563">
        <v>476</v>
      </c>
      <c r="E12" s="563">
        <v>123</v>
      </c>
      <c r="F12" s="563">
        <v>312</v>
      </c>
      <c r="G12" s="564">
        <v>0</v>
      </c>
      <c r="H12" s="563">
        <v>26</v>
      </c>
      <c r="I12" s="563">
        <v>41</v>
      </c>
      <c r="J12" s="563">
        <v>30</v>
      </c>
      <c r="K12" s="563">
        <v>6</v>
      </c>
      <c r="L12" s="563">
        <v>3</v>
      </c>
      <c r="M12" s="563">
        <v>2</v>
      </c>
      <c r="N12" s="565">
        <v>78897</v>
      </c>
      <c r="O12" s="565" t="s">
        <v>210</v>
      </c>
      <c r="P12" s="565" t="s">
        <v>210</v>
      </c>
      <c r="Q12" s="565" t="s">
        <v>210</v>
      </c>
      <c r="R12" s="565">
        <v>3025</v>
      </c>
      <c r="S12" s="565">
        <v>2371</v>
      </c>
      <c r="T12" s="858">
        <v>5651</v>
      </c>
      <c r="U12" s="858"/>
      <c r="V12" s="565" t="s">
        <v>210</v>
      </c>
      <c r="W12" s="565">
        <v>61</v>
      </c>
      <c r="X12" s="565">
        <v>446</v>
      </c>
      <c r="Y12" s="566">
        <v>5709</v>
      </c>
      <c r="Z12" s="567" t="s">
        <v>872</v>
      </c>
    </row>
    <row r="13" spans="1:26" s="571" customFormat="1" ht="16.5" customHeight="1">
      <c r="A13" s="570" t="s">
        <v>776</v>
      </c>
      <c r="B13" s="570"/>
      <c r="C13" s="570"/>
      <c r="D13" s="570"/>
      <c r="E13" s="570"/>
      <c r="F13" s="570"/>
      <c r="G13" s="570"/>
      <c r="H13" s="570"/>
      <c r="I13" s="570"/>
      <c r="J13" s="570"/>
      <c r="Q13" s="572" t="s">
        <v>692</v>
      </c>
      <c r="R13" s="573"/>
      <c r="S13" s="573"/>
      <c r="T13" s="573"/>
      <c r="U13" s="573"/>
      <c r="V13" s="573"/>
      <c r="W13" s="573"/>
      <c r="X13" s="573"/>
      <c r="Y13" s="573"/>
      <c r="Z13" s="573"/>
    </row>
    <row r="14" spans="1:26" s="571" customFormat="1" ht="16.5" customHeight="1">
      <c r="A14" s="571" t="s">
        <v>59</v>
      </c>
      <c r="Q14" s="417" t="s">
        <v>93</v>
      </c>
      <c r="R14" s="574"/>
      <c r="S14" s="574"/>
      <c r="T14" s="574"/>
      <c r="U14" s="574"/>
      <c r="V14" s="574"/>
      <c r="W14" s="574"/>
      <c r="X14" s="574"/>
      <c r="Y14" s="574"/>
      <c r="Z14" s="574"/>
    </row>
    <row r="15" s="571" customFormat="1" ht="16.5" customHeight="1">
      <c r="A15" s="571" t="s">
        <v>60</v>
      </c>
    </row>
    <row r="16" s="571" customFormat="1" ht="16.5" customHeight="1">
      <c r="A16" s="571" t="s">
        <v>61</v>
      </c>
    </row>
    <row r="17" s="571" customFormat="1" ht="16.5" customHeight="1">
      <c r="A17" s="571" t="s">
        <v>62</v>
      </c>
    </row>
    <row r="18" s="571" customFormat="1" ht="16.5" customHeight="1">
      <c r="A18" s="417" t="s">
        <v>63</v>
      </c>
    </row>
    <row r="19" s="529" customFormat="1" ht="12.75"/>
    <row r="20" s="529" customFormat="1" ht="12.75"/>
    <row r="21" s="529" customFormat="1" ht="12.75"/>
    <row r="22" s="529" customFormat="1" ht="12.75"/>
    <row r="23" s="529" customFormat="1" ht="12.75"/>
    <row r="24" s="529" customFormat="1" ht="12.75"/>
    <row r="25" s="529" customFormat="1" ht="12.75"/>
    <row r="26" s="529" customFormat="1" ht="12.75"/>
    <row r="27" s="529" customFormat="1" ht="12.75"/>
    <row r="28" s="529" customFormat="1" ht="12.75"/>
    <row r="29" s="529" customFormat="1" ht="12.75"/>
    <row r="30" s="529" customFormat="1" ht="12.75"/>
    <row r="31" s="529" customFormat="1" ht="12.75"/>
    <row r="32" s="529" customFormat="1" ht="12.75"/>
    <row r="33" s="529" customFormat="1" ht="12.75"/>
    <row r="34" s="529" customFormat="1" ht="12.75"/>
    <row r="35" s="529" customFormat="1" ht="12.75"/>
    <row r="36" s="529" customFormat="1" ht="12.75"/>
    <row r="37" s="529" customFormat="1" ht="12.75"/>
    <row r="38" s="529" customFormat="1" ht="12.75"/>
    <row r="39" s="529" customFormat="1" ht="12.75"/>
    <row r="40" s="529" customFormat="1" ht="12.75"/>
    <row r="41" s="529" customFormat="1" ht="12.75"/>
    <row r="42" s="529" customFormat="1" ht="12.75"/>
    <row r="43" s="529" customFormat="1" ht="12.75"/>
    <row r="44" s="529" customFormat="1" ht="12.75"/>
    <row r="45" s="529" customFormat="1" ht="12.75"/>
    <row r="46" s="529" customFormat="1" ht="12.75"/>
    <row r="47" s="529" customFormat="1" ht="12.75"/>
    <row r="48" s="529" customFormat="1" ht="12.75"/>
    <row r="49" s="529" customFormat="1" ht="12.75"/>
    <row r="50" s="529" customFormat="1" ht="12.75"/>
    <row r="51" s="529" customFormat="1" ht="12.75"/>
    <row r="52" s="529" customFormat="1" ht="12.75"/>
    <row r="53" s="529" customFormat="1" ht="12.75"/>
    <row r="54" s="529" customFormat="1" ht="12.75"/>
    <row r="55" s="529" customFormat="1" ht="12.75"/>
    <row r="56" s="529" customFormat="1" ht="12.75"/>
    <row r="57" s="529" customFormat="1" ht="12.75"/>
    <row r="58" s="529" customFormat="1" ht="12.75"/>
    <row r="59" s="529" customFormat="1" ht="12.75"/>
    <row r="60" s="529" customFormat="1" ht="12.75"/>
    <row r="61" s="529" customFormat="1" ht="12.75"/>
    <row r="62" s="529" customFormat="1" ht="12.75"/>
    <row r="63" s="529" customFormat="1" ht="12.75"/>
    <row r="64" s="529" customFormat="1" ht="12.75"/>
    <row r="65" s="529" customFormat="1" ht="12.75"/>
    <row r="66" s="529" customFormat="1" ht="12.75"/>
    <row r="67" s="529" customFormat="1" ht="12.75"/>
    <row r="68" s="529" customFormat="1" ht="12.75"/>
    <row r="69" s="529" customFormat="1" ht="12.75"/>
    <row r="70" s="529" customFormat="1" ht="12.75"/>
    <row r="71" s="529" customFormat="1" ht="12.75"/>
    <row r="72" s="529" customFormat="1" ht="12.75"/>
    <row r="73" s="529" customFormat="1" ht="12.75"/>
    <row r="74" s="529" customFormat="1" ht="12.75"/>
    <row r="75" s="529" customFormat="1" ht="12.75"/>
    <row r="76" s="529" customFormat="1" ht="12.75"/>
    <row r="77" s="529" customFormat="1" ht="12.75"/>
    <row r="78" s="529" customFormat="1" ht="12.75"/>
    <row r="79" s="529" customFormat="1" ht="12.75"/>
    <row r="80" s="529" customFormat="1" ht="12.75"/>
    <row r="81" s="529" customFormat="1" ht="12.75"/>
    <row r="82" s="529" customFormat="1" ht="12.75"/>
    <row r="83" s="529" customFormat="1" ht="12.75"/>
    <row r="84" s="529" customFormat="1" ht="12.75"/>
    <row r="85" s="529" customFormat="1" ht="12.75"/>
    <row r="86" s="529" customFormat="1" ht="12.75"/>
    <row r="87" s="529" customFormat="1" ht="12.75"/>
    <row r="88" s="529" customFormat="1" ht="12.75"/>
    <row r="89" s="529" customFormat="1" ht="12.75"/>
    <row r="90" s="529" customFormat="1" ht="12.75"/>
    <row r="91" s="529" customFormat="1" ht="12.75"/>
    <row r="92" s="529" customFormat="1" ht="12.75"/>
    <row r="93" s="529" customFormat="1" ht="12.75"/>
    <row r="94" s="529" customFormat="1" ht="12.75"/>
    <row r="95" s="529" customFormat="1" ht="12.75"/>
    <row r="96" s="529" customFormat="1" ht="12.75"/>
    <row r="97" s="529" customFormat="1" ht="12.75"/>
    <row r="98" s="529" customFormat="1" ht="12.75"/>
    <row r="99" s="529" customFormat="1" ht="12.75"/>
    <row r="100" s="529" customFormat="1" ht="12.75"/>
    <row r="101" s="529" customFormat="1" ht="12.75"/>
    <row r="102" s="529" customFormat="1" ht="12.75"/>
    <row r="103" s="529" customFormat="1" ht="12.75"/>
    <row r="104" s="529" customFormat="1" ht="12.75"/>
    <row r="105" s="529" customFormat="1" ht="12.75"/>
    <row r="106" s="529" customFormat="1" ht="12.75"/>
    <row r="107" s="529" customFormat="1" ht="12.75"/>
    <row r="108" s="529" customFormat="1" ht="12.75"/>
    <row r="109" s="529" customFormat="1" ht="12.75"/>
    <row r="110" s="529" customFormat="1" ht="12.75"/>
    <row r="111" s="529" customFormat="1" ht="12.75"/>
    <row r="112" s="529" customFormat="1" ht="12.75"/>
    <row r="113" s="529" customFormat="1" ht="12.75"/>
    <row r="114" s="529" customFormat="1" ht="12.75"/>
    <row r="115" s="529" customFormat="1" ht="12.75"/>
    <row r="116" s="529" customFormat="1" ht="12.75"/>
    <row r="117" s="529" customFormat="1" ht="12.75"/>
    <row r="118" s="529" customFormat="1" ht="12.75"/>
    <row r="119" s="529" customFormat="1" ht="12.75"/>
    <row r="120" s="529" customFormat="1" ht="12.75"/>
    <row r="121" s="529" customFormat="1" ht="12.75"/>
    <row r="122" s="529" customFormat="1" ht="12.75"/>
    <row r="123" s="529" customFormat="1" ht="12.75"/>
    <row r="124" s="529" customFormat="1" ht="12.75"/>
    <row r="125" s="529" customFormat="1" ht="12.75"/>
    <row r="126" s="529" customFormat="1" ht="12.75"/>
    <row r="127" s="529" customFormat="1" ht="12.75"/>
    <row r="128" s="529" customFormat="1" ht="12.75"/>
    <row r="129" s="529" customFormat="1" ht="12.75"/>
    <row r="130" s="529" customFormat="1" ht="12.75"/>
    <row r="131" s="529" customFormat="1" ht="12.75"/>
    <row r="132" s="529" customFormat="1" ht="12.75"/>
    <row r="133" s="529" customFormat="1" ht="12.75"/>
    <row r="134" s="529" customFormat="1" ht="12.75"/>
    <row r="135" s="529" customFormat="1" ht="12.75"/>
    <row r="136" s="529" customFormat="1" ht="12.75"/>
    <row r="137" s="529" customFormat="1" ht="12.75"/>
    <row r="138" s="529" customFormat="1" ht="12.75"/>
    <row r="139" s="529" customFormat="1" ht="12.75"/>
    <row r="140" s="529" customFormat="1" ht="12.75"/>
    <row r="141" s="529" customFormat="1" ht="12.75"/>
    <row r="142" s="529" customFormat="1" ht="12.75"/>
    <row r="143" s="529" customFormat="1" ht="12.75"/>
    <row r="144" s="529" customFormat="1" ht="12.75"/>
    <row r="145" s="529" customFormat="1" ht="12.75"/>
    <row r="146" s="529" customFormat="1" ht="12.75"/>
    <row r="147" s="529" customFormat="1" ht="12.75"/>
    <row r="148" s="529" customFormat="1" ht="12.75"/>
    <row r="149" s="529" customFormat="1" ht="12.75"/>
    <row r="150" s="529" customFormat="1" ht="12.75"/>
    <row r="151" s="529" customFormat="1" ht="12.75"/>
    <row r="152" s="529" customFormat="1" ht="12.75"/>
    <row r="153" s="529" customFormat="1" ht="12.75"/>
    <row r="154" s="529" customFormat="1" ht="12.75"/>
    <row r="155" s="529" customFormat="1" ht="12.75"/>
    <row r="156" s="529" customFormat="1" ht="12.75"/>
    <row r="157" s="529" customFormat="1" ht="12.75"/>
    <row r="158" s="529" customFormat="1" ht="12.75"/>
    <row r="159" s="529" customFormat="1" ht="12.75"/>
    <row r="160" s="529" customFormat="1" ht="12.75"/>
    <row r="161" s="529" customFormat="1" ht="12.75"/>
    <row r="162" s="529" customFormat="1" ht="12.75"/>
    <row r="163" s="529" customFormat="1" ht="12.75"/>
    <row r="164" s="529" customFormat="1" ht="12.75"/>
    <row r="165" s="529" customFormat="1" ht="12.75"/>
    <row r="166" s="529" customFormat="1" ht="12.75"/>
    <row r="167" s="529" customFormat="1" ht="12.75"/>
    <row r="168" s="529" customFormat="1" ht="12.75"/>
    <row r="169" s="529" customFormat="1" ht="12.75"/>
    <row r="170" s="529" customFormat="1" ht="12.75"/>
    <row r="171" s="529" customFormat="1" ht="12.75"/>
    <row r="172" s="529" customFormat="1" ht="12.75"/>
    <row r="173" s="529" customFormat="1" ht="12.75"/>
    <row r="174" s="529" customFormat="1" ht="12.75"/>
    <row r="175" s="529" customFormat="1" ht="12.75"/>
    <row r="176" s="529" customFormat="1" ht="12.75"/>
    <row r="177" s="529" customFormat="1" ht="12.75"/>
    <row r="178" s="529" customFormat="1" ht="12.75"/>
    <row r="179" s="529" customFormat="1" ht="12.75"/>
    <row r="180" s="529" customFormat="1" ht="12.75"/>
    <row r="181" s="529" customFormat="1" ht="12.75"/>
    <row r="182" s="529" customFormat="1" ht="12.75"/>
    <row r="183" s="529" customFormat="1" ht="12.75"/>
    <row r="184" s="529" customFormat="1" ht="12.75"/>
    <row r="185" s="529" customFormat="1" ht="12.75"/>
    <row r="186" s="529" customFormat="1" ht="12.75"/>
    <row r="187" s="529" customFormat="1" ht="12.75"/>
    <row r="188" s="529" customFormat="1" ht="12.75"/>
    <row r="189" s="529" customFormat="1" ht="12.75"/>
    <row r="190" s="529" customFormat="1" ht="12.75"/>
    <row r="191" s="529" customFormat="1" ht="12.75"/>
    <row r="192" s="529" customFormat="1" ht="12.75"/>
    <row r="193" s="529" customFormat="1" ht="12.75"/>
    <row r="194" s="529" customFormat="1" ht="12.75"/>
    <row r="195" s="529" customFormat="1" ht="12.75"/>
    <row r="196" s="529" customFormat="1" ht="12.75"/>
    <row r="197" s="529" customFormat="1" ht="12.75"/>
    <row r="198" s="529" customFormat="1" ht="12.75"/>
    <row r="199" s="529" customFormat="1" ht="12.75"/>
    <row r="200" s="529" customFormat="1" ht="12.75"/>
    <row r="201" s="529" customFormat="1" ht="12.75"/>
    <row r="202" s="529" customFormat="1" ht="12.75"/>
    <row r="203" s="529" customFormat="1" ht="12.75"/>
    <row r="204" s="529" customFormat="1" ht="12.75"/>
    <row r="205" s="529" customFormat="1" ht="12.75"/>
    <row r="206" s="529" customFormat="1" ht="12.75"/>
    <row r="207" s="529" customFormat="1" ht="12.75"/>
    <row r="208" s="529" customFormat="1" ht="12.75"/>
    <row r="209" s="529" customFormat="1" ht="12.75"/>
    <row r="210" s="529" customFormat="1" ht="12.75"/>
    <row r="211" s="529" customFormat="1" ht="12.75"/>
    <row r="212" s="529" customFormat="1" ht="12.75"/>
    <row r="213" s="529" customFormat="1" ht="12.75"/>
    <row r="214" s="529" customFormat="1" ht="12.75"/>
    <row r="215" s="529" customFormat="1" ht="12.75"/>
    <row r="216" s="529" customFormat="1" ht="12.75"/>
    <row r="217" s="529" customFormat="1" ht="12.75"/>
    <row r="218" s="529" customFormat="1" ht="12.75"/>
    <row r="219" s="529" customFormat="1" ht="12.75"/>
    <row r="220" s="529" customFormat="1" ht="12.75"/>
    <row r="221" s="529" customFormat="1" ht="12.75"/>
    <row r="222" s="529" customFormat="1" ht="12.75"/>
    <row r="223" s="529" customFormat="1" ht="12.75"/>
    <row r="224" s="529" customFormat="1" ht="12.75"/>
    <row r="225" s="529" customFormat="1" ht="12.75"/>
    <row r="226" s="529" customFormat="1" ht="12.75"/>
    <row r="227" s="529" customFormat="1" ht="12.75"/>
    <row r="228" s="529" customFormat="1" ht="12.75"/>
    <row r="229" s="529" customFormat="1" ht="12.75"/>
    <row r="230" s="529" customFormat="1" ht="12.75"/>
    <row r="231" s="529" customFormat="1" ht="12.75"/>
    <row r="232" s="529" customFormat="1" ht="12.75"/>
    <row r="233" s="529" customFormat="1" ht="12.75"/>
    <row r="234" s="529" customFormat="1" ht="12.75"/>
    <row r="235" s="529" customFormat="1" ht="12.75"/>
    <row r="236" s="529" customFormat="1" ht="12.75"/>
    <row r="237" s="529" customFormat="1" ht="12.75"/>
    <row r="238" s="529" customFormat="1" ht="12.75"/>
    <row r="239" s="529" customFormat="1" ht="12.75"/>
    <row r="240" s="529" customFormat="1" ht="12.75"/>
    <row r="241" s="529" customFormat="1" ht="12.75"/>
    <row r="242" s="529" customFormat="1" ht="12.75"/>
    <row r="243" s="529" customFormat="1" ht="12.75"/>
    <row r="244" s="529" customFormat="1" ht="12.75"/>
    <row r="245" s="529" customFormat="1" ht="12.75"/>
    <row r="246" s="529" customFormat="1" ht="12.75"/>
    <row r="247" s="529" customFormat="1" ht="12.75"/>
    <row r="248" s="529" customFormat="1" ht="12.75"/>
    <row r="249" s="529" customFormat="1" ht="12.75"/>
    <row r="250" s="529" customFormat="1" ht="12.75"/>
  </sheetData>
  <sheetProtection/>
  <mergeCells count="30">
    <mergeCell ref="T12:U12"/>
    <mergeCell ref="Z3:Z8"/>
    <mergeCell ref="B4:M4"/>
    <mergeCell ref="N4:O5"/>
    <mergeCell ref="P4:Q5"/>
    <mergeCell ref="R4:S5"/>
    <mergeCell ref="T4:T8"/>
    <mergeCell ref="L6:L8"/>
    <mergeCell ref="M6:M8"/>
    <mergeCell ref="G6:G8"/>
    <mergeCell ref="W4:W8"/>
    <mergeCell ref="X4:X8"/>
    <mergeCell ref="A1:Y1"/>
    <mergeCell ref="A3:A8"/>
    <mergeCell ref="B3:V3"/>
    <mergeCell ref="W3:Y3"/>
    <mergeCell ref="Y4:Y8"/>
    <mergeCell ref="C5:H5"/>
    <mergeCell ref="O6:O8"/>
    <mergeCell ref="Q6:Q8"/>
    <mergeCell ref="I5:M5"/>
    <mergeCell ref="D6:D8"/>
    <mergeCell ref="E6:E8"/>
    <mergeCell ref="F6:F8"/>
    <mergeCell ref="U4:U8"/>
    <mergeCell ref="V4:V8"/>
    <mergeCell ref="S6:S8"/>
    <mergeCell ref="H6:H8"/>
    <mergeCell ref="J6:J8"/>
    <mergeCell ref="K6:K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12"/>
  <sheetViews>
    <sheetView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17.140625" style="0" customWidth="1"/>
    <col min="2" max="12" width="12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13" customFormat="1" ht="32.25" customHeight="1">
      <c r="A1" s="661" t="s">
        <v>295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79"/>
      <c r="P1" s="79"/>
      <c r="Q1" s="79"/>
      <c r="R1" s="79"/>
      <c r="S1" s="79"/>
      <c r="T1" s="79"/>
      <c r="U1" s="79"/>
      <c r="V1" s="79"/>
    </row>
    <row r="2" spans="1:14" s="1" customFormat="1" ht="13.5" customHeight="1">
      <c r="A2" s="1" t="s">
        <v>282</v>
      </c>
      <c r="L2" s="673" t="s">
        <v>283</v>
      </c>
      <c r="M2" s="673"/>
      <c r="N2" s="673"/>
    </row>
    <row r="3" spans="1:14" s="37" customFormat="1" ht="19.5" customHeight="1">
      <c r="A3" s="662" t="s">
        <v>328</v>
      </c>
      <c r="B3" s="680" t="s">
        <v>296</v>
      </c>
      <c r="C3" s="680" t="s">
        <v>297</v>
      </c>
      <c r="D3" s="682" t="s">
        <v>298</v>
      </c>
      <c r="E3" s="675"/>
      <c r="F3" s="676"/>
      <c r="G3" s="682" t="s">
        <v>299</v>
      </c>
      <c r="H3" s="675"/>
      <c r="I3" s="676"/>
      <c r="J3" s="674" t="s">
        <v>300</v>
      </c>
      <c r="K3" s="675"/>
      <c r="L3" s="676"/>
      <c r="M3" s="667" t="s">
        <v>370</v>
      </c>
      <c r="N3" s="668"/>
    </row>
    <row r="4" spans="1:14" s="107" customFormat="1" ht="19.5" customHeight="1">
      <c r="A4" s="663"/>
      <c r="B4" s="681"/>
      <c r="C4" s="681"/>
      <c r="D4" s="677"/>
      <c r="E4" s="678"/>
      <c r="F4" s="679"/>
      <c r="G4" s="677"/>
      <c r="H4" s="678"/>
      <c r="I4" s="679"/>
      <c r="J4" s="677"/>
      <c r="K4" s="678"/>
      <c r="L4" s="679"/>
      <c r="M4" s="669"/>
      <c r="N4" s="670"/>
    </row>
    <row r="5" spans="1:14" s="107" customFormat="1" ht="19.5" customHeight="1">
      <c r="A5" s="663"/>
      <c r="B5" s="113"/>
      <c r="C5" s="113"/>
      <c r="D5" s="639" t="s">
        <v>304</v>
      </c>
      <c r="E5" s="665" t="s">
        <v>305</v>
      </c>
      <c r="F5" s="665" t="s">
        <v>306</v>
      </c>
      <c r="G5" s="639" t="s">
        <v>304</v>
      </c>
      <c r="H5" s="665" t="s">
        <v>305</v>
      </c>
      <c r="I5" s="665" t="s">
        <v>306</v>
      </c>
      <c r="J5" s="639" t="s">
        <v>304</v>
      </c>
      <c r="K5" s="665" t="s">
        <v>305</v>
      </c>
      <c r="L5" s="665" t="s">
        <v>306</v>
      </c>
      <c r="M5" s="669"/>
      <c r="N5" s="670"/>
    </row>
    <row r="6" spans="1:14" s="107" customFormat="1" ht="19.5" customHeight="1">
      <c r="A6" s="664"/>
      <c r="B6" s="97" t="s">
        <v>308</v>
      </c>
      <c r="C6" s="98" t="s">
        <v>309</v>
      </c>
      <c r="D6" s="666"/>
      <c r="E6" s="666"/>
      <c r="F6" s="666"/>
      <c r="G6" s="666"/>
      <c r="H6" s="666"/>
      <c r="I6" s="666"/>
      <c r="J6" s="666"/>
      <c r="K6" s="666"/>
      <c r="L6" s="666"/>
      <c r="M6" s="671"/>
      <c r="N6" s="672"/>
    </row>
    <row r="7" spans="1:14" s="212" customFormat="1" ht="28.5" customHeight="1">
      <c r="A7" s="30" t="s">
        <v>408</v>
      </c>
      <c r="B7" s="217">
        <v>68</v>
      </c>
      <c r="C7" s="217">
        <v>176</v>
      </c>
      <c r="D7" s="218">
        <f aca="true" t="shared" si="0" ref="D7:D12">SUM(E7:F7)</f>
        <v>4184</v>
      </c>
      <c r="E7" s="217">
        <v>2263</v>
      </c>
      <c r="F7" s="217">
        <v>1921</v>
      </c>
      <c r="G7" s="218">
        <f aca="true" t="shared" si="1" ref="G7:G12">SUM(H7:I7)</f>
        <v>246</v>
      </c>
      <c r="H7" s="217">
        <v>3</v>
      </c>
      <c r="I7" s="217">
        <v>243</v>
      </c>
      <c r="J7" s="218">
        <f aca="true" t="shared" si="2" ref="J7:J12">SUM(K7:L7)</f>
        <v>65</v>
      </c>
      <c r="K7" s="217">
        <v>26</v>
      </c>
      <c r="L7" s="219">
        <v>39</v>
      </c>
      <c r="M7" s="683" t="s">
        <v>408</v>
      </c>
      <c r="N7" s="685"/>
    </row>
    <row r="8" spans="1:14" s="212" customFormat="1" ht="28.5" customHeight="1">
      <c r="A8" s="30" t="s">
        <v>659</v>
      </c>
      <c r="B8" s="217">
        <v>68</v>
      </c>
      <c r="C8" s="217">
        <v>183</v>
      </c>
      <c r="D8" s="218">
        <f t="shared" si="0"/>
        <v>4198</v>
      </c>
      <c r="E8" s="217">
        <v>2196</v>
      </c>
      <c r="F8" s="217">
        <v>2002</v>
      </c>
      <c r="G8" s="218">
        <f t="shared" si="1"/>
        <v>249</v>
      </c>
      <c r="H8" s="217">
        <v>3</v>
      </c>
      <c r="I8" s="217">
        <v>246</v>
      </c>
      <c r="J8" s="218">
        <f t="shared" si="2"/>
        <v>66</v>
      </c>
      <c r="K8" s="217">
        <v>25</v>
      </c>
      <c r="L8" s="219">
        <v>41</v>
      </c>
      <c r="M8" s="683" t="s">
        <v>319</v>
      </c>
      <c r="N8" s="685"/>
    </row>
    <row r="9" spans="1:14" s="213" customFormat="1" ht="28.5" customHeight="1">
      <c r="A9" s="141" t="s">
        <v>662</v>
      </c>
      <c r="B9" s="217">
        <v>67</v>
      </c>
      <c r="C9" s="217">
        <v>175</v>
      </c>
      <c r="D9" s="218">
        <f t="shared" si="0"/>
        <v>3914</v>
      </c>
      <c r="E9" s="217">
        <v>2037</v>
      </c>
      <c r="F9" s="217">
        <v>1877</v>
      </c>
      <c r="G9" s="218">
        <f t="shared" si="1"/>
        <v>241</v>
      </c>
      <c r="H9" s="217">
        <v>2</v>
      </c>
      <c r="I9" s="217">
        <v>239</v>
      </c>
      <c r="J9" s="218">
        <f t="shared" si="2"/>
        <v>61</v>
      </c>
      <c r="K9" s="217">
        <v>24</v>
      </c>
      <c r="L9" s="219">
        <v>37</v>
      </c>
      <c r="M9" s="688" t="s">
        <v>695</v>
      </c>
      <c r="N9" s="689"/>
    </row>
    <row r="10" spans="1:14" s="213" customFormat="1" ht="28.5" customHeight="1">
      <c r="A10" s="141" t="s">
        <v>694</v>
      </c>
      <c r="B10" s="217">
        <v>67</v>
      </c>
      <c r="C10" s="217">
        <v>181</v>
      </c>
      <c r="D10" s="218">
        <v>4058</v>
      </c>
      <c r="E10" s="217">
        <v>2108</v>
      </c>
      <c r="F10" s="217">
        <v>1950</v>
      </c>
      <c r="G10" s="218">
        <v>253</v>
      </c>
      <c r="H10" s="217">
        <v>4</v>
      </c>
      <c r="I10" s="217">
        <v>249</v>
      </c>
      <c r="J10" s="218">
        <v>62</v>
      </c>
      <c r="K10" s="217">
        <v>28</v>
      </c>
      <c r="L10" s="219">
        <v>34</v>
      </c>
      <c r="M10" s="688" t="s">
        <v>672</v>
      </c>
      <c r="N10" s="689"/>
    </row>
    <row r="11" spans="1:14" s="213" customFormat="1" ht="28.5" customHeight="1">
      <c r="A11" s="141" t="s">
        <v>871</v>
      </c>
      <c r="B11" s="217">
        <v>68</v>
      </c>
      <c r="C11" s="217">
        <v>187</v>
      </c>
      <c r="D11" s="218">
        <v>4249</v>
      </c>
      <c r="E11" s="217">
        <v>2197</v>
      </c>
      <c r="F11" s="217">
        <v>2052</v>
      </c>
      <c r="G11" s="218">
        <v>279</v>
      </c>
      <c r="H11" s="217">
        <v>4</v>
      </c>
      <c r="I11" s="217">
        <v>275</v>
      </c>
      <c r="J11" s="218">
        <v>66</v>
      </c>
      <c r="K11" s="217">
        <v>38</v>
      </c>
      <c r="L11" s="219">
        <v>28</v>
      </c>
      <c r="M11" s="688" t="s">
        <v>871</v>
      </c>
      <c r="N11" s="689"/>
    </row>
    <row r="12" spans="1:14" s="215" customFormat="1" ht="28.5" customHeight="1">
      <c r="A12" s="211" t="s">
        <v>872</v>
      </c>
      <c r="B12" s="220">
        <v>70</v>
      </c>
      <c r="C12" s="221">
        <v>191</v>
      </c>
      <c r="D12" s="222">
        <f t="shared" si="0"/>
        <v>4449</v>
      </c>
      <c r="E12" s="221">
        <v>2348</v>
      </c>
      <c r="F12" s="221">
        <v>2101</v>
      </c>
      <c r="G12" s="222">
        <f t="shared" si="1"/>
        <v>348</v>
      </c>
      <c r="H12" s="221">
        <v>3</v>
      </c>
      <c r="I12" s="221">
        <v>345</v>
      </c>
      <c r="J12" s="222">
        <f t="shared" si="2"/>
        <v>63</v>
      </c>
      <c r="K12" s="221">
        <v>28</v>
      </c>
      <c r="L12" s="223">
        <v>35</v>
      </c>
      <c r="M12" s="686" t="s">
        <v>872</v>
      </c>
      <c r="N12" s="687"/>
    </row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</sheetData>
  <sheetProtection/>
  <mergeCells count="24">
    <mergeCell ref="M8:N8"/>
    <mergeCell ref="M7:N7"/>
    <mergeCell ref="M12:N12"/>
    <mergeCell ref="M9:N9"/>
    <mergeCell ref="M10:N10"/>
    <mergeCell ref="M11:N11"/>
    <mergeCell ref="D5:D6"/>
    <mergeCell ref="E5:E6"/>
    <mergeCell ref="F5:F6"/>
    <mergeCell ref="G5:G6"/>
    <mergeCell ref="B3:B4"/>
    <mergeCell ref="C3:C4"/>
    <mergeCell ref="D3:F4"/>
    <mergeCell ref="G3:I4"/>
    <mergeCell ref="A1:N1"/>
    <mergeCell ref="A3:A6"/>
    <mergeCell ref="L5:L6"/>
    <mergeCell ref="H5:H6"/>
    <mergeCell ref="I5:I6"/>
    <mergeCell ref="M3:N6"/>
    <mergeCell ref="L2:N2"/>
    <mergeCell ref="J5:J6"/>
    <mergeCell ref="K5:K6"/>
    <mergeCell ref="J3:L4"/>
  </mergeCells>
  <printOptions/>
  <pageMargins left="0.29" right="0.26" top="0.984251968503937" bottom="0.7874015748031497" header="0.5118110236220472" footer="0.5118110236220472"/>
  <pageSetup horizontalDpi="600" verticalDpi="600" orientation="landscape" paperSize="9" scale="81" r:id="rId1"/>
  <colBreaks count="1" manualBreakCount="1">
    <brk id="14" max="1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L20"/>
  <sheetViews>
    <sheetView showZeros="0" zoomScalePageLayoutView="0" workbookViewId="0" topLeftCell="A1">
      <selection activeCell="G6" sqref="G6"/>
    </sheetView>
  </sheetViews>
  <sheetFormatPr defaultColWidth="23.421875" defaultRowHeight="12.75"/>
  <cols>
    <col min="1" max="1" width="24.421875" style="569" customWidth="1"/>
    <col min="2" max="2" width="13.7109375" style="569" customWidth="1"/>
    <col min="3" max="3" width="11.8515625" style="569" customWidth="1"/>
    <col min="4" max="4" width="14.8515625" style="569" customWidth="1"/>
    <col min="5" max="5" width="14.7109375" style="569" customWidth="1"/>
    <col min="6" max="6" width="17.00390625" style="569" customWidth="1"/>
    <col min="7" max="7" width="16.421875" style="569" customWidth="1"/>
    <col min="8" max="8" width="15.140625" style="569" customWidth="1"/>
    <col min="9" max="9" width="16.28125" style="569" customWidth="1"/>
    <col min="10" max="10" width="9.57421875" style="569" customWidth="1"/>
    <col min="11" max="11" width="15.28125" style="569" customWidth="1"/>
    <col min="12" max="12" width="35.28125" style="569" customWidth="1"/>
    <col min="13" max="16384" width="23.421875" style="569" customWidth="1"/>
  </cols>
  <sheetData>
    <row r="1" spans="1:12" s="529" customFormat="1" ht="27" customHeight="1">
      <c r="A1" s="848" t="s">
        <v>54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</row>
    <row r="2" spans="1:12" s="529" customFormat="1" ht="15" customHeight="1">
      <c r="A2" s="575" t="s">
        <v>55</v>
      </c>
      <c r="B2" s="576" t="s">
        <v>126</v>
      </c>
      <c r="C2" s="531"/>
      <c r="D2" s="531"/>
      <c r="E2" s="531"/>
      <c r="F2" s="531"/>
      <c r="G2" s="531"/>
      <c r="H2" s="531"/>
      <c r="J2" s="531"/>
      <c r="K2" s="577"/>
      <c r="L2" s="577" t="s">
        <v>56</v>
      </c>
    </row>
    <row r="3" spans="1:12" s="529" customFormat="1" ht="29.25" customHeight="1">
      <c r="A3" s="578" t="s">
        <v>57</v>
      </c>
      <c r="B3" s="579" t="s">
        <v>58</v>
      </c>
      <c r="C3" s="579" t="s">
        <v>65</v>
      </c>
      <c r="D3" s="869" t="s">
        <v>66</v>
      </c>
      <c r="E3" s="870"/>
      <c r="F3" s="871"/>
      <c r="G3" s="579" t="s">
        <v>67</v>
      </c>
      <c r="H3" s="579" t="s">
        <v>68</v>
      </c>
      <c r="I3" s="579" t="s">
        <v>69</v>
      </c>
      <c r="J3" s="579" t="s">
        <v>70</v>
      </c>
      <c r="K3" s="579" t="s">
        <v>71</v>
      </c>
      <c r="L3" s="578" t="s">
        <v>127</v>
      </c>
    </row>
    <row r="4" spans="1:12" s="529" customFormat="1" ht="22.5" customHeight="1">
      <c r="A4" s="580"/>
      <c r="B4" s="581" t="s">
        <v>234</v>
      </c>
      <c r="C4" s="581"/>
      <c r="D4" s="579" t="s">
        <v>72</v>
      </c>
      <c r="E4" s="579" t="s">
        <v>73</v>
      </c>
      <c r="F4" s="579" t="s">
        <v>74</v>
      </c>
      <c r="G4" s="581" t="s">
        <v>75</v>
      </c>
      <c r="H4" s="581" t="s">
        <v>76</v>
      </c>
      <c r="I4" s="581" t="s">
        <v>77</v>
      </c>
      <c r="J4" s="581"/>
      <c r="K4" s="581"/>
      <c r="L4" s="580"/>
    </row>
    <row r="5" spans="1:12" s="529" customFormat="1" ht="39.75" customHeight="1">
      <c r="A5" s="582" t="s">
        <v>78</v>
      </c>
      <c r="B5" s="583" t="s">
        <v>412</v>
      </c>
      <c r="C5" s="583" t="s">
        <v>413</v>
      </c>
      <c r="D5" s="583" t="s">
        <v>79</v>
      </c>
      <c r="E5" s="583" t="s">
        <v>414</v>
      </c>
      <c r="F5" s="583" t="s">
        <v>625</v>
      </c>
      <c r="G5" s="584" t="s">
        <v>80</v>
      </c>
      <c r="H5" s="584" t="s">
        <v>81</v>
      </c>
      <c r="I5" s="583" t="s">
        <v>415</v>
      </c>
      <c r="J5" s="583" t="s">
        <v>411</v>
      </c>
      <c r="K5" s="583" t="s">
        <v>416</v>
      </c>
      <c r="L5" s="582" t="s">
        <v>82</v>
      </c>
    </row>
    <row r="6" spans="1:12" s="588" customFormat="1" ht="19.5" customHeight="1">
      <c r="A6" s="585" t="s">
        <v>129</v>
      </c>
      <c r="B6" s="586">
        <f>SUM(B7:B18)</f>
        <v>12</v>
      </c>
      <c r="C6" s="586">
        <f aca="true" t="shared" si="0" ref="C6:K6">SUM(C7:C18)</f>
        <v>4934</v>
      </c>
      <c r="D6" s="586">
        <f t="shared" si="0"/>
        <v>1161386</v>
      </c>
      <c r="E6" s="586">
        <f t="shared" si="0"/>
        <v>63415</v>
      </c>
      <c r="F6" s="586">
        <f t="shared" si="0"/>
        <v>1357</v>
      </c>
      <c r="G6" s="586">
        <f t="shared" si="0"/>
        <v>2118232</v>
      </c>
      <c r="H6" s="586">
        <f t="shared" si="0"/>
        <v>1606166</v>
      </c>
      <c r="I6" s="586">
        <f t="shared" si="0"/>
        <v>1414854</v>
      </c>
      <c r="J6" s="586">
        <f t="shared" si="0"/>
        <v>118</v>
      </c>
      <c r="K6" s="586">
        <f t="shared" si="0"/>
        <v>5640210</v>
      </c>
      <c r="L6" s="587" t="s">
        <v>129</v>
      </c>
    </row>
    <row r="7" spans="1:12" s="529" customFormat="1" ht="19.5" customHeight="1">
      <c r="A7" s="589" t="s">
        <v>780</v>
      </c>
      <c r="B7" s="590">
        <v>1</v>
      </c>
      <c r="C7" s="591">
        <v>332</v>
      </c>
      <c r="D7" s="591">
        <v>148839</v>
      </c>
      <c r="E7" s="591">
        <v>5337</v>
      </c>
      <c r="F7" s="591">
        <v>318</v>
      </c>
      <c r="G7" s="591">
        <v>443434</v>
      </c>
      <c r="H7" s="591">
        <v>279704</v>
      </c>
      <c r="I7" s="591">
        <v>430037</v>
      </c>
      <c r="J7" s="591">
        <v>23</v>
      </c>
      <c r="K7" s="592">
        <v>1608152</v>
      </c>
      <c r="L7" s="593" t="s">
        <v>782</v>
      </c>
    </row>
    <row r="8" spans="1:12" s="529" customFormat="1" ht="19.5" customHeight="1">
      <c r="A8" s="589" t="s">
        <v>83</v>
      </c>
      <c r="B8" s="590">
        <v>1</v>
      </c>
      <c r="C8" s="591">
        <v>1305</v>
      </c>
      <c r="D8" s="591">
        <v>225091</v>
      </c>
      <c r="E8" s="591">
        <v>2873</v>
      </c>
      <c r="F8" s="591">
        <v>380</v>
      </c>
      <c r="G8" s="591">
        <v>356638</v>
      </c>
      <c r="H8" s="591">
        <v>248783</v>
      </c>
      <c r="I8" s="591">
        <v>182192</v>
      </c>
      <c r="J8" s="591">
        <v>22</v>
      </c>
      <c r="K8" s="592">
        <v>940801</v>
      </c>
      <c r="L8" s="593" t="s">
        <v>783</v>
      </c>
    </row>
    <row r="9" spans="1:12" s="529" customFormat="1" ht="19.5" customHeight="1">
      <c r="A9" s="589" t="s">
        <v>781</v>
      </c>
      <c r="B9" s="590">
        <v>1</v>
      </c>
      <c r="C9" s="591">
        <v>150</v>
      </c>
      <c r="D9" s="591">
        <v>49351</v>
      </c>
      <c r="E9" s="591">
        <v>3221</v>
      </c>
      <c r="F9" s="591">
        <v>80</v>
      </c>
      <c r="G9" s="591">
        <v>248642</v>
      </c>
      <c r="H9" s="591">
        <v>394161</v>
      </c>
      <c r="I9" s="591">
        <v>203096</v>
      </c>
      <c r="J9" s="591">
        <v>3</v>
      </c>
      <c r="K9" s="592">
        <v>163975</v>
      </c>
      <c r="L9" s="593" t="s">
        <v>784</v>
      </c>
    </row>
    <row r="10" spans="1:12" s="529" customFormat="1" ht="19.5" customHeight="1">
      <c r="A10" s="589" t="s">
        <v>84</v>
      </c>
      <c r="B10" s="590">
        <v>1</v>
      </c>
      <c r="C10" s="591">
        <v>979</v>
      </c>
      <c r="D10" s="591">
        <v>178582</v>
      </c>
      <c r="E10" s="591">
        <v>18909</v>
      </c>
      <c r="F10" s="591">
        <v>234</v>
      </c>
      <c r="G10" s="591">
        <v>413390</v>
      </c>
      <c r="H10" s="591">
        <v>309353</v>
      </c>
      <c r="I10" s="591">
        <v>298918</v>
      </c>
      <c r="J10" s="591">
        <v>20</v>
      </c>
      <c r="K10" s="592">
        <v>738243</v>
      </c>
      <c r="L10" s="593" t="s">
        <v>785</v>
      </c>
    </row>
    <row r="11" spans="1:12" s="529" customFormat="1" ht="19.5" customHeight="1">
      <c r="A11" s="589" t="s">
        <v>85</v>
      </c>
      <c r="B11" s="590">
        <v>1</v>
      </c>
      <c r="C11" s="591">
        <v>288</v>
      </c>
      <c r="D11" s="591">
        <v>56708</v>
      </c>
      <c r="E11" s="591">
        <v>2005</v>
      </c>
      <c r="F11" s="591">
        <v>35</v>
      </c>
      <c r="G11" s="591">
        <v>61040</v>
      </c>
      <c r="H11" s="591">
        <v>24416</v>
      </c>
      <c r="I11" s="591">
        <v>25948</v>
      </c>
      <c r="J11" s="591">
        <v>4</v>
      </c>
      <c r="K11" s="592">
        <v>256192</v>
      </c>
      <c r="L11" s="593" t="s">
        <v>786</v>
      </c>
    </row>
    <row r="12" spans="1:12" s="529" customFormat="1" ht="19.5" customHeight="1">
      <c r="A12" s="589" t="s">
        <v>86</v>
      </c>
      <c r="B12" s="590">
        <v>1</v>
      </c>
      <c r="C12" s="591">
        <v>200</v>
      </c>
      <c r="D12" s="591">
        <v>53489</v>
      </c>
      <c r="E12" s="591">
        <v>3219</v>
      </c>
      <c r="F12" s="591">
        <v>54</v>
      </c>
      <c r="G12" s="591">
        <v>75328</v>
      </c>
      <c r="H12" s="591">
        <v>25546</v>
      </c>
      <c r="I12" s="591">
        <v>41617</v>
      </c>
      <c r="J12" s="591">
        <v>6</v>
      </c>
      <c r="K12" s="592">
        <v>249143</v>
      </c>
      <c r="L12" s="593" t="s">
        <v>787</v>
      </c>
    </row>
    <row r="13" spans="1:12" s="529" customFormat="1" ht="19.5" customHeight="1">
      <c r="A13" s="589" t="s">
        <v>87</v>
      </c>
      <c r="B13" s="590">
        <v>1</v>
      </c>
      <c r="C13" s="591">
        <v>247</v>
      </c>
      <c r="D13" s="591">
        <v>44224</v>
      </c>
      <c r="E13" s="591">
        <v>1077</v>
      </c>
      <c r="F13" s="591">
        <v>14</v>
      </c>
      <c r="G13" s="591">
        <v>40348</v>
      </c>
      <c r="H13" s="591">
        <v>16351</v>
      </c>
      <c r="I13" s="591">
        <v>38948</v>
      </c>
      <c r="J13" s="591">
        <v>4</v>
      </c>
      <c r="K13" s="592">
        <v>264809</v>
      </c>
      <c r="L13" s="593" t="s">
        <v>788</v>
      </c>
    </row>
    <row r="14" spans="1:12" s="529" customFormat="1" ht="19.5" customHeight="1">
      <c r="A14" s="589" t="s">
        <v>88</v>
      </c>
      <c r="B14" s="590">
        <v>1</v>
      </c>
      <c r="C14" s="591">
        <v>557</v>
      </c>
      <c r="D14" s="591">
        <v>216562</v>
      </c>
      <c r="E14" s="591">
        <v>17417</v>
      </c>
      <c r="F14" s="591">
        <v>75</v>
      </c>
      <c r="G14" s="591">
        <v>351362</v>
      </c>
      <c r="H14" s="591">
        <v>246985</v>
      </c>
      <c r="I14" s="591">
        <v>140996</v>
      </c>
      <c r="J14" s="591">
        <v>17</v>
      </c>
      <c r="K14" s="592">
        <v>614914</v>
      </c>
      <c r="L14" s="593" t="s">
        <v>789</v>
      </c>
    </row>
    <row r="15" spans="1:12" s="529" customFormat="1" ht="19.5" customHeight="1">
      <c r="A15" s="589" t="s">
        <v>89</v>
      </c>
      <c r="B15" s="590">
        <v>1</v>
      </c>
      <c r="C15" s="594">
        <v>277</v>
      </c>
      <c r="D15" s="591">
        <v>97703</v>
      </c>
      <c r="E15" s="591">
        <v>1306</v>
      </c>
      <c r="F15" s="591">
        <v>30</v>
      </c>
      <c r="G15" s="591">
        <v>72900</v>
      </c>
      <c r="H15" s="591">
        <v>42576</v>
      </c>
      <c r="I15" s="591">
        <v>31030</v>
      </c>
      <c r="J15" s="591">
        <v>6</v>
      </c>
      <c r="K15" s="592">
        <v>254597</v>
      </c>
      <c r="L15" s="593" t="s">
        <v>790</v>
      </c>
    </row>
    <row r="16" spans="1:12" s="529" customFormat="1" ht="19.5" customHeight="1">
      <c r="A16" s="589" t="s">
        <v>90</v>
      </c>
      <c r="B16" s="590">
        <v>1</v>
      </c>
      <c r="C16" s="591">
        <v>575</v>
      </c>
      <c r="D16" s="591">
        <v>76913</v>
      </c>
      <c r="E16" s="591">
        <v>3040</v>
      </c>
      <c r="F16" s="591">
        <v>32</v>
      </c>
      <c r="G16" s="591">
        <v>43626</v>
      </c>
      <c r="H16" s="591">
        <v>15304</v>
      </c>
      <c r="I16" s="591">
        <v>16913</v>
      </c>
      <c r="J16" s="591">
        <v>7</v>
      </c>
      <c r="K16" s="592">
        <v>293604</v>
      </c>
      <c r="L16" s="593" t="s">
        <v>791</v>
      </c>
    </row>
    <row r="17" spans="1:12" s="529" customFormat="1" ht="19.5" customHeight="1">
      <c r="A17" s="589" t="s">
        <v>91</v>
      </c>
      <c r="B17" s="590">
        <v>1</v>
      </c>
      <c r="C17" s="591">
        <v>12</v>
      </c>
      <c r="D17" s="591">
        <v>6400</v>
      </c>
      <c r="E17" s="591">
        <v>2820</v>
      </c>
      <c r="F17" s="591">
        <v>65</v>
      </c>
      <c r="G17" s="591">
        <v>2204</v>
      </c>
      <c r="H17" s="591">
        <v>916</v>
      </c>
      <c r="I17" s="591">
        <v>1831</v>
      </c>
      <c r="J17" s="591">
        <v>5</v>
      </c>
      <c r="K17" s="592">
        <v>235780</v>
      </c>
      <c r="L17" s="593" t="s">
        <v>792</v>
      </c>
    </row>
    <row r="18" spans="1:12" s="529" customFormat="1" ht="19.5" customHeight="1">
      <c r="A18" s="595" t="s">
        <v>92</v>
      </c>
      <c r="B18" s="596">
        <v>1</v>
      </c>
      <c r="C18" s="597">
        <v>12</v>
      </c>
      <c r="D18" s="597">
        <v>7524</v>
      </c>
      <c r="E18" s="597">
        <v>2191</v>
      </c>
      <c r="F18" s="597">
        <v>40</v>
      </c>
      <c r="G18" s="597">
        <v>9320</v>
      </c>
      <c r="H18" s="597">
        <v>2071</v>
      </c>
      <c r="I18" s="597">
        <v>3328</v>
      </c>
      <c r="J18" s="598">
        <v>1</v>
      </c>
      <c r="K18" s="599">
        <v>20000</v>
      </c>
      <c r="L18" s="600" t="s">
        <v>792</v>
      </c>
    </row>
    <row r="19" spans="1:12" s="6" customFormat="1" ht="17.25" customHeight="1">
      <c r="A19" s="6" t="s">
        <v>671</v>
      </c>
      <c r="B19" s="278"/>
      <c r="C19" s="278"/>
      <c r="D19" s="278"/>
      <c r="E19" s="278"/>
      <c r="H19" s="328" t="s">
        <v>802</v>
      </c>
      <c r="I19" s="601"/>
      <c r="J19" s="601"/>
      <c r="K19" s="601"/>
      <c r="L19" s="601"/>
    </row>
    <row r="20" s="571" customFormat="1" ht="17.25" customHeight="1">
      <c r="A20" s="571" t="s">
        <v>94</v>
      </c>
    </row>
    <row r="21" s="529" customFormat="1" ht="12.75"/>
    <row r="22" s="529" customFormat="1" ht="12.75"/>
    <row r="23" s="529" customFormat="1" ht="12.75"/>
    <row r="24" s="529" customFormat="1" ht="12.75"/>
    <row r="25" s="529" customFormat="1" ht="12.75"/>
    <row r="26" s="529" customFormat="1" ht="12.75"/>
    <row r="27" s="529" customFormat="1" ht="12.75"/>
    <row r="28" s="529" customFormat="1" ht="12.75"/>
    <row r="29" s="529" customFormat="1" ht="12.75"/>
    <row r="30" s="529" customFormat="1" ht="12.75"/>
    <row r="31" s="529" customFormat="1" ht="12.75"/>
    <row r="32" s="529" customFormat="1" ht="12.75"/>
    <row r="33" s="529" customFormat="1" ht="12.75"/>
    <row r="34" s="529" customFormat="1" ht="12.75"/>
    <row r="35" s="529" customFormat="1" ht="12.75"/>
    <row r="36" s="529" customFormat="1" ht="12.75"/>
    <row r="37" s="529" customFormat="1" ht="12.75"/>
    <row r="38" s="529" customFormat="1" ht="12.75"/>
    <row r="39" s="529" customFormat="1" ht="12.75"/>
    <row r="40" s="529" customFormat="1" ht="12.75"/>
    <row r="41" s="529" customFormat="1" ht="12.75"/>
    <row r="42" s="529" customFormat="1" ht="12.75"/>
    <row r="43" s="529" customFormat="1" ht="12.75"/>
    <row r="44" s="529" customFormat="1" ht="12.75"/>
    <row r="45" s="529" customFormat="1" ht="12.75"/>
    <row r="46" s="529" customFormat="1" ht="12.75"/>
    <row r="47" s="529" customFormat="1" ht="12.75"/>
    <row r="48" s="529" customFormat="1" ht="12.75"/>
    <row r="49" s="529" customFormat="1" ht="12.75"/>
    <row r="50" s="529" customFormat="1" ht="12.75"/>
    <row r="51" s="529" customFormat="1" ht="12.75"/>
    <row r="52" s="529" customFormat="1" ht="12.75"/>
    <row r="53" s="529" customFormat="1" ht="12.75"/>
    <row r="54" s="529" customFormat="1" ht="12.75"/>
    <row r="55" s="529" customFormat="1" ht="12.75"/>
    <row r="56" s="529" customFormat="1" ht="12.75"/>
    <row r="57" s="529" customFormat="1" ht="12.75"/>
    <row r="58" s="529" customFormat="1" ht="12.75"/>
    <row r="59" s="529" customFormat="1" ht="12.75"/>
    <row r="60" s="529" customFormat="1" ht="12.75"/>
    <row r="61" s="529" customFormat="1" ht="12.75"/>
    <row r="62" s="529" customFormat="1" ht="12.75"/>
    <row r="63" s="529" customFormat="1" ht="12.75"/>
    <row r="64" s="529" customFormat="1" ht="12.75"/>
  </sheetData>
  <sheetProtection/>
  <mergeCells count="2">
    <mergeCell ref="A1:L1"/>
    <mergeCell ref="D3:F3"/>
  </mergeCells>
  <printOptions horizontalCentered="1" verticalCentered="1"/>
  <pageMargins left="0.35433070866141736" right="0.35433070866141736" top="0.3937007874015748" bottom="0.3937007874015748" header="0.35" footer="0.5118110236220472"/>
  <pageSetup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4"/>
  <sheetViews>
    <sheetView showZeros="0" zoomScalePageLayoutView="0" workbookViewId="0" topLeftCell="A1">
      <pane xSplit="1" ySplit="6" topLeftCell="B10" activePane="bottomRight" state="frozen"/>
      <selection pane="topLeft" activeCell="A1" sqref="A1:AT1"/>
      <selection pane="topRight" activeCell="A1" sqref="A1:AT1"/>
      <selection pane="bottomLeft" activeCell="A1" sqref="A1:AT1"/>
      <selection pane="bottomRight" activeCell="D14" sqref="D14"/>
    </sheetView>
  </sheetViews>
  <sheetFormatPr defaultColWidth="11.421875" defaultRowHeight="12.75"/>
  <cols>
    <col min="1" max="1" width="20.8515625" style="1113" customWidth="1"/>
    <col min="2" max="2" width="14.00390625" style="1113" customWidth="1"/>
    <col min="3" max="3" width="8.00390625" style="1113" customWidth="1"/>
    <col min="4" max="4" width="7.421875" style="1113" customWidth="1"/>
    <col min="5" max="5" width="8.28125" style="1113" customWidth="1"/>
    <col min="6" max="6" width="9.140625" style="1113" customWidth="1"/>
    <col min="7" max="7" width="7.421875" style="1113" customWidth="1"/>
    <col min="8" max="8" width="9.421875" style="1113" customWidth="1"/>
    <col min="9" max="9" width="8.00390625" style="1113" customWidth="1"/>
    <col min="10" max="10" width="10.28125" style="1113" customWidth="1"/>
    <col min="11" max="11" width="9.00390625" style="1113" customWidth="1"/>
    <col min="12" max="12" width="8.8515625" style="1113" customWidth="1"/>
    <col min="13" max="14" width="11.00390625" style="1113" customWidth="1"/>
    <col min="15" max="15" width="10.28125" style="1113" customWidth="1"/>
    <col min="16" max="16" width="9.00390625" style="1113" customWidth="1"/>
    <col min="17" max="17" width="42.28125" style="1113" customWidth="1"/>
    <col min="18" max="16384" width="11.421875" style="1113" customWidth="1"/>
  </cols>
  <sheetData>
    <row r="1" spans="1:17" ht="38.25" customHeight="1">
      <c r="A1" s="1112" t="s">
        <v>135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</row>
    <row r="2" spans="1:17" ht="18" customHeight="1">
      <c r="A2" s="1113" t="s">
        <v>174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Q2" s="1115" t="s">
        <v>175</v>
      </c>
    </row>
    <row r="3" spans="1:17" ht="28.5" customHeight="1">
      <c r="A3" s="1116"/>
      <c r="B3" s="1117" t="s">
        <v>176</v>
      </c>
      <c r="C3" s="1118" t="s">
        <v>177</v>
      </c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20"/>
      <c r="Q3" s="1121"/>
    </row>
    <row r="4" spans="1:17" ht="28.5" customHeight="1">
      <c r="A4" s="1122" t="s">
        <v>178</v>
      </c>
      <c r="B4" s="1123"/>
      <c r="C4" s="1124"/>
      <c r="D4" s="1117" t="s">
        <v>793</v>
      </c>
      <c r="E4" s="1117" t="s">
        <v>794</v>
      </c>
      <c r="F4" s="1117" t="s">
        <v>179</v>
      </c>
      <c r="G4" s="1117" t="s">
        <v>180</v>
      </c>
      <c r="H4" s="1117" t="s">
        <v>181</v>
      </c>
      <c r="I4" s="1117" t="s">
        <v>795</v>
      </c>
      <c r="J4" s="1117" t="s">
        <v>796</v>
      </c>
      <c r="K4" s="1117" t="s">
        <v>182</v>
      </c>
      <c r="L4" s="1117" t="s">
        <v>183</v>
      </c>
      <c r="M4" s="1117" t="s">
        <v>797</v>
      </c>
      <c r="N4" s="1117" t="s">
        <v>798</v>
      </c>
      <c r="O4" s="1117" t="s">
        <v>799</v>
      </c>
      <c r="P4" s="1117" t="s">
        <v>800</v>
      </c>
      <c r="Q4" s="1125" t="s">
        <v>606</v>
      </c>
    </row>
    <row r="5" spans="1:17" ht="28.5" customHeight="1">
      <c r="A5" s="1122" t="s">
        <v>184</v>
      </c>
      <c r="B5" s="1123"/>
      <c r="C5" s="1123"/>
      <c r="D5" s="1123"/>
      <c r="E5" s="1123"/>
      <c r="F5" s="1123" t="s">
        <v>185</v>
      </c>
      <c r="G5" s="1123"/>
      <c r="H5" s="1123"/>
      <c r="I5" s="1123" t="s">
        <v>186</v>
      </c>
      <c r="J5" s="1123"/>
      <c r="K5" s="1123"/>
      <c r="L5" s="1123"/>
      <c r="M5" s="1123" t="s">
        <v>187</v>
      </c>
      <c r="N5" s="1123" t="s">
        <v>188</v>
      </c>
      <c r="O5" s="1123"/>
      <c r="P5" s="1123"/>
      <c r="Q5" s="1125" t="s">
        <v>189</v>
      </c>
    </row>
    <row r="6" spans="1:17" ht="28.5" customHeight="1">
      <c r="A6" s="1126"/>
      <c r="B6" s="1127" t="s">
        <v>334</v>
      </c>
      <c r="C6" s="1128" t="s">
        <v>333</v>
      </c>
      <c r="D6" s="1128" t="s">
        <v>190</v>
      </c>
      <c r="E6" s="1128" t="s">
        <v>191</v>
      </c>
      <c r="F6" s="1128" t="s">
        <v>192</v>
      </c>
      <c r="G6" s="1128" t="s">
        <v>193</v>
      </c>
      <c r="H6" s="1128" t="s">
        <v>194</v>
      </c>
      <c r="I6" s="1128" t="s">
        <v>195</v>
      </c>
      <c r="J6" s="1128" t="s">
        <v>196</v>
      </c>
      <c r="K6" s="1128" t="s">
        <v>197</v>
      </c>
      <c r="L6" s="1128" t="s">
        <v>198</v>
      </c>
      <c r="M6" s="1128" t="s">
        <v>199</v>
      </c>
      <c r="N6" s="1128" t="s">
        <v>200</v>
      </c>
      <c r="O6" s="1128" t="s">
        <v>201</v>
      </c>
      <c r="P6" s="1127" t="s">
        <v>202</v>
      </c>
      <c r="Q6" s="1129"/>
    </row>
    <row r="7" spans="1:17" ht="49.5" customHeight="1">
      <c r="A7" s="1130" t="s">
        <v>659</v>
      </c>
      <c r="B7" s="1131">
        <v>1212181</v>
      </c>
      <c r="C7" s="1131">
        <v>60456</v>
      </c>
      <c r="D7" s="1131">
        <v>1856</v>
      </c>
      <c r="E7" s="1131">
        <v>7428</v>
      </c>
      <c r="F7" s="1131">
        <v>981</v>
      </c>
      <c r="G7" s="1131">
        <v>1635</v>
      </c>
      <c r="H7" s="1131">
        <v>177</v>
      </c>
      <c r="I7" s="1131">
        <v>2035</v>
      </c>
      <c r="J7" s="1131">
        <v>316</v>
      </c>
      <c r="K7" s="1131">
        <v>258</v>
      </c>
      <c r="L7" s="1131">
        <v>5378</v>
      </c>
      <c r="M7" s="1131">
        <v>61</v>
      </c>
      <c r="N7" s="1131">
        <v>2475</v>
      </c>
      <c r="O7" s="1131">
        <v>3</v>
      </c>
      <c r="P7" s="1131">
        <v>37853</v>
      </c>
      <c r="Q7" s="1125" t="s">
        <v>659</v>
      </c>
    </row>
    <row r="8" spans="1:17" ht="49.5" customHeight="1">
      <c r="A8" s="1132" t="s">
        <v>555</v>
      </c>
      <c r="B8" s="1131">
        <v>1380188</v>
      </c>
      <c r="C8" s="1131">
        <v>81399</v>
      </c>
      <c r="D8" s="1131">
        <v>3355</v>
      </c>
      <c r="E8" s="1131">
        <v>11414</v>
      </c>
      <c r="F8" s="1131">
        <v>1069</v>
      </c>
      <c r="G8" s="1131">
        <v>3074</v>
      </c>
      <c r="H8" s="1131">
        <v>209</v>
      </c>
      <c r="I8" s="1131">
        <v>2134</v>
      </c>
      <c r="J8" s="1131">
        <v>1663</v>
      </c>
      <c r="K8" s="1131">
        <v>437</v>
      </c>
      <c r="L8" s="1131">
        <v>5416</v>
      </c>
      <c r="M8" s="1131">
        <v>77</v>
      </c>
      <c r="N8" s="1131">
        <v>1615</v>
      </c>
      <c r="O8" s="1131">
        <v>3</v>
      </c>
      <c r="P8" s="1131">
        <v>50933</v>
      </c>
      <c r="Q8" s="1133" t="s">
        <v>801</v>
      </c>
    </row>
    <row r="9" spans="1:17" ht="49.5" customHeight="1">
      <c r="A9" s="1132" t="s">
        <v>238</v>
      </c>
      <c r="B9" s="1131">
        <v>2291257</v>
      </c>
      <c r="C9" s="1131">
        <v>148450</v>
      </c>
      <c r="D9" s="1131">
        <v>3933</v>
      </c>
      <c r="E9" s="1131">
        <v>11833</v>
      </c>
      <c r="F9" s="1131">
        <v>2908</v>
      </c>
      <c r="G9" s="1131">
        <v>4068</v>
      </c>
      <c r="H9" s="1131">
        <v>334</v>
      </c>
      <c r="I9" s="1131">
        <v>1026</v>
      </c>
      <c r="J9" s="1131">
        <v>4832</v>
      </c>
      <c r="K9" s="1131">
        <v>569</v>
      </c>
      <c r="L9" s="1131">
        <v>30053</v>
      </c>
      <c r="M9" s="1131">
        <v>2424</v>
      </c>
      <c r="N9" s="1131">
        <v>3498</v>
      </c>
      <c r="O9" s="1131">
        <v>3</v>
      </c>
      <c r="P9" s="1131">
        <v>82969</v>
      </c>
      <c r="Q9" s="1133" t="s">
        <v>95</v>
      </c>
    </row>
    <row r="10" spans="1:17" s="1137" customFormat="1" ht="49.5" customHeight="1">
      <c r="A10" s="1134" t="s">
        <v>129</v>
      </c>
      <c r="B10" s="1135">
        <f aca="true" t="shared" si="0" ref="B10:P10">SUM(B11:B18)</f>
        <v>2172852</v>
      </c>
      <c r="C10" s="1135">
        <f t="shared" si="0"/>
        <v>152126</v>
      </c>
      <c r="D10" s="1135">
        <f t="shared" si="0"/>
        <v>4081</v>
      </c>
      <c r="E10" s="1135">
        <f t="shared" si="0"/>
        <v>13443</v>
      </c>
      <c r="F10" s="1135">
        <f t="shared" si="0"/>
        <v>3000</v>
      </c>
      <c r="G10" s="1135">
        <f t="shared" si="0"/>
        <v>4813</v>
      </c>
      <c r="H10" s="1135">
        <f t="shared" si="0"/>
        <v>339</v>
      </c>
      <c r="I10" s="1135">
        <f t="shared" si="0"/>
        <v>1036</v>
      </c>
      <c r="J10" s="1135">
        <f t="shared" si="0"/>
        <v>4924</v>
      </c>
      <c r="K10" s="1135">
        <f t="shared" si="0"/>
        <v>577</v>
      </c>
      <c r="L10" s="1135">
        <f t="shared" si="0"/>
        <v>30427</v>
      </c>
      <c r="M10" s="1135">
        <f t="shared" si="0"/>
        <v>2433</v>
      </c>
      <c r="N10" s="1135">
        <f t="shared" si="0"/>
        <v>3619</v>
      </c>
      <c r="O10" s="1135">
        <f t="shared" si="0"/>
        <v>4</v>
      </c>
      <c r="P10" s="1135">
        <f t="shared" si="0"/>
        <v>83430</v>
      </c>
      <c r="Q10" s="1136" t="s">
        <v>96</v>
      </c>
    </row>
    <row r="11" spans="1:17" s="1137" customFormat="1" ht="33" customHeight="1">
      <c r="A11" s="1138" t="s">
        <v>803</v>
      </c>
      <c r="B11" s="1139">
        <v>423475</v>
      </c>
      <c r="C11" s="1131">
        <f>SUM(D11:P11)</f>
        <v>20389</v>
      </c>
      <c r="D11" s="1140">
        <v>562</v>
      </c>
      <c r="E11" s="1140">
        <v>11072</v>
      </c>
      <c r="F11" s="1140">
        <v>1303</v>
      </c>
      <c r="G11" s="1140">
        <v>2723</v>
      </c>
      <c r="H11" s="1140">
        <v>235</v>
      </c>
      <c r="I11" s="1140">
        <v>49</v>
      </c>
      <c r="J11" s="1140">
        <v>320</v>
      </c>
      <c r="K11" s="1140">
        <v>554</v>
      </c>
      <c r="L11" s="1140">
        <v>1821</v>
      </c>
      <c r="M11" s="1140">
        <v>61</v>
      </c>
      <c r="N11" s="1140">
        <v>1615</v>
      </c>
      <c r="O11" s="1140">
        <v>4</v>
      </c>
      <c r="P11" s="1141">
        <v>70</v>
      </c>
      <c r="Q11" s="1142" t="s">
        <v>810</v>
      </c>
    </row>
    <row r="12" spans="1:17" ht="33" customHeight="1">
      <c r="A12" s="1138" t="s">
        <v>804</v>
      </c>
      <c r="B12" s="1139">
        <v>3385</v>
      </c>
      <c r="C12" s="1131">
        <f aca="true" t="shared" si="1" ref="C12:C18">SUM(D12:P12)</f>
        <v>27882</v>
      </c>
      <c r="D12" s="1140">
        <v>1505</v>
      </c>
      <c r="E12" s="1140">
        <v>530</v>
      </c>
      <c r="F12" s="1140">
        <v>1451</v>
      </c>
      <c r="G12" s="1140">
        <v>533</v>
      </c>
      <c r="H12" s="486">
        <v>0</v>
      </c>
      <c r="I12" s="1140">
        <v>148</v>
      </c>
      <c r="J12" s="1140">
        <v>1668</v>
      </c>
      <c r="K12" s="1140">
        <v>18</v>
      </c>
      <c r="L12" s="1140">
        <v>1047</v>
      </c>
      <c r="M12" s="1140">
        <v>251</v>
      </c>
      <c r="N12" s="1140">
        <v>1643</v>
      </c>
      <c r="O12" s="486">
        <v>0</v>
      </c>
      <c r="P12" s="1141">
        <v>19088</v>
      </c>
      <c r="Q12" s="1142" t="s">
        <v>173</v>
      </c>
    </row>
    <row r="13" spans="1:17" s="1147" customFormat="1" ht="33" customHeight="1">
      <c r="A13" s="1143" t="s">
        <v>816</v>
      </c>
      <c r="B13" s="1139">
        <v>893955</v>
      </c>
      <c r="C13" s="1144">
        <f t="shared" si="1"/>
        <v>38422</v>
      </c>
      <c r="D13" s="1145">
        <v>1336</v>
      </c>
      <c r="E13" s="1145">
        <v>1545</v>
      </c>
      <c r="F13" s="486">
        <v>0</v>
      </c>
      <c r="G13" s="1145">
        <v>926</v>
      </c>
      <c r="H13" s="486">
        <v>0</v>
      </c>
      <c r="I13" s="1145">
        <v>286</v>
      </c>
      <c r="J13" s="1145">
        <v>1410</v>
      </c>
      <c r="K13" s="486">
        <v>0</v>
      </c>
      <c r="L13" s="1145">
        <v>1970</v>
      </c>
      <c r="M13" s="1145">
        <v>17</v>
      </c>
      <c r="N13" s="486">
        <v>0</v>
      </c>
      <c r="O13" s="486">
        <v>0</v>
      </c>
      <c r="P13" s="1141">
        <v>30932</v>
      </c>
      <c r="Q13" s="1146" t="s">
        <v>417</v>
      </c>
    </row>
    <row r="14" spans="1:17" ht="33" customHeight="1">
      <c r="A14" s="1138" t="s">
        <v>805</v>
      </c>
      <c r="B14" s="1148">
        <v>44285</v>
      </c>
      <c r="C14" s="1131">
        <f t="shared" si="1"/>
        <v>30695</v>
      </c>
      <c r="D14" s="1140">
        <v>11</v>
      </c>
      <c r="E14" s="1140">
        <v>40</v>
      </c>
      <c r="F14" s="1140">
        <v>46</v>
      </c>
      <c r="G14" s="1140">
        <v>545</v>
      </c>
      <c r="H14" s="486">
        <v>0</v>
      </c>
      <c r="I14" s="1140">
        <v>523</v>
      </c>
      <c r="J14" s="1140">
        <v>597</v>
      </c>
      <c r="K14" s="1140">
        <v>2</v>
      </c>
      <c r="L14" s="1140">
        <v>22516</v>
      </c>
      <c r="M14" s="1140">
        <v>2091</v>
      </c>
      <c r="N14" s="486">
        <v>0</v>
      </c>
      <c r="O14" s="486">
        <v>0</v>
      </c>
      <c r="P14" s="1141">
        <v>4324</v>
      </c>
      <c r="Q14" s="1142" t="s">
        <v>811</v>
      </c>
    </row>
    <row r="15" spans="1:17" ht="33" customHeight="1">
      <c r="A15" s="1138" t="s">
        <v>806</v>
      </c>
      <c r="B15" s="1139">
        <v>363931</v>
      </c>
      <c r="C15" s="1131">
        <f t="shared" si="1"/>
        <v>26606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1141">
        <v>26606</v>
      </c>
      <c r="Q15" s="1142" t="s">
        <v>812</v>
      </c>
    </row>
    <row r="16" spans="1:17" ht="33" customHeight="1">
      <c r="A16" s="1138" t="s">
        <v>807</v>
      </c>
      <c r="B16" s="1139">
        <v>218882</v>
      </c>
      <c r="C16" s="1131">
        <f t="shared" si="1"/>
        <v>2419</v>
      </c>
      <c r="D16" s="1140">
        <v>539</v>
      </c>
      <c r="E16" s="1140">
        <v>158</v>
      </c>
      <c r="F16" s="1140">
        <v>197</v>
      </c>
      <c r="G16" s="1140">
        <v>83</v>
      </c>
      <c r="H16" s="1140">
        <v>101</v>
      </c>
      <c r="I16" s="1140">
        <v>26</v>
      </c>
      <c r="J16" s="1140">
        <v>848</v>
      </c>
      <c r="K16" s="1145">
        <v>1</v>
      </c>
      <c r="L16" s="1140">
        <v>43</v>
      </c>
      <c r="M16" s="1140">
        <v>11</v>
      </c>
      <c r="N16" s="1140">
        <v>314</v>
      </c>
      <c r="O16" s="486">
        <v>0</v>
      </c>
      <c r="P16" s="1141">
        <v>98</v>
      </c>
      <c r="Q16" s="1142" t="s">
        <v>813</v>
      </c>
    </row>
    <row r="17" spans="1:17" ht="33" customHeight="1">
      <c r="A17" s="1138" t="s">
        <v>808</v>
      </c>
      <c r="B17" s="1139">
        <v>211950</v>
      </c>
      <c r="C17" s="1131">
        <f t="shared" si="1"/>
        <v>5372</v>
      </c>
      <c r="D17" s="1140">
        <v>61</v>
      </c>
      <c r="E17" s="1140">
        <v>87</v>
      </c>
      <c r="F17" s="486">
        <v>0</v>
      </c>
      <c r="G17" s="1140">
        <v>1</v>
      </c>
      <c r="H17" s="1140">
        <v>3</v>
      </c>
      <c r="I17" s="486">
        <v>0</v>
      </c>
      <c r="J17" s="1140">
        <v>3</v>
      </c>
      <c r="K17" s="486">
        <v>0</v>
      </c>
      <c r="L17" s="1140">
        <v>2955</v>
      </c>
      <c r="M17" s="486">
        <v>0</v>
      </c>
      <c r="N17" s="486">
        <v>0</v>
      </c>
      <c r="O17" s="486">
        <v>0</v>
      </c>
      <c r="P17" s="1141">
        <v>2262</v>
      </c>
      <c r="Q17" s="1142" t="s">
        <v>814</v>
      </c>
    </row>
    <row r="18" spans="1:17" ht="33" customHeight="1">
      <c r="A18" s="1149" t="s">
        <v>809</v>
      </c>
      <c r="B18" s="1150">
        <v>12989</v>
      </c>
      <c r="C18" s="1151">
        <f t="shared" si="1"/>
        <v>341</v>
      </c>
      <c r="D18" s="602">
        <v>67</v>
      </c>
      <c r="E18" s="602">
        <v>11</v>
      </c>
      <c r="F18" s="602">
        <v>3</v>
      </c>
      <c r="G18" s="602">
        <v>2</v>
      </c>
      <c r="H18" s="484">
        <v>0</v>
      </c>
      <c r="I18" s="602">
        <v>4</v>
      </c>
      <c r="J18" s="602">
        <v>78</v>
      </c>
      <c r="K18" s="602">
        <v>2</v>
      </c>
      <c r="L18" s="602">
        <v>75</v>
      </c>
      <c r="M18" s="602">
        <v>2</v>
      </c>
      <c r="N18" s="602">
        <v>47</v>
      </c>
      <c r="O18" s="484">
        <v>0</v>
      </c>
      <c r="P18" s="1152">
        <v>50</v>
      </c>
      <c r="Q18" s="1153" t="s">
        <v>815</v>
      </c>
    </row>
    <row r="19" spans="1:13" s="88" customFormat="1" ht="18.75" customHeight="1">
      <c r="A19" s="88" t="s">
        <v>671</v>
      </c>
      <c r="B19" s="1154"/>
      <c r="C19" s="1154"/>
      <c r="D19" s="1154"/>
      <c r="E19" s="1154"/>
      <c r="H19" s="631"/>
      <c r="I19" s="1155"/>
      <c r="J19" s="1155"/>
      <c r="K19" s="1155"/>
      <c r="L19" s="1155"/>
      <c r="M19" s="631" t="s">
        <v>802</v>
      </c>
    </row>
    <row r="20" spans="1:17" s="88" customFormat="1" ht="18.75" customHeight="1">
      <c r="A20" s="1156" t="s">
        <v>817</v>
      </c>
      <c r="B20" s="1156"/>
      <c r="C20" s="1156"/>
      <c r="D20" s="1156"/>
      <c r="E20" s="1156"/>
      <c r="F20" s="1156"/>
      <c r="G20" s="1156"/>
      <c r="H20" s="1156"/>
      <c r="I20" s="1156"/>
      <c r="J20" s="1157"/>
      <c r="K20" s="1156"/>
      <c r="L20" s="1156"/>
      <c r="M20" s="1156"/>
      <c r="N20" s="1156"/>
      <c r="O20" s="1156"/>
      <c r="P20" s="1156"/>
      <c r="Q20" s="1156"/>
    </row>
    <row r="24" ht="12.75">
      <c r="A24" s="1158"/>
    </row>
  </sheetData>
  <sheetProtection/>
  <mergeCells count="2">
    <mergeCell ref="A1:Q1"/>
    <mergeCell ref="C3:P3"/>
  </mergeCells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Q1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7.00390625" style="0" customWidth="1"/>
    <col min="4" max="4" width="8.5742187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0" max="10" width="7.57421875" style="0" customWidth="1"/>
    <col min="11" max="11" width="9.7109375" style="0" customWidth="1"/>
    <col min="13" max="13" width="8.8515625" style="0" customWidth="1"/>
    <col min="14" max="14" width="9.421875" style="0" customWidth="1"/>
    <col min="16" max="16" width="8.57421875" style="0" customWidth="1"/>
    <col min="17" max="17" width="12.7109375" style="0" customWidth="1"/>
  </cols>
  <sheetData>
    <row r="1" spans="1:17" s="13" customFormat="1" ht="32.25" customHeight="1">
      <c r="A1" s="661" t="s">
        <v>136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</row>
    <row r="2" spans="1:17" s="1" customFormat="1" ht="18" customHeight="1">
      <c r="A2" s="137" t="s">
        <v>420</v>
      </c>
      <c r="B2" s="4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65" t="s">
        <v>421</v>
      </c>
    </row>
    <row r="3" spans="1:17" s="37" customFormat="1" ht="27" customHeight="1">
      <c r="A3" s="810" t="s">
        <v>422</v>
      </c>
      <c r="B3" s="875" t="s">
        <v>423</v>
      </c>
      <c r="C3" s="809" t="s">
        <v>430</v>
      </c>
      <c r="D3" s="818"/>
      <c r="E3" s="818"/>
      <c r="F3" s="818"/>
      <c r="G3" s="818"/>
      <c r="H3" s="818"/>
      <c r="I3" s="819"/>
      <c r="J3" s="809" t="s">
        <v>431</v>
      </c>
      <c r="K3" s="818"/>
      <c r="L3" s="818"/>
      <c r="M3" s="818"/>
      <c r="N3" s="819"/>
      <c r="O3" s="877" t="s">
        <v>619</v>
      </c>
      <c r="P3" s="877" t="s">
        <v>620</v>
      </c>
      <c r="Q3" s="872" t="s">
        <v>432</v>
      </c>
    </row>
    <row r="4" spans="1:17" s="37" customFormat="1" ht="27" customHeight="1">
      <c r="A4" s="874"/>
      <c r="B4" s="876"/>
      <c r="C4" s="811" t="s">
        <v>316</v>
      </c>
      <c r="D4" s="812"/>
      <c r="E4" s="812"/>
      <c r="F4" s="812"/>
      <c r="G4" s="812"/>
      <c r="H4" s="812"/>
      <c r="I4" s="813"/>
      <c r="J4" s="811" t="s">
        <v>317</v>
      </c>
      <c r="K4" s="812"/>
      <c r="L4" s="812"/>
      <c r="M4" s="812"/>
      <c r="N4" s="813"/>
      <c r="O4" s="878"/>
      <c r="P4" s="878"/>
      <c r="Q4" s="811"/>
    </row>
    <row r="5" spans="1:17" s="37" customFormat="1" ht="33.75" customHeight="1">
      <c r="A5" s="874"/>
      <c r="B5" s="876"/>
      <c r="C5" s="136" t="s">
        <v>433</v>
      </c>
      <c r="D5" s="109" t="s">
        <v>434</v>
      </c>
      <c r="E5" s="109" t="s">
        <v>435</v>
      </c>
      <c r="F5" s="110" t="s">
        <v>617</v>
      </c>
      <c r="G5" s="110" t="s">
        <v>616</v>
      </c>
      <c r="H5" s="110" t="s">
        <v>618</v>
      </c>
      <c r="I5" s="110" t="s">
        <v>621</v>
      </c>
      <c r="J5" s="136" t="s">
        <v>433</v>
      </c>
      <c r="K5" s="109" t="s">
        <v>436</v>
      </c>
      <c r="L5" s="109" t="s">
        <v>437</v>
      </c>
      <c r="M5" s="109" t="s">
        <v>438</v>
      </c>
      <c r="N5" s="109" t="s">
        <v>439</v>
      </c>
      <c r="O5" s="878"/>
      <c r="P5" s="878"/>
      <c r="Q5" s="811"/>
    </row>
    <row r="6" spans="1:17" s="37" customFormat="1" ht="27" customHeight="1">
      <c r="A6" s="874"/>
      <c r="B6" s="127"/>
      <c r="C6" s="134"/>
      <c r="D6" s="127"/>
      <c r="E6" s="127"/>
      <c r="F6" s="126"/>
      <c r="G6" s="127"/>
      <c r="H6" s="136"/>
      <c r="I6" s="127" t="s">
        <v>440</v>
      </c>
      <c r="J6" s="134"/>
      <c r="K6" s="127" t="s">
        <v>441</v>
      </c>
      <c r="L6" s="127"/>
      <c r="M6" s="127"/>
      <c r="N6" s="127" t="s">
        <v>440</v>
      </c>
      <c r="O6" s="127" t="s">
        <v>442</v>
      </c>
      <c r="P6" s="5" t="s">
        <v>458</v>
      </c>
      <c r="Q6" s="811"/>
    </row>
    <row r="7" spans="1:17" s="37" customFormat="1" ht="27" customHeight="1">
      <c r="A7" s="874"/>
      <c r="B7" s="127" t="s">
        <v>443</v>
      </c>
      <c r="C7" s="134"/>
      <c r="D7" s="127" t="s">
        <v>444</v>
      </c>
      <c r="E7" s="127"/>
      <c r="F7" s="127" t="s">
        <v>445</v>
      </c>
      <c r="G7" s="127" t="s">
        <v>446</v>
      </c>
      <c r="H7" s="127" t="s">
        <v>447</v>
      </c>
      <c r="I7" s="127" t="s">
        <v>448</v>
      </c>
      <c r="J7" s="134"/>
      <c r="K7" s="127" t="s">
        <v>448</v>
      </c>
      <c r="L7" s="127"/>
      <c r="M7" s="127" t="s">
        <v>447</v>
      </c>
      <c r="N7" s="127" t="s">
        <v>448</v>
      </c>
      <c r="O7" s="127" t="s">
        <v>449</v>
      </c>
      <c r="P7" s="5" t="s">
        <v>418</v>
      </c>
      <c r="Q7" s="811"/>
    </row>
    <row r="8" spans="1:17" s="37" customFormat="1" ht="27" customHeight="1">
      <c r="A8" s="813"/>
      <c r="B8" s="128" t="s">
        <v>450</v>
      </c>
      <c r="C8" s="130" t="s">
        <v>450</v>
      </c>
      <c r="D8" s="128" t="s">
        <v>451</v>
      </c>
      <c r="E8" s="128" t="s">
        <v>452</v>
      </c>
      <c r="F8" s="135" t="s">
        <v>453</v>
      </c>
      <c r="G8" s="128" t="s">
        <v>454</v>
      </c>
      <c r="H8" s="128" t="s">
        <v>455</v>
      </c>
      <c r="I8" s="128" t="s">
        <v>456</v>
      </c>
      <c r="J8" s="130" t="s">
        <v>450</v>
      </c>
      <c r="K8" s="128" t="s">
        <v>456</v>
      </c>
      <c r="L8" s="128" t="s">
        <v>457</v>
      </c>
      <c r="M8" s="128" t="s">
        <v>455</v>
      </c>
      <c r="N8" s="128" t="s">
        <v>456</v>
      </c>
      <c r="O8" s="128" t="s">
        <v>455</v>
      </c>
      <c r="P8" s="57" t="s">
        <v>419</v>
      </c>
      <c r="Q8" s="873"/>
    </row>
    <row r="9" spans="1:17" s="29" customFormat="1" ht="18.75" customHeight="1">
      <c r="A9" s="30" t="s">
        <v>408</v>
      </c>
      <c r="B9" s="282">
        <f>SUM(P9,O9,J9,C9)</f>
        <v>213</v>
      </c>
      <c r="C9" s="41">
        <v>36</v>
      </c>
      <c r="D9" s="63">
        <v>0</v>
      </c>
      <c r="E9" s="41">
        <v>4</v>
      </c>
      <c r="F9" s="41">
        <v>5</v>
      </c>
      <c r="G9" s="41">
        <v>20</v>
      </c>
      <c r="H9" s="41">
        <v>3</v>
      </c>
      <c r="I9" s="41">
        <v>4</v>
      </c>
      <c r="J9" s="41">
        <f>SUM(K9:N9)</f>
        <v>163</v>
      </c>
      <c r="K9" s="41">
        <v>17</v>
      </c>
      <c r="L9" s="41">
        <v>87</v>
      </c>
      <c r="M9" s="41">
        <v>47</v>
      </c>
      <c r="N9" s="41">
        <v>12</v>
      </c>
      <c r="O9" s="41">
        <v>7</v>
      </c>
      <c r="P9" s="41">
        <v>7</v>
      </c>
      <c r="Q9" s="24" t="s">
        <v>408</v>
      </c>
    </row>
    <row r="10" spans="1:17" s="85" customFormat="1" ht="18.75" customHeight="1">
      <c r="A10" s="141" t="s">
        <v>323</v>
      </c>
      <c r="B10" s="282">
        <f>SUM(P10,O10,J10,C10)</f>
        <v>218</v>
      </c>
      <c r="C10" s="41">
        <v>38</v>
      </c>
      <c r="D10" s="279" t="s">
        <v>600</v>
      </c>
      <c r="E10" s="41">
        <v>5</v>
      </c>
      <c r="F10" s="41">
        <v>5</v>
      </c>
      <c r="G10" s="41">
        <v>21</v>
      </c>
      <c r="H10" s="41">
        <v>3</v>
      </c>
      <c r="I10" s="41">
        <v>4</v>
      </c>
      <c r="J10" s="41">
        <f>SUM(K10:N10)</f>
        <v>166</v>
      </c>
      <c r="K10" s="41">
        <v>19</v>
      </c>
      <c r="L10" s="41">
        <v>87</v>
      </c>
      <c r="M10" s="41">
        <v>47</v>
      </c>
      <c r="N10" s="41">
        <v>13</v>
      </c>
      <c r="O10" s="41">
        <v>7</v>
      </c>
      <c r="P10" s="41">
        <v>7</v>
      </c>
      <c r="Q10" s="142" t="s">
        <v>323</v>
      </c>
    </row>
    <row r="11" spans="1:17" s="85" customFormat="1" ht="18.75" customHeight="1">
      <c r="A11" s="141" t="s">
        <v>766</v>
      </c>
      <c r="B11" s="282">
        <v>213</v>
      </c>
      <c r="C11" s="41">
        <v>40</v>
      </c>
      <c r="D11" s="279">
        <v>0</v>
      </c>
      <c r="E11" s="41">
        <v>5</v>
      </c>
      <c r="F11" s="41">
        <v>5</v>
      </c>
      <c r="G11" s="41">
        <v>23</v>
      </c>
      <c r="H11" s="41">
        <v>3</v>
      </c>
      <c r="I11" s="41">
        <v>4</v>
      </c>
      <c r="J11" s="41">
        <v>159</v>
      </c>
      <c r="K11" s="41">
        <v>20</v>
      </c>
      <c r="L11" s="41">
        <v>79</v>
      </c>
      <c r="M11" s="41">
        <v>47</v>
      </c>
      <c r="N11" s="41">
        <v>13</v>
      </c>
      <c r="O11" s="41">
        <v>7</v>
      </c>
      <c r="P11" s="41">
        <v>7</v>
      </c>
      <c r="Q11" s="142" t="s">
        <v>766</v>
      </c>
    </row>
    <row r="12" spans="1:17" s="85" customFormat="1" ht="18.75" customHeight="1">
      <c r="A12" s="141" t="s">
        <v>21</v>
      </c>
      <c r="B12" s="282">
        <v>218</v>
      </c>
      <c r="C12" s="41">
        <v>41</v>
      </c>
      <c r="D12" s="279">
        <v>0</v>
      </c>
      <c r="E12" s="41">
        <v>5</v>
      </c>
      <c r="F12" s="41">
        <v>6</v>
      </c>
      <c r="G12" s="41">
        <v>23</v>
      </c>
      <c r="H12" s="41">
        <v>3</v>
      </c>
      <c r="I12" s="41">
        <v>4</v>
      </c>
      <c r="J12" s="41">
        <v>163</v>
      </c>
      <c r="K12" s="41">
        <v>20</v>
      </c>
      <c r="L12" s="41">
        <v>81</v>
      </c>
      <c r="M12" s="41">
        <v>49</v>
      </c>
      <c r="N12" s="41">
        <v>13</v>
      </c>
      <c r="O12" s="41">
        <v>7</v>
      </c>
      <c r="P12" s="41">
        <v>7</v>
      </c>
      <c r="Q12" s="142" t="s">
        <v>21</v>
      </c>
    </row>
    <row r="13" spans="1:17" s="255" customFormat="1" ht="18.75" customHeight="1">
      <c r="A13" s="211" t="s">
        <v>985</v>
      </c>
      <c r="B13" s="281">
        <f>SUM(P13,O13,J13,C13)</f>
        <v>221</v>
      </c>
      <c r="C13" s="280">
        <f>SUM(D13:I13)</f>
        <v>42</v>
      </c>
      <c r="D13" s="1159">
        <v>0</v>
      </c>
      <c r="E13" s="1160">
        <v>5</v>
      </c>
      <c r="F13" s="1160">
        <v>7</v>
      </c>
      <c r="G13" s="1160">
        <v>23</v>
      </c>
      <c r="H13" s="1160">
        <v>3</v>
      </c>
      <c r="I13" s="1160">
        <v>4</v>
      </c>
      <c r="J13" s="253">
        <f>SUM(K13:N13)</f>
        <v>165</v>
      </c>
      <c r="K13" s="1160">
        <v>20</v>
      </c>
      <c r="L13" s="1160">
        <v>83</v>
      </c>
      <c r="M13" s="1160">
        <v>49</v>
      </c>
      <c r="N13" s="1160">
        <v>13</v>
      </c>
      <c r="O13" s="1160">
        <v>7</v>
      </c>
      <c r="P13" s="1161">
        <v>7</v>
      </c>
      <c r="Q13" s="248" t="s">
        <v>985</v>
      </c>
    </row>
    <row r="14" spans="1:13" s="6" customFormat="1" ht="20.25" customHeight="1">
      <c r="A14" s="6" t="s">
        <v>671</v>
      </c>
      <c r="B14" s="278"/>
      <c r="C14" s="278"/>
      <c r="D14" s="278"/>
      <c r="E14" s="278"/>
      <c r="H14" s="64"/>
      <c r="I14" s="418"/>
      <c r="J14" s="418"/>
      <c r="K14" s="64" t="s">
        <v>802</v>
      </c>
      <c r="L14" s="418"/>
      <c r="M14" s="64"/>
    </row>
    <row r="15" spans="8:16" ht="12.75">
      <c r="H15" s="179"/>
      <c r="I15" s="179"/>
      <c r="J15" s="180"/>
      <c r="K15" s="179"/>
      <c r="L15" s="179"/>
      <c r="M15" s="179"/>
      <c r="N15" s="179"/>
      <c r="O15" s="179"/>
      <c r="P15" s="179"/>
    </row>
  </sheetData>
  <sheetProtection/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4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Y59"/>
  <sheetViews>
    <sheetView zoomScalePageLayoutView="0" workbookViewId="0" topLeftCell="A1">
      <selection activeCell="F30" sqref="F30"/>
    </sheetView>
  </sheetViews>
  <sheetFormatPr defaultColWidth="11.28125" defaultRowHeight="12.75"/>
  <cols>
    <col min="1" max="1" width="12.28125" style="36" customWidth="1"/>
    <col min="2" max="2" width="13.421875" style="36" customWidth="1"/>
    <col min="3" max="13" width="9.8515625" style="36" customWidth="1"/>
    <col min="14" max="14" width="13.28125" style="36" customWidth="1"/>
    <col min="15" max="25" width="8.7109375" style="36" customWidth="1"/>
    <col min="26" max="16384" width="11.28125" style="36" customWidth="1"/>
  </cols>
  <sheetData>
    <row r="1" spans="1:14" s="11" customFormat="1" ht="30.75" customHeight="1">
      <c r="A1" s="661" t="s">
        <v>137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14" s="1" customFormat="1" ht="17.25" customHeight="1">
      <c r="A2" s="1" t="s">
        <v>460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02" t="s">
        <v>461</v>
      </c>
    </row>
    <row r="3" spans="1:14" s="37" customFormat="1" ht="18" customHeight="1">
      <c r="A3" s="810" t="s">
        <v>462</v>
      </c>
      <c r="B3" s="809" t="s">
        <v>463</v>
      </c>
      <c r="C3" s="818"/>
      <c r="D3" s="818"/>
      <c r="E3" s="818"/>
      <c r="F3" s="809" t="s">
        <v>464</v>
      </c>
      <c r="G3" s="818"/>
      <c r="H3" s="818"/>
      <c r="I3" s="819"/>
      <c r="J3" s="832" t="s">
        <v>527</v>
      </c>
      <c r="K3" s="879"/>
      <c r="L3" s="879"/>
      <c r="M3" s="880"/>
      <c r="N3" s="872" t="s">
        <v>432</v>
      </c>
    </row>
    <row r="4" spans="1:14" s="37" customFormat="1" ht="18" customHeight="1">
      <c r="A4" s="874"/>
      <c r="B4" s="883" t="s">
        <v>465</v>
      </c>
      <c r="C4" s="812"/>
      <c r="D4" s="812"/>
      <c r="E4" s="812"/>
      <c r="F4" s="883" t="s">
        <v>466</v>
      </c>
      <c r="G4" s="812"/>
      <c r="H4" s="812"/>
      <c r="I4" s="813"/>
      <c r="J4" s="884" t="s">
        <v>528</v>
      </c>
      <c r="K4" s="885"/>
      <c r="L4" s="885"/>
      <c r="M4" s="886"/>
      <c r="N4" s="811"/>
    </row>
    <row r="5" spans="1:14" s="37" customFormat="1" ht="18" customHeight="1">
      <c r="A5" s="874"/>
      <c r="B5" s="136" t="s">
        <v>467</v>
      </c>
      <c r="C5" s="881" t="s">
        <v>468</v>
      </c>
      <c r="D5" s="882"/>
      <c r="E5" s="874"/>
      <c r="F5" s="136" t="s">
        <v>467</v>
      </c>
      <c r="G5" s="881" t="s">
        <v>468</v>
      </c>
      <c r="H5" s="882"/>
      <c r="I5" s="874"/>
      <c r="J5" s="136" t="s">
        <v>467</v>
      </c>
      <c r="K5" s="881" t="s">
        <v>468</v>
      </c>
      <c r="L5" s="882"/>
      <c r="M5" s="874"/>
      <c r="N5" s="811"/>
    </row>
    <row r="6" spans="1:14" s="37" customFormat="1" ht="18" customHeight="1">
      <c r="A6" s="874"/>
      <c r="B6" s="127"/>
      <c r="C6" s="814" t="s">
        <v>469</v>
      </c>
      <c r="D6" s="882"/>
      <c r="E6" s="882"/>
      <c r="F6" s="127"/>
      <c r="G6" s="811" t="s">
        <v>469</v>
      </c>
      <c r="H6" s="882"/>
      <c r="I6" s="882"/>
      <c r="J6" s="127"/>
      <c r="K6" s="814" t="s">
        <v>469</v>
      </c>
      <c r="L6" s="882"/>
      <c r="M6" s="874"/>
      <c r="N6" s="811"/>
    </row>
    <row r="7" spans="1:14" s="37" customFormat="1" ht="18" customHeight="1">
      <c r="A7" s="874"/>
      <c r="B7" s="127" t="s">
        <v>470</v>
      </c>
      <c r="C7" s="136" t="s">
        <v>433</v>
      </c>
      <c r="D7" s="109" t="s">
        <v>471</v>
      </c>
      <c r="E7" s="109" t="s">
        <v>472</v>
      </c>
      <c r="F7" s="127" t="s">
        <v>470</v>
      </c>
      <c r="G7" s="136" t="s">
        <v>433</v>
      </c>
      <c r="H7" s="109" t="s">
        <v>471</v>
      </c>
      <c r="I7" s="109" t="s">
        <v>472</v>
      </c>
      <c r="J7" s="127" t="s">
        <v>470</v>
      </c>
      <c r="K7" s="136" t="s">
        <v>433</v>
      </c>
      <c r="L7" s="109" t="s">
        <v>471</v>
      </c>
      <c r="M7" s="109" t="s">
        <v>472</v>
      </c>
      <c r="N7" s="811"/>
    </row>
    <row r="8" spans="1:14" s="37" customFormat="1" ht="18" customHeight="1">
      <c r="A8" s="813"/>
      <c r="B8" s="128" t="s">
        <v>473</v>
      </c>
      <c r="C8" s="131" t="s">
        <v>450</v>
      </c>
      <c r="D8" s="128" t="s">
        <v>474</v>
      </c>
      <c r="E8" s="128" t="s">
        <v>475</v>
      </c>
      <c r="F8" s="128" t="s">
        <v>473</v>
      </c>
      <c r="G8" s="131" t="s">
        <v>450</v>
      </c>
      <c r="H8" s="128" t="s">
        <v>474</v>
      </c>
      <c r="I8" s="128" t="s">
        <v>475</v>
      </c>
      <c r="J8" s="128" t="s">
        <v>476</v>
      </c>
      <c r="K8" s="131" t="s">
        <v>450</v>
      </c>
      <c r="L8" s="128" t="s">
        <v>474</v>
      </c>
      <c r="M8" s="128" t="s">
        <v>475</v>
      </c>
      <c r="N8" s="873"/>
    </row>
    <row r="9" spans="1:14" s="286" customFormat="1" ht="18" customHeight="1">
      <c r="A9" s="232" t="s">
        <v>408</v>
      </c>
      <c r="B9" s="283" t="s">
        <v>459</v>
      </c>
      <c r="C9" s="284">
        <v>62</v>
      </c>
      <c r="D9" s="284">
        <v>62</v>
      </c>
      <c r="E9" s="285" t="s">
        <v>410</v>
      </c>
      <c r="F9" s="180" t="s">
        <v>410</v>
      </c>
      <c r="G9" s="149">
        <v>0</v>
      </c>
      <c r="H9" s="149">
        <v>0</v>
      </c>
      <c r="I9" s="149">
        <v>0</v>
      </c>
      <c r="J9" s="302" t="s">
        <v>410</v>
      </c>
      <c r="K9" s="149">
        <v>0</v>
      </c>
      <c r="L9" s="149">
        <v>0</v>
      </c>
      <c r="M9" s="149">
        <v>0</v>
      </c>
      <c r="N9" s="233" t="s">
        <v>408</v>
      </c>
    </row>
    <row r="10" spans="1:14" s="164" customFormat="1" ht="18" customHeight="1">
      <c r="A10" s="161" t="s">
        <v>409</v>
      </c>
      <c r="B10" s="287" t="s">
        <v>318</v>
      </c>
      <c r="C10" s="150">
        <v>65</v>
      </c>
      <c r="D10" s="195">
        <v>65</v>
      </c>
      <c r="E10" s="196">
        <v>0</v>
      </c>
      <c r="F10" s="163" t="s">
        <v>410</v>
      </c>
      <c r="G10" s="196">
        <v>0</v>
      </c>
      <c r="H10" s="196">
        <v>0</v>
      </c>
      <c r="I10" s="196">
        <v>0</v>
      </c>
      <c r="J10" s="303" t="s">
        <v>410</v>
      </c>
      <c r="K10" s="150">
        <v>0</v>
      </c>
      <c r="L10" s="150">
        <v>0</v>
      </c>
      <c r="M10" s="150">
        <v>0</v>
      </c>
      <c r="N10" s="288" t="s">
        <v>409</v>
      </c>
    </row>
    <row r="11" spans="1:14" s="164" customFormat="1" ht="18" customHeight="1">
      <c r="A11" s="419" t="s">
        <v>766</v>
      </c>
      <c r="B11" s="287" t="s">
        <v>459</v>
      </c>
      <c r="C11" s="150">
        <v>62</v>
      </c>
      <c r="D11" s="195">
        <v>62</v>
      </c>
      <c r="E11" s="196">
        <v>0</v>
      </c>
      <c r="F11" s="163" t="s">
        <v>279</v>
      </c>
      <c r="G11" s="196">
        <v>0</v>
      </c>
      <c r="H11" s="196">
        <v>0</v>
      </c>
      <c r="I11" s="196">
        <v>0</v>
      </c>
      <c r="J11" s="303" t="s">
        <v>279</v>
      </c>
      <c r="K11" s="150">
        <v>0</v>
      </c>
      <c r="L11" s="150">
        <v>0</v>
      </c>
      <c r="M11" s="150">
        <v>0</v>
      </c>
      <c r="N11" s="420" t="s">
        <v>766</v>
      </c>
    </row>
    <row r="12" spans="1:14" s="164" customFormat="1" ht="18" customHeight="1">
      <c r="A12" s="419" t="s">
        <v>95</v>
      </c>
      <c r="B12" s="287" t="s">
        <v>459</v>
      </c>
      <c r="C12" s="150">
        <v>70</v>
      </c>
      <c r="D12" s="195">
        <v>70</v>
      </c>
      <c r="E12" s="196">
        <v>0</v>
      </c>
      <c r="F12" s="163" t="s">
        <v>279</v>
      </c>
      <c r="G12" s="196">
        <v>0</v>
      </c>
      <c r="H12" s="196">
        <v>0</v>
      </c>
      <c r="I12" s="196">
        <v>0</v>
      </c>
      <c r="J12" s="303" t="s">
        <v>279</v>
      </c>
      <c r="K12" s="150">
        <v>0</v>
      </c>
      <c r="L12" s="150">
        <v>0</v>
      </c>
      <c r="M12" s="150">
        <v>0</v>
      </c>
      <c r="N12" s="420" t="s">
        <v>21</v>
      </c>
    </row>
    <row r="13" spans="1:14" s="296" customFormat="1" ht="18" customHeight="1">
      <c r="A13" s="238" t="s">
        <v>20</v>
      </c>
      <c r="B13" s="1162" t="s">
        <v>459</v>
      </c>
      <c r="C13" s="297">
        <v>70</v>
      </c>
      <c r="D13" s="298">
        <v>70</v>
      </c>
      <c r="E13" s="299">
        <v>0</v>
      </c>
      <c r="F13" s="301" t="s">
        <v>210</v>
      </c>
      <c r="G13" s="299">
        <v>0</v>
      </c>
      <c r="H13" s="299">
        <v>0</v>
      </c>
      <c r="I13" s="299">
        <v>0</v>
      </c>
      <c r="J13" s="304" t="s">
        <v>210</v>
      </c>
      <c r="K13" s="297">
        <v>0</v>
      </c>
      <c r="L13" s="297">
        <v>0</v>
      </c>
      <c r="M13" s="297">
        <v>0</v>
      </c>
      <c r="N13" s="239" t="s">
        <v>20</v>
      </c>
    </row>
    <row r="14" s="289" customFormat="1" ht="12.75" customHeight="1">
      <c r="F14" s="290"/>
    </row>
    <row r="15" spans="1:14" s="37" customFormat="1" ht="18" customHeight="1">
      <c r="A15" s="810" t="s">
        <v>462</v>
      </c>
      <c r="B15" s="809" t="s">
        <v>477</v>
      </c>
      <c r="C15" s="818"/>
      <c r="D15" s="818"/>
      <c r="E15" s="819"/>
      <c r="F15" s="809" t="s">
        <v>478</v>
      </c>
      <c r="G15" s="818"/>
      <c r="H15" s="818"/>
      <c r="I15" s="819"/>
      <c r="J15" s="809" t="s">
        <v>479</v>
      </c>
      <c r="K15" s="818"/>
      <c r="L15" s="818"/>
      <c r="M15" s="819"/>
      <c r="N15" s="872" t="s">
        <v>432</v>
      </c>
    </row>
    <row r="16" spans="1:14" s="37" customFormat="1" ht="18" customHeight="1">
      <c r="A16" s="874"/>
      <c r="B16" s="883" t="s">
        <v>480</v>
      </c>
      <c r="C16" s="812"/>
      <c r="D16" s="812"/>
      <c r="E16" s="813"/>
      <c r="F16" s="883" t="s">
        <v>481</v>
      </c>
      <c r="G16" s="812"/>
      <c r="H16" s="812"/>
      <c r="I16" s="813"/>
      <c r="J16" s="883" t="s">
        <v>482</v>
      </c>
      <c r="K16" s="812"/>
      <c r="L16" s="812"/>
      <c r="M16" s="813"/>
      <c r="N16" s="811"/>
    </row>
    <row r="17" spans="1:14" s="37" customFormat="1" ht="18" customHeight="1">
      <c r="A17" s="874"/>
      <c r="B17" s="136" t="s">
        <v>467</v>
      </c>
      <c r="C17" s="881" t="s">
        <v>468</v>
      </c>
      <c r="D17" s="882"/>
      <c r="E17" s="874"/>
      <c r="F17" s="136" t="s">
        <v>467</v>
      </c>
      <c r="G17" s="881" t="s">
        <v>468</v>
      </c>
      <c r="H17" s="882"/>
      <c r="I17" s="874"/>
      <c r="J17" s="136" t="s">
        <v>467</v>
      </c>
      <c r="K17" s="881" t="s">
        <v>468</v>
      </c>
      <c r="L17" s="882"/>
      <c r="M17" s="874"/>
      <c r="N17" s="811"/>
    </row>
    <row r="18" spans="1:14" s="37" customFormat="1" ht="18" customHeight="1">
      <c r="A18" s="874"/>
      <c r="B18" s="127"/>
      <c r="C18" s="811" t="s">
        <v>469</v>
      </c>
      <c r="D18" s="882"/>
      <c r="E18" s="882"/>
      <c r="F18" s="127"/>
      <c r="G18" s="811" t="s">
        <v>469</v>
      </c>
      <c r="H18" s="882"/>
      <c r="I18" s="882"/>
      <c r="J18" s="127"/>
      <c r="K18" s="811" t="s">
        <v>469</v>
      </c>
      <c r="L18" s="882"/>
      <c r="M18" s="874"/>
      <c r="N18" s="811"/>
    </row>
    <row r="19" spans="1:14" s="37" customFormat="1" ht="18" customHeight="1">
      <c r="A19" s="874"/>
      <c r="B19" s="127" t="s">
        <v>470</v>
      </c>
      <c r="C19" s="136" t="s">
        <v>433</v>
      </c>
      <c r="D19" s="109" t="s">
        <v>471</v>
      </c>
      <c r="E19" s="109" t="s">
        <v>472</v>
      </c>
      <c r="F19" s="127" t="s">
        <v>470</v>
      </c>
      <c r="G19" s="136" t="s">
        <v>433</v>
      </c>
      <c r="H19" s="109" t="s">
        <v>471</v>
      </c>
      <c r="I19" s="109" t="s">
        <v>472</v>
      </c>
      <c r="J19" s="127" t="s">
        <v>470</v>
      </c>
      <c r="K19" s="136" t="s">
        <v>433</v>
      </c>
      <c r="L19" s="109" t="s">
        <v>471</v>
      </c>
      <c r="M19" s="109" t="s">
        <v>472</v>
      </c>
      <c r="N19" s="811"/>
    </row>
    <row r="20" spans="1:14" s="37" customFormat="1" ht="18" customHeight="1">
      <c r="A20" s="813"/>
      <c r="B20" s="128" t="s">
        <v>473</v>
      </c>
      <c r="C20" s="131" t="s">
        <v>450</v>
      </c>
      <c r="D20" s="128" t="s">
        <v>474</v>
      </c>
      <c r="E20" s="128" t="s">
        <v>475</v>
      </c>
      <c r="F20" s="128" t="s">
        <v>473</v>
      </c>
      <c r="G20" s="131" t="s">
        <v>450</v>
      </c>
      <c r="H20" s="128" t="s">
        <v>474</v>
      </c>
      <c r="I20" s="128" t="s">
        <v>475</v>
      </c>
      <c r="J20" s="128" t="s">
        <v>473</v>
      </c>
      <c r="K20" s="131" t="s">
        <v>450</v>
      </c>
      <c r="L20" s="128" t="s">
        <v>474</v>
      </c>
      <c r="M20" s="128" t="s">
        <v>475</v>
      </c>
      <c r="N20" s="873"/>
    </row>
    <row r="21" spans="1:14" s="286" customFormat="1" ht="18" customHeight="1">
      <c r="A21" s="232" t="s">
        <v>408</v>
      </c>
      <c r="B21" s="294" t="s">
        <v>459</v>
      </c>
      <c r="C21" s="284">
        <v>40</v>
      </c>
      <c r="D21" s="284">
        <v>40</v>
      </c>
      <c r="E21" s="284" t="s">
        <v>410</v>
      </c>
      <c r="F21" s="291">
        <v>0</v>
      </c>
      <c r="G21" s="291">
        <v>0</v>
      </c>
      <c r="H21" s="291">
        <v>0</v>
      </c>
      <c r="I21" s="291">
        <v>0</v>
      </c>
      <c r="J21" s="292" t="s">
        <v>410</v>
      </c>
      <c r="K21" s="292" t="s">
        <v>410</v>
      </c>
      <c r="L21" s="292" t="s">
        <v>410</v>
      </c>
      <c r="M21" s="293" t="s">
        <v>410</v>
      </c>
      <c r="N21" s="233" t="s">
        <v>408</v>
      </c>
    </row>
    <row r="22" spans="1:14" s="164" customFormat="1" ht="18" customHeight="1">
      <c r="A22" s="161" t="s">
        <v>324</v>
      </c>
      <c r="B22" s="295" t="s">
        <v>325</v>
      </c>
      <c r="C22" s="195">
        <v>37</v>
      </c>
      <c r="D22" s="195">
        <v>37</v>
      </c>
      <c r="E22" s="196">
        <v>0</v>
      </c>
      <c r="F22" s="197" t="s">
        <v>279</v>
      </c>
      <c r="G22" s="197" t="s">
        <v>279</v>
      </c>
      <c r="H22" s="197" t="s">
        <v>279</v>
      </c>
      <c r="I22" s="197" t="s">
        <v>279</v>
      </c>
      <c r="J22" s="197" t="s">
        <v>279</v>
      </c>
      <c r="K22" s="197" t="s">
        <v>279</v>
      </c>
      <c r="L22" s="197" t="s">
        <v>279</v>
      </c>
      <c r="M22" s="197" t="s">
        <v>279</v>
      </c>
      <c r="N22" s="288" t="s">
        <v>324</v>
      </c>
    </row>
    <row r="23" spans="1:14" s="164" customFormat="1" ht="18" customHeight="1">
      <c r="A23" s="419" t="s">
        <v>766</v>
      </c>
      <c r="B23" s="287" t="s">
        <v>205</v>
      </c>
      <c r="C23" s="195">
        <v>37</v>
      </c>
      <c r="D23" s="195">
        <v>37</v>
      </c>
      <c r="E23" s="196">
        <v>0</v>
      </c>
      <c r="F23" s="197" t="s">
        <v>210</v>
      </c>
      <c r="G23" s="197" t="s">
        <v>210</v>
      </c>
      <c r="H23" s="197" t="s">
        <v>210</v>
      </c>
      <c r="I23" s="197" t="s">
        <v>210</v>
      </c>
      <c r="J23" s="197" t="s">
        <v>210</v>
      </c>
      <c r="K23" s="197" t="s">
        <v>210</v>
      </c>
      <c r="L23" s="197" t="s">
        <v>210</v>
      </c>
      <c r="M23" s="197" t="s">
        <v>210</v>
      </c>
      <c r="N23" s="420" t="s">
        <v>766</v>
      </c>
    </row>
    <row r="24" spans="1:14" s="164" customFormat="1" ht="18" customHeight="1">
      <c r="A24" s="419" t="s">
        <v>21</v>
      </c>
      <c r="B24" s="287" t="s">
        <v>459</v>
      </c>
      <c r="C24" s="195">
        <v>48</v>
      </c>
      <c r="D24" s="195">
        <v>48</v>
      </c>
      <c r="E24" s="196" t="s">
        <v>279</v>
      </c>
      <c r="F24" s="197" t="s">
        <v>279</v>
      </c>
      <c r="G24" s="197" t="s">
        <v>279</v>
      </c>
      <c r="H24" s="197" t="s">
        <v>279</v>
      </c>
      <c r="I24" s="197" t="s">
        <v>279</v>
      </c>
      <c r="J24" s="197" t="s">
        <v>279</v>
      </c>
      <c r="K24" s="197" t="s">
        <v>279</v>
      </c>
      <c r="L24" s="197" t="s">
        <v>279</v>
      </c>
      <c r="M24" s="197" t="s">
        <v>279</v>
      </c>
      <c r="N24" s="420" t="s">
        <v>21</v>
      </c>
    </row>
    <row r="25" spans="1:14" s="296" customFormat="1" ht="18" customHeight="1">
      <c r="A25" s="238" t="s">
        <v>20</v>
      </c>
      <c r="B25" s="1162" t="s">
        <v>459</v>
      </c>
      <c r="C25" s="298">
        <v>47</v>
      </c>
      <c r="D25" s="298">
        <v>47</v>
      </c>
      <c r="E25" s="421" t="s">
        <v>210</v>
      </c>
      <c r="F25" s="300" t="s">
        <v>210</v>
      </c>
      <c r="G25" s="300" t="s">
        <v>210</v>
      </c>
      <c r="H25" s="300" t="s">
        <v>210</v>
      </c>
      <c r="I25" s="300" t="s">
        <v>210</v>
      </c>
      <c r="J25" s="300" t="s">
        <v>210</v>
      </c>
      <c r="K25" s="300" t="s">
        <v>210</v>
      </c>
      <c r="L25" s="300" t="s">
        <v>210</v>
      </c>
      <c r="M25" s="300" t="s">
        <v>210</v>
      </c>
      <c r="N25" s="239" t="s">
        <v>20</v>
      </c>
    </row>
    <row r="26" spans="1:14" s="6" customFormat="1" ht="15" customHeight="1">
      <c r="A26" s="64" t="s">
        <v>203</v>
      </c>
      <c r="J26" s="73"/>
      <c r="K26" s="73" t="s">
        <v>204</v>
      </c>
      <c r="N26" s="73"/>
    </row>
    <row r="27" s="44" customFormat="1" ht="12">
      <c r="A27" s="44" t="s">
        <v>818</v>
      </c>
    </row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pans="1:25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ht="12.75">
      <c r="A59" s="27"/>
    </row>
  </sheetData>
  <sheetProtection/>
  <mergeCells count="29">
    <mergeCell ref="N15:N20"/>
    <mergeCell ref="B16:E16"/>
    <mergeCell ref="F16:I16"/>
    <mergeCell ref="J16:M16"/>
    <mergeCell ref="C17:E17"/>
    <mergeCell ref="G17:I17"/>
    <mergeCell ref="K17:M17"/>
    <mergeCell ref="C18:E18"/>
    <mergeCell ref="G18:I18"/>
    <mergeCell ref="K18:M18"/>
    <mergeCell ref="A1:N1"/>
    <mergeCell ref="G5:I5"/>
    <mergeCell ref="K5:M5"/>
    <mergeCell ref="C6:E6"/>
    <mergeCell ref="G6:I6"/>
    <mergeCell ref="K6:M6"/>
    <mergeCell ref="A3:A8"/>
    <mergeCell ref="B3:E3"/>
    <mergeCell ref="F3:I3"/>
    <mergeCell ref="N3:N8"/>
    <mergeCell ref="J3:M3"/>
    <mergeCell ref="A15:A20"/>
    <mergeCell ref="B15:E15"/>
    <mergeCell ref="F15:I15"/>
    <mergeCell ref="J15:M15"/>
    <mergeCell ref="C5:E5"/>
    <mergeCell ref="B4:E4"/>
    <mergeCell ref="F4:I4"/>
    <mergeCell ref="J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Z62"/>
  <sheetViews>
    <sheetView zoomScaleSheetLayoutView="100" zoomScalePageLayoutView="0" workbookViewId="0" topLeftCell="A1">
      <selection activeCell="E26" sqref="E26"/>
    </sheetView>
  </sheetViews>
  <sheetFormatPr defaultColWidth="11.28125" defaultRowHeight="12.75"/>
  <cols>
    <col min="1" max="1" width="17.140625" style="36" customWidth="1"/>
    <col min="2" max="7" width="10.8515625" style="36" customWidth="1"/>
    <col min="8" max="8" width="9.57421875" style="36" customWidth="1"/>
    <col min="9" max="9" width="13.140625" style="36" customWidth="1"/>
    <col min="10" max="10" width="10.28125" style="36" customWidth="1"/>
    <col min="11" max="13" width="9.7109375" style="36" customWidth="1"/>
    <col min="14" max="14" width="16.8515625" style="36" customWidth="1"/>
    <col min="15" max="16384" width="11.28125" style="36" customWidth="1"/>
  </cols>
  <sheetData>
    <row r="1" spans="1:15" s="13" customFormat="1" ht="32.25" customHeight="1">
      <c r="A1" s="661" t="s">
        <v>138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66"/>
    </row>
    <row r="2" spans="1:14" s="1" customFormat="1" ht="18" customHeight="1">
      <c r="A2" s="42" t="s">
        <v>483</v>
      </c>
      <c r="B2" s="4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5" t="s">
        <v>484</v>
      </c>
    </row>
    <row r="3" spans="1:14" s="37" customFormat="1" ht="21.75" customHeight="1">
      <c r="A3" s="810" t="s">
        <v>507</v>
      </c>
      <c r="B3" s="809" t="s">
        <v>508</v>
      </c>
      <c r="C3" s="888"/>
      <c r="D3" s="888"/>
      <c r="E3" s="810"/>
      <c r="F3" s="826" t="s">
        <v>509</v>
      </c>
      <c r="G3" s="818"/>
      <c r="H3" s="809" t="s">
        <v>510</v>
      </c>
      <c r="I3" s="818"/>
      <c r="J3" s="819"/>
      <c r="K3" s="888" t="s">
        <v>511</v>
      </c>
      <c r="L3" s="818"/>
      <c r="M3" s="819"/>
      <c r="N3" s="872" t="s">
        <v>432</v>
      </c>
    </row>
    <row r="4" spans="1:14" s="37" customFormat="1" ht="21.75" customHeight="1">
      <c r="A4" s="874"/>
      <c r="B4" s="873" t="s">
        <v>485</v>
      </c>
      <c r="C4" s="812"/>
      <c r="D4" s="812"/>
      <c r="E4" s="813"/>
      <c r="F4" s="873" t="s">
        <v>486</v>
      </c>
      <c r="G4" s="812"/>
      <c r="H4" s="873" t="s">
        <v>487</v>
      </c>
      <c r="I4" s="812"/>
      <c r="J4" s="813"/>
      <c r="K4" s="812" t="s">
        <v>488</v>
      </c>
      <c r="L4" s="812"/>
      <c r="M4" s="813"/>
      <c r="N4" s="811"/>
    </row>
    <row r="5" spans="1:14" s="37" customFormat="1" ht="18.75" customHeight="1">
      <c r="A5" s="874"/>
      <c r="B5" s="109" t="s">
        <v>489</v>
      </c>
      <c r="C5" s="109" t="s">
        <v>490</v>
      </c>
      <c r="D5" s="809" t="s">
        <v>819</v>
      </c>
      <c r="E5" s="810"/>
      <c r="F5" s="109" t="s">
        <v>512</v>
      </c>
      <c r="G5" s="109" t="s">
        <v>513</v>
      </c>
      <c r="H5" s="136" t="s">
        <v>491</v>
      </c>
      <c r="I5" s="109" t="s">
        <v>145</v>
      </c>
      <c r="J5" s="136" t="s">
        <v>523</v>
      </c>
      <c r="K5" s="109" t="s">
        <v>514</v>
      </c>
      <c r="L5" s="109" t="s">
        <v>515</v>
      </c>
      <c r="M5" s="109" t="s">
        <v>492</v>
      </c>
      <c r="N5" s="811"/>
    </row>
    <row r="6" spans="1:14" s="37" customFormat="1" ht="18.75" customHeight="1">
      <c r="A6" s="874"/>
      <c r="B6" s="127"/>
      <c r="C6" s="127"/>
      <c r="D6" s="134"/>
      <c r="E6" s="132"/>
      <c r="F6" s="127"/>
      <c r="G6" s="127"/>
      <c r="H6" s="127"/>
      <c r="I6" s="127"/>
      <c r="J6" s="136" t="s">
        <v>524</v>
      </c>
      <c r="K6" s="127"/>
      <c r="L6" s="127"/>
      <c r="M6" s="127"/>
      <c r="N6" s="811"/>
    </row>
    <row r="7" spans="1:14" s="37" customFormat="1" ht="20.25" customHeight="1">
      <c r="A7" s="874"/>
      <c r="B7" s="127"/>
      <c r="C7" s="127"/>
      <c r="D7" s="127"/>
      <c r="E7" s="109" t="s">
        <v>626</v>
      </c>
      <c r="F7" s="127"/>
      <c r="G7" s="127"/>
      <c r="H7" s="129" t="s">
        <v>493</v>
      </c>
      <c r="I7" s="331" t="s">
        <v>142</v>
      </c>
      <c r="J7" s="127" t="s">
        <v>656</v>
      </c>
      <c r="K7" s="127"/>
      <c r="L7" s="127" t="s">
        <v>494</v>
      </c>
      <c r="M7" s="127"/>
      <c r="N7" s="811"/>
    </row>
    <row r="8" spans="1:14" s="37" customFormat="1" ht="20.25" customHeight="1">
      <c r="A8" s="874"/>
      <c r="B8" s="127" t="s">
        <v>495</v>
      </c>
      <c r="C8" s="127" t="s">
        <v>496</v>
      </c>
      <c r="D8" s="127" t="s">
        <v>497</v>
      </c>
      <c r="E8" s="127"/>
      <c r="F8" s="127"/>
      <c r="G8" s="127"/>
      <c r="H8" s="129" t="s">
        <v>498</v>
      </c>
      <c r="I8" s="331" t="s">
        <v>143</v>
      </c>
      <c r="J8" s="127" t="s">
        <v>499</v>
      </c>
      <c r="K8" s="127" t="s">
        <v>442</v>
      </c>
      <c r="L8" s="127" t="s">
        <v>500</v>
      </c>
      <c r="M8" s="127" t="s">
        <v>501</v>
      </c>
      <c r="N8" s="811"/>
    </row>
    <row r="9" spans="1:14" s="37" customFormat="1" ht="20.25" customHeight="1">
      <c r="A9" s="813"/>
      <c r="B9" s="128"/>
      <c r="C9" s="128"/>
      <c r="D9" s="128" t="s">
        <v>502</v>
      </c>
      <c r="E9" s="128" t="s">
        <v>627</v>
      </c>
      <c r="F9" s="135" t="s">
        <v>503</v>
      </c>
      <c r="G9" s="128" t="s">
        <v>504</v>
      </c>
      <c r="H9" s="128" t="s">
        <v>505</v>
      </c>
      <c r="I9" s="332" t="s">
        <v>144</v>
      </c>
      <c r="J9" s="128" t="s">
        <v>331</v>
      </c>
      <c r="K9" s="128" t="s">
        <v>505</v>
      </c>
      <c r="L9" s="128" t="s">
        <v>506</v>
      </c>
      <c r="M9" s="128" t="s">
        <v>505</v>
      </c>
      <c r="N9" s="873"/>
    </row>
    <row r="10" spans="1:14" s="29" customFormat="1" ht="30" customHeight="1">
      <c r="A10" s="30" t="s">
        <v>408</v>
      </c>
      <c r="B10" s="67">
        <v>3</v>
      </c>
      <c r="C10" s="67">
        <v>7</v>
      </c>
      <c r="D10" s="67">
        <v>30</v>
      </c>
      <c r="E10" s="67" t="s">
        <v>600</v>
      </c>
      <c r="F10" s="67">
        <v>6</v>
      </c>
      <c r="G10" s="67">
        <v>3</v>
      </c>
      <c r="H10" s="67">
        <v>1</v>
      </c>
      <c r="I10" s="20">
        <v>7</v>
      </c>
      <c r="J10" s="67">
        <v>16</v>
      </c>
      <c r="K10" s="67">
        <v>1</v>
      </c>
      <c r="L10" s="20" t="s">
        <v>279</v>
      </c>
      <c r="M10" s="20" t="s">
        <v>279</v>
      </c>
      <c r="N10" s="24" t="s">
        <v>408</v>
      </c>
    </row>
    <row r="11" spans="1:14" s="29" customFormat="1" ht="30" customHeight="1">
      <c r="A11" s="30" t="s">
        <v>409</v>
      </c>
      <c r="B11" s="67">
        <v>4</v>
      </c>
      <c r="C11" s="67">
        <v>8</v>
      </c>
      <c r="D11" s="67" t="s">
        <v>410</v>
      </c>
      <c r="E11" s="67" t="s">
        <v>410</v>
      </c>
      <c r="F11" s="67">
        <v>5</v>
      </c>
      <c r="G11" s="67">
        <v>3</v>
      </c>
      <c r="H11" s="67" t="s">
        <v>410</v>
      </c>
      <c r="I11" s="198" t="s">
        <v>410</v>
      </c>
      <c r="J11" s="67" t="s">
        <v>410</v>
      </c>
      <c r="K11" s="67">
        <v>1</v>
      </c>
      <c r="L11" s="198" t="s">
        <v>279</v>
      </c>
      <c r="M11" s="198" t="s">
        <v>279</v>
      </c>
      <c r="N11" s="24" t="s">
        <v>409</v>
      </c>
    </row>
    <row r="12" spans="1:14" s="29" customFormat="1" ht="30" customHeight="1">
      <c r="A12" s="30" t="s">
        <v>674</v>
      </c>
      <c r="B12" s="67">
        <v>5</v>
      </c>
      <c r="C12" s="67">
        <v>8</v>
      </c>
      <c r="D12" s="67">
        <v>30</v>
      </c>
      <c r="E12" s="67" t="s">
        <v>410</v>
      </c>
      <c r="F12" s="67">
        <v>4</v>
      </c>
      <c r="G12" s="67">
        <v>3</v>
      </c>
      <c r="H12" s="67" t="s">
        <v>410</v>
      </c>
      <c r="I12" s="198" t="s">
        <v>410</v>
      </c>
      <c r="J12" s="67" t="s">
        <v>410</v>
      </c>
      <c r="K12" s="67">
        <v>1</v>
      </c>
      <c r="L12" s="198" t="s">
        <v>410</v>
      </c>
      <c r="M12" s="198" t="s">
        <v>410</v>
      </c>
      <c r="N12" s="24" t="s">
        <v>674</v>
      </c>
    </row>
    <row r="13" spans="1:14" s="29" customFormat="1" ht="30" customHeight="1">
      <c r="A13" s="30" t="s">
        <v>21</v>
      </c>
      <c r="B13" s="67">
        <v>2</v>
      </c>
      <c r="C13" s="67">
        <v>9</v>
      </c>
      <c r="D13" s="67">
        <v>5</v>
      </c>
      <c r="E13" s="67">
        <v>29</v>
      </c>
      <c r="F13" s="67">
        <v>6</v>
      </c>
      <c r="G13" s="67">
        <v>3</v>
      </c>
      <c r="H13" s="67">
        <v>1</v>
      </c>
      <c r="I13" s="198">
        <v>6</v>
      </c>
      <c r="J13" s="67">
        <v>20</v>
      </c>
      <c r="K13" s="67">
        <v>1</v>
      </c>
      <c r="L13" s="198" t="s">
        <v>210</v>
      </c>
      <c r="M13" s="198">
        <v>1</v>
      </c>
      <c r="N13" s="24" t="s">
        <v>21</v>
      </c>
    </row>
    <row r="14" spans="1:14" s="251" customFormat="1" ht="30" customHeight="1">
      <c r="A14" s="224" t="s">
        <v>20</v>
      </c>
      <c r="B14" s="305">
        <v>2</v>
      </c>
      <c r="C14" s="305">
        <v>10</v>
      </c>
      <c r="D14" s="199">
        <v>4</v>
      </c>
      <c r="E14" s="199">
        <v>19</v>
      </c>
      <c r="F14" s="305">
        <v>7</v>
      </c>
      <c r="G14" s="305" t="s">
        <v>210</v>
      </c>
      <c r="H14" s="199">
        <v>1</v>
      </c>
      <c r="I14" s="199">
        <v>7</v>
      </c>
      <c r="J14" s="199">
        <v>20</v>
      </c>
      <c r="K14" s="305">
        <v>1</v>
      </c>
      <c r="L14" s="199">
        <v>0</v>
      </c>
      <c r="M14" s="199">
        <v>1</v>
      </c>
      <c r="N14" s="200" t="s">
        <v>20</v>
      </c>
    </row>
    <row r="15" spans="1:16" s="6" customFormat="1" ht="13.5" customHeight="1">
      <c r="A15" s="64" t="s">
        <v>146</v>
      </c>
      <c r="B15" s="64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326" t="s">
        <v>147</v>
      </c>
      <c r="O15" s="325"/>
      <c r="P15" s="325"/>
    </row>
    <row r="16" s="6" customFormat="1" ht="13.5" customHeight="1">
      <c r="A16" s="6" t="s">
        <v>148</v>
      </c>
    </row>
    <row r="17" s="6" customFormat="1" ht="13.5" customHeight="1">
      <c r="A17" s="6" t="s">
        <v>149</v>
      </c>
    </row>
    <row r="18" s="10" customFormat="1" ht="13.5"/>
    <row r="19" s="10" customFormat="1" ht="13.5"/>
    <row r="20" s="10" customFormat="1" ht="13.5"/>
    <row r="21" s="10" customFormat="1" ht="13.5"/>
    <row r="22" s="10" customFormat="1" ht="13.5"/>
    <row r="23" s="10" customFormat="1" ht="13.5"/>
    <row r="24" s="10" customFormat="1" ht="13.5"/>
    <row r="25" s="10" customFormat="1" ht="13.5"/>
    <row r="26" s="10" customFormat="1" ht="13.5"/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/>
    <row r="34" s="10" customFormat="1" ht="13.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pans="1:2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2.75">
      <c r="A62" s="27"/>
    </row>
  </sheetData>
  <sheetProtection/>
  <mergeCells count="12">
    <mergeCell ref="D5:E5"/>
    <mergeCell ref="A3:A9"/>
    <mergeCell ref="F3:G3"/>
    <mergeCell ref="H3:J3"/>
    <mergeCell ref="A1:N1"/>
    <mergeCell ref="K3:M3"/>
    <mergeCell ref="N3:N9"/>
    <mergeCell ref="F4:G4"/>
    <mergeCell ref="H4:J4"/>
    <mergeCell ref="K4:M4"/>
    <mergeCell ref="B3:E3"/>
    <mergeCell ref="B4:E4"/>
  </mergeCells>
  <printOptions/>
  <pageMargins left="0.26" right="0.33" top="1" bottom="1" header="0.5" footer="0.5"/>
  <pageSetup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V28"/>
  <sheetViews>
    <sheetView zoomScaleSheetLayoutView="85" zoomScalePageLayoutView="0" workbookViewId="0" topLeftCell="A1">
      <selection activeCell="B4" sqref="B4:T4"/>
    </sheetView>
  </sheetViews>
  <sheetFormatPr defaultColWidth="9.140625" defaultRowHeight="12.75"/>
  <cols>
    <col min="1" max="1" width="11.7109375" style="0" customWidth="1"/>
    <col min="2" max="3" width="8.00390625" style="0" customWidth="1"/>
    <col min="5" max="5" width="7.8515625" style="0" customWidth="1"/>
    <col min="6" max="6" width="8.00390625" style="0" customWidth="1"/>
    <col min="7" max="7" width="8.140625" style="0" customWidth="1"/>
    <col min="8" max="8" width="9.28125" style="0" customWidth="1"/>
    <col min="9" max="9" width="9.00390625" style="0" customWidth="1"/>
    <col min="10" max="10" width="9.7109375" style="0" customWidth="1"/>
    <col min="11" max="11" width="9.421875" style="0" customWidth="1"/>
    <col min="12" max="12" width="10.28125" style="0" customWidth="1"/>
    <col min="13" max="13" width="9.421875" style="0" customWidth="1"/>
    <col min="14" max="14" width="8.8515625" style="0" customWidth="1"/>
    <col min="15" max="16" width="8.421875" style="0" customWidth="1"/>
    <col min="17" max="17" width="10.00390625" style="0" customWidth="1"/>
    <col min="18" max="18" width="8.7109375" style="0" customWidth="1"/>
    <col min="19" max="20" width="7.57421875" style="0" customWidth="1"/>
    <col min="21" max="21" width="11.7109375" style="0" customWidth="1"/>
  </cols>
  <sheetData>
    <row r="1" spans="1:22" s="13" customFormat="1" ht="32.25" customHeight="1">
      <c r="A1" s="904" t="s">
        <v>139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152"/>
    </row>
    <row r="2" spans="1:22" s="13" customFormat="1" ht="32.25" customHeight="1">
      <c r="A2" s="889" t="s">
        <v>529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152"/>
    </row>
    <row r="3" spans="1:22" s="1" customFormat="1" ht="15.75" customHeight="1">
      <c r="A3" s="168" t="s">
        <v>582</v>
      </c>
      <c r="B3" s="164"/>
      <c r="C3" s="169" t="s">
        <v>604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65"/>
      <c r="R3" s="152"/>
      <c r="S3" s="159"/>
      <c r="T3" s="152"/>
      <c r="U3" s="165" t="s">
        <v>655</v>
      </c>
      <c r="V3" s="152"/>
    </row>
    <row r="4" spans="1:22" s="11" customFormat="1" ht="23.25" customHeight="1">
      <c r="A4" s="897" t="s">
        <v>545</v>
      </c>
      <c r="B4" s="902" t="s">
        <v>666</v>
      </c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5" t="s">
        <v>564</v>
      </c>
      <c r="V4" s="152"/>
    </row>
    <row r="5" spans="1:22" s="11" customFormat="1" ht="32.25" customHeight="1">
      <c r="A5" s="898"/>
      <c r="B5" s="900" t="s">
        <v>546</v>
      </c>
      <c r="C5" s="900" t="s">
        <v>547</v>
      </c>
      <c r="D5" s="900" t="s">
        <v>548</v>
      </c>
      <c r="E5" s="900" t="s">
        <v>549</v>
      </c>
      <c r="F5" s="900" t="s">
        <v>550</v>
      </c>
      <c r="G5" s="900" t="s">
        <v>551</v>
      </c>
      <c r="H5" s="900" t="s">
        <v>552</v>
      </c>
      <c r="I5" s="890" t="s">
        <v>553</v>
      </c>
      <c r="J5" s="893" t="s">
        <v>554</v>
      </c>
      <c r="K5" s="894"/>
      <c r="L5" s="895"/>
      <c r="M5" s="890" t="s">
        <v>556</v>
      </c>
      <c r="N5" s="890" t="s">
        <v>557</v>
      </c>
      <c r="O5" s="890" t="s">
        <v>558</v>
      </c>
      <c r="P5" s="890" t="s">
        <v>559</v>
      </c>
      <c r="Q5" s="890" t="s">
        <v>560</v>
      </c>
      <c r="R5" s="890" t="s">
        <v>561</v>
      </c>
      <c r="S5" s="890" t="s">
        <v>562</v>
      </c>
      <c r="T5" s="890" t="s">
        <v>563</v>
      </c>
      <c r="U5" s="906"/>
      <c r="V5" s="80"/>
    </row>
    <row r="6" spans="1:22" s="11" customFormat="1" ht="21" customHeight="1">
      <c r="A6" s="898"/>
      <c r="B6" s="900"/>
      <c r="C6" s="900"/>
      <c r="D6" s="900"/>
      <c r="E6" s="900"/>
      <c r="F6" s="900"/>
      <c r="G6" s="900"/>
      <c r="H6" s="900"/>
      <c r="I6" s="891"/>
      <c r="J6" s="890" t="s">
        <v>565</v>
      </c>
      <c r="K6" s="900" t="s">
        <v>566</v>
      </c>
      <c r="L6" s="900" t="s">
        <v>567</v>
      </c>
      <c r="M6" s="891"/>
      <c r="N6" s="891"/>
      <c r="O6" s="891"/>
      <c r="P6" s="891"/>
      <c r="Q6" s="891"/>
      <c r="R6" s="891"/>
      <c r="S6" s="891"/>
      <c r="T6" s="891"/>
      <c r="U6" s="906"/>
      <c r="V6" s="80"/>
    </row>
    <row r="7" spans="1:22" s="11" customFormat="1" ht="27" customHeight="1">
      <c r="A7" s="899"/>
      <c r="B7" s="900"/>
      <c r="C7" s="900"/>
      <c r="D7" s="900"/>
      <c r="E7" s="900"/>
      <c r="F7" s="900"/>
      <c r="G7" s="900"/>
      <c r="H7" s="900"/>
      <c r="I7" s="892"/>
      <c r="J7" s="896"/>
      <c r="K7" s="901"/>
      <c r="L7" s="901"/>
      <c r="M7" s="892"/>
      <c r="N7" s="892"/>
      <c r="O7" s="892"/>
      <c r="P7" s="892"/>
      <c r="Q7" s="892"/>
      <c r="R7" s="892"/>
      <c r="S7" s="892"/>
      <c r="T7" s="892"/>
      <c r="U7" s="907"/>
      <c r="V7" s="80"/>
    </row>
    <row r="8" spans="1:22" s="68" customFormat="1" ht="21" customHeight="1">
      <c r="A8" s="162" t="s">
        <v>408</v>
      </c>
      <c r="B8" s="149">
        <v>4</v>
      </c>
      <c r="C8" s="149">
        <v>7</v>
      </c>
      <c r="D8" s="149">
        <v>0</v>
      </c>
      <c r="E8" s="149">
        <v>1</v>
      </c>
      <c r="F8" s="149">
        <v>0</v>
      </c>
      <c r="G8" s="149">
        <v>3</v>
      </c>
      <c r="H8" s="149">
        <v>1</v>
      </c>
      <c r="I8" s="149">
        <v>78</v>
      </c>
      <c r="J8" s="149">
        <v>8</v>
      </c>
      <c r="K8" s="149">
        <v>1</v>
      </c>
      <c r="L8" s="149">
        <v>2</v>
      </c>
      <c r="M8" s="149">
        <v>2</v>
      </c>
      <c r="N8" s="149">
        <v>1</v>
      </c>
      <c r="O8" s="149">
        <v>0</v>
      </c>
      <c r="P8" s="149">
        <v>0</v>
      </c>
      <c r="Q8" s="150">
        <v>1</v>
      </c>
      <c r="R8" s="149">
        <v>0</v>
      </c>
      <c r="S8" s="149">
        <v>0</v>
      </c>
      <c r="T8" s="149">
        <v>0</v>
      </c>
      <c r="U8" s="160" t="s">
        <v>408</v>
      </c>
      <c r="V8" s="167"/>
    </row>
    <row r="9" spans="1:22" s="68" customFormat="1" ht="21" customHeight="1">
      <c r="A9" s="132" t="s">
        <v>409</v>
      </c>
      <c r="B9" s="307">
        <v>4</v>
      </c>
      <c r="C9" s="307">
        <v>8</v>
      </c>
      <c r="D9" s="307">
        <v>0</v>
      </c>
      <c r="E9" s="307">
        <v>1</v>
      </c>
      <c r="F9" s="307">
        <v>0</v>
      </c>
      <c r="G9" s="307">
        <v>3</v>
      </c>
      <c r="H9" s="307">
        <v>1</v>
      </c>
      <c r="I9" s="307">
        <v>78</v>
      </c>
      <c r="J9" s="307">
        <v>10</v>
      </c>
      <c r="K9" s="307">
        <v>1</v>
      </c>
      <c r="L9" s="307">
        <v>2</v>
      </c>
      <c r="M9" s="307">
        <v>2</v>
      </c>
      <c r="N9" s="307">
        <v>1</v>
      </c>
      <c r="O9" s="307">
        <v>0</v>
      </c>
      <c r="P9" s="307">
        <v>0</v>
      </c>
      <c r="Q9" s="308">
        <v>1</v>
      </c>
      <c r="R9" s="307">
        <v>0</v>
      </c>
      <c r="S9" s="307">
        <v>0</v>
      </c>
      <c r="T9" s="307">
        <v>0</v>
      </c>
      <c r="U9" s="134" t="s">
        <v>409</v>
      </c>
      <c r="V9" s="167"/>
    </row>
    <row r="10" spans="1:22" s="68" customFormat="1" ht="21" customHeight="1">
      <c r="A10" s="603" t="s">
        <v>97</v>
      </c>
      <c r="B10" s="307">
        <v>4</v>
      </c>
      <c r="C10" s="307">
        <v>8</v>
      </c>
      <c r="D10" s="307">
        <v>0</v>
      </c>
      <c r="E10" s="307">
        <v>1</v>
      </c>
      <c r="F10" s="307">
        <v>0</v>
      </c>
      <c r="G10" s="307">
        <v>3</v>
      </c>
      <c r="H10" s="307">
        <v>1</v>
      </c>
      <c r="I10" s="307">
        <v>78</v>
      </c>
      <c r="J10" s="307">
        <v>10</v>
      </c>
      <c r="K10" s="307">
        <v>1</v>
      </c>
      <c r="L10" s="307">
        <v>2</v>
      </c>
      <c r="M10" s="307">
        <v>2</v>
      </c>
      <c r="N10" s="307">
        <v>1</v>
      </c>
      <c r="O10" s="307">
        <v>0</v>
      </c>
      <c r="P10" s="307">
        <v>0</v>
      </c>
      <c r="Q10" s="308">
        <v>1</v>
      </c>
      <c r="R10" s="307">
        <v>0</v>
      </c>
      <c r="S10" s="307">
        <v>0</v>
      </c>
      <c r="T10" s="307">
        <v>0</v>
      </c>
      <c r="U10" s="604" t="s">
        <v>99</v>
      </c>
      <c r="V10" s="167"/>
    </row>
    <row r="11" spans="1:22" s="68" customFormat="1" ht="21" customHeight="1">
      <c r="A11" s="603" t="s">
        <v>98</v>
      </c>
      <c r="B11" s="307">
        <v>4</v>
      </c>
      <c r="C11" s="307">
        <v>9</v>
      </c>
      <c r="D11" s="307">
        <v>0</v>
      </c>
      <c r="E11" s="307">
        <v>1</v>
      </c>
      <c r="F11" s="307">
        <v>0</v>
      </c>
      <c r="G11" s="307">
        <v>3</v>
      </c>
      <c r="H11" s="307">
        <v>1</v>
      </c>
      <c r="I11" s="307">
        <v>78</v>
      </c>
      <c r="J11" s="307">
        <v>10</v>
      </c>
      <c r="K11" s="307">
        <v>1</v>
      </c>
      <c r="L11" s="307">
        <v>2</v>
      </c>
      <c r="M11" s="307">
        <v>2</v>
      </c>
      <c r="N11" s="307">
        <v>1</v>
      </c>
      <c r="O11" s="307">
        <v>0</v>
      </c>
      <c r="P11" s="307">
        <v>0</v>
      </c>
      <c r="Q11" s="308">
        <v>1</v>
      </c>
      <c r="R11" s="307">
        <v>0</v>
      </c>
      <c r="S11" s="307">
        <v>0</v>
      </c>
      <c r="T11" s="307">
        <v>0</v>
      </c>
      <c r="U11" s="604" t="s">
        <v>98</v>
      </c>
      <c r="V11" s="167"/>
    </row>
    <row r="12" spans="1:22" s="306" customFormat="1" ht="21" customHeight="1">
      <c r="A12" s="309" t="s">
        <v>20</v>
      </c>
      <c r="B12" s="297">
        <v>4</v>
      </c>
      <c r="C12" s="297">
        <v>9</v>
      </c>
      <c r="D12" s="297">
        <v>0</v>
      </c>
      <c r="E12" s="297">
        <v>1</v>
      </c>
      <c r="F12" s="297">
        <v>0</v>
      </c>
      <c r="G12" s="297">
        <v>4</v>
      </c>
      <c r="H12" s="297">
        <v>1</v>
      </c>
      <c r="I12" s="297">
        <v>78</v>
      </c>
      <c r="J12" s="297">
        <v>10</v>
      </c>
      <c r="K12" s="297">
        <v>1</v>
      </c>
      <c r="L12" s="297">
        <v>2</v>
      </c>
      <c r="M12" s="297">
        <v>2</v>
      </c>
      <c r="N12" s="297">
        <v>1</v>
      </c>
      <c r="O12" s="297">
        <v>0</v>
      </c>
      <c r="P12" s="297">
        <v>0</v>
      </c>
      <c r="Q12" s="297">
        <v>1</v>
      </c>
      <c r="R12" s="297">
        <v>0</v>
      </c>
      <c r="S12" s="297">
        <v>0</v>
      </c>
      <c r="T12" s="297">
        <v>0</v>
      </c>
      <c r="U12" s="310" t="s">
        <v>20</v>
      </c>
      <c r="V12" s="103"/>
    </row>
    <row r="13" spans="1:22" s="39" customFormat="1" ht="13.5" customHeight="1">
      <c r="A13" s="190"/>
      <c r="B13" s="191"/>
      <c r="C13" s="191"/>
      <c r="D13" s="189"/>
      <c r="E13" s="191"/>
      <c r="F13" s="189"/>
      <c r="G13" s="191"/>
      <c r="H13" s="173"/>
      <c r="I13" s="166"/>
      <c r="J13" s="166"/>
      <c r="K13" s="173"/>
      <c r="L13" s="166"/>
      <c r="M13" s="173"/>
      <c r="N13" s="166"/>
      <c r="O13" s="189"/>
      <c r="P13" s="189"/>
      <c r="Q13" s="173"/>
      <c r="R13" s="189"/>
      <c r="S13" s="189"/>
      <c r="T13" s="189"/>
      <c r="U13" s="176"/>
      <c r="V13" s="80"/>
    </row>
    <row r="14" spans="1:22" s="11" customFormat="1" ht="24" customHeight="1">
      <c r="A14" s="889" t="s">
        <v>530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0"/>
    </row>
    <row r="15" ht="11.25" customHeight="1"/>
    <row r="16" spans="1:22" s="11" customFormat="1" ht="28.5" customHeight="1">
      <c r="A16" s="897" t="s">
        <v>545</v>
      </c>
      <c r="B16" s="908" t="s">
        <v>668</v>
      </c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10"/>
      <c r="P16" s="320" t="s">
        <v>667</v>
      </c>
      <c r="Q16" s="321"/>
      <c r="R16" s="322"/>
      <c r="S16" s="905" t="s">
        <v>564</v>
      </c>
      <c r="T16" s="152"/>
      <c r="U16" s="152"/>
      <c r="V16" s="152"/>
    </row>
    <row r="17" spans="1:22" s="68" customFormat="1" ht="58.5" customHeight="1">
      <c r="A17" s="899"/>
      <c r="B17" s="171" t="s">
        <v>518</v>
      </c>
      <c r="C17" s="171" t="s">
        <v>519</v>
      </c>
      <c r="D17" s="171" t="s">
        <v>568</v>
      </c>
      <c r="E17" s="171" t="s">
        <v>569</v>
      </c>
      <c r="F17" s="171" t="s">
        <v>570</v>
      </c>
      <c r="G17" s="171" t="s">
        <v>571</v>
      </c>
      <c r="H17" s="172" t="s">
        <v>572</v>
      </c>
      <c r="I17" s="171" t="s">
        <v>573</v>
      </c>
      <c r="J17" s="174" t="s">
        <v>574</v>
      </c>
      <c r="K17" s="171" t="s">
        <v>575</v>
      </c>
      <c r="L17" s="171" t="s">
        <v>576</v>
      </c>
      <c r="M17" s="175" t="s">
        <v>577</v>
      </c>
      <c r="N17" s="171" t="s">
        <v>578</v>
      </c>
      <c r="O17" s="171" t="s">
        <v>579</v>
      </c>
      <c r="P17" s="170" t="s">
        <v>580</v>
      </c>
      <c r="Q17" s="170" t="s">
        <v>581</v>
      </c>
      <c r="R17" s="170" t="s">
        <v>517</v>
      </c>
      <c r="S17" s="907"/>
      <c r="T17" s="152"/>
      <c r="U17" s="152"/>
      <c r="V17" s="152"/>
    </row>
    <row r="18" spans="1:22" s="143" customFormat="1" ht="18" customHeight="1">
      <c r="A18" s="311" t="s">
        <v>408</v>
      </c>
      <c r="B18" s="312">
        <v>1</v>
      </c>
      <c r="C18" s="312">
        <v>0</v>
      </c>
      <c r="D18" s="312">
        <v>0</v>
      </c>
      <c r="E18" s="312">
        <v>0</v>
      </c>
      <c r="F18" s="312">
        <v>10</v>
      </c>
      <c r="G18" s="312">
        <v>1</v>
      </c>
      <c r="H18" s="312">
        <v>11</v>
      </c>
      <c r="I18" s="312">
        <v>116</v>
      </c>
      <c r="J18" s="312">
        <v>98</v>
      </c>
      <c r="K18" s="312">
        <v>57</v>
      </c>
      <c r="L18" s="312">
        <v>214</v>
      </c>
      <c r="M18" s="312">
        <v>1</v>
      </c>
      <c r="N18" s="312">
        <v>0</v>
      </c>
      <c r="O18" s="312">
        <v>48</v>
      </c>
      <c r="P18" s="313">
        <v>13</v>
      </c>
      <c r="Q18" s="312">
        <v>0</v>
      </c>
      <c r="R18" s="312">
        <v>0</v>
      </c>
      <c r="S18" s="314" t="s">
        <v>408</v>
      </c>
      <c r="T18" s="167"/>
      <c r="U18" s="167"/>
      <c r="V18" s="167"/>
    </row>
    <row r="19" spans="1:22" s="143" customFormat="1" ht="18" customHeight="1">
      <c r="A19" s="132" t="s">
        <v>206</v>
      </c>
      <c r="B19" s="307">
        <v>1</v>
      </c>
      <c r="C19" s="315">
        <v>0</v>
      </c>
      <c r="D19" s="307">
        <f>SUM(D22:D22)</f>
        <v>0</v>
      </c>
      <c r="E19" s="307">
        <v>1</v>
      </c>
      <c r="F19" s="307">
        <v>12</v>
      </c>
      <c r="G19" s="307">
        <v>1</v>
      </c>
      <c r="H19" s="307">
        <v>10</v>
      </c>
      <c r="I19" s="307">
        <v>143</v>
      </c>
      <c r="J19" s="307">
        <v>113</v>
      </c>
      <c r="K19" s="307">
        <v>58</v>
      </c>
      <c r="L19" s="307">
        <v>192</v>
      </c>
      <c r="M19" s="307">
        <v>1</v>
      </c>
      <c r="N19" s="307">
        <v>2</v>
      </c>
      <c r="O19" s="308">
        <v>33</v>
      </c>
      <c r="P19" s="308">
        <v>14</v>
      </c>
      <c r="Q19" s="316">
        <v>0</v>
      </c>
      <c r="R19" s="317">
        <v>0</v>
      </c>
      <c r="S19" s="134" t="s">
        <v>206</v>
      </c>
      <c r="T19" s="167"/>
      <c r="U19" s="167"/>
      <c r="V19" s="167"/>
    </row>
    <row r="20" spans="1:22" s="143" customFormat="1" ht="18" customHeight="1">
      <c r="A20" s="603" t="s">
        <v>99</v>
      </c>
      <c r="B20" s="307">
        <v>1</v>
      </c>
      <c r="C20" s="315">
        <v>0</v>
      </c>
      <c r="D20" s="307">
        <v>0</v>
      </c>
      <c r="E20" s="307">
        <v>2</v>
      </c>
      <c r="F20" s="307">
        <v>15</v>
      </c>
      <c r="G20" s="307">
        <v>1</v>
      </c>
      <c r="H20" s="307">
        <v>10</v>
      </c>
      <c r="I20" s="307">
        <v>137</v>
      </c>
      <c r="J20" s="307">
        <v>121</v>
      </c>
      <c r="K20" s="307">
        <v>63</v>
      </c>
      <c r="L20" s="307">
        <v>268</v>
      </c>
      <c r="M20" s="307">
        <v>1</v>
      </c>
      <c r="N20" s="307">
        <v>2</v>
      </c>
      <c r="O20" s="308">
        <v>50</v>
      </c>
      <c r="P20" s="308">
        <v>15</v>
      </c>
      <c r="Q20" s="316">
        <v>0</v>
      </c>
      <c r="R20" s="317">
        <v>0</v>
      </c>
      <c r="S20" s="604" t="s">
        <v>99</v>
      </c>
      <c r="T20" s="167"/>
      <c r="U20" s="167"/>
      <c r="V20" s="167"/>
    </row>
    <row r="21" spans="1:22" s="143" customFormat="1" ht="18" customHeight="1">
      <c r="A21" s="603" t="s">
        <v>98</v>
      </c>
      <c r="B21" s="307">
        <v>1</v>
      </c>
      <c r="C21" s="315">
        <v>0</v>
      </c>
      <c r="D21" s="307">
        <v>0</v>
      </c>
      <c r="E21" s="307">
        <v>2</v>
      </c>
      <c r="F21" s="307">
        <v>17</v>
      </c>
      <c r="G21" s="307">
        <v>1</v>
      </c>
      <c r="H21" s="307">
        <v>10</v>
      </c>
      <c r="I21" s="307">
        <v>143</v>
      </c>
      <c r="J21" s="307">
        <v>132</v>
      </c>
      <c r="K21" s="307">
        <v>69</v>
      </c>
      <c r="L21" s="307">
        <v>282</v>
      </c>
      <c r="M21" s="307">
        <v>0</v>
      </c>
      <c r="N21" s="307">
        <v>0</v>
      </c>
      <c r="O21" s="308">
        <v>56</v>
      </c>
      <c r="P21" s="308">
        <v>0</v>
      </c>
      <c r="Q21" s="316">
        <v>0</v>
      </c>
      <c r="R21" s="317">
        <v>0</v>
      </c>
      <c r="S21" s="604" t="s">
        <v>98</v>
      </c>
      <c r="T21" s="167"/>
      <c r="U21" s="167"/>
      <c r="V21" s="167"/>
    </row>
    <row r="22" spans="1:19" s="103" customFormat="1" ht="18" customHeight="1">
      <c r="A22" s="309" t="s">
        <v>20</v>
      </c>
      <c r="B22" s="297">
        <v>1</v>
      </c>
      <c r="C22" s="318">
        <v>0</v>
      </c>
      <c r="D22" s="297">
        <v>0</v>
      </c>
      <c r="E22" s="297">
        <v>2</v>
      </c>
      <c r="F22" s="297">
        <v>18</v>
      </c>
      <c r="G22" s="297">
        <v>1</v>
      </c>
      <c r="H22" s="297">
        <v>9</v>
      </c>
      <c r="I22" s="297">
        <v>127</v>
      </c>
      <c r="J22" s="297">
        <v>131</v>
      </c>
      <c r="K22" s="297">
        <v>65</v>
      </c>
      <c r="L22" s="297">
        <v>231</v>
      </c>
      <c r="M22" s="297">
        <v>0</v>
      </c>
      <c r="N22" s="297">
        <v>2</v>
      </c>
      <c r="O22" s="297">
        <v>45</v>
      </c>
      <c r="P22" s="297">
        <v>15</v>
      </c>
      <c r="Q22" s="318">
        <v>0</v>
      </c>
      <c r="R22" s="319">
        <v>0</v>
      </c>
      <c r="S22" s="310" t="s">
        <v>20</v>
      </c>
    </row>
    <row r="23" spans="1:19" s="6" customFormat="1" ht="16.5" customHeight="1">
      <c r="A23" s="64" t="s">
        <v>821</v>
      </c>
      <c r="B23" s="64"/>
      <c r="C23" s="64"/>
      <c r="D23" s="64"/>
      <c r="E23" s="64"/>
      <c r="F23" s="64"/>
      <c r="G23" s="278"/>
      <c r="H23" s="278"/>
      <c r="I23" s="278"/>
      <c r="J23" s="328"/>
      <c r="L23" s="328" t="s">
        <v>820</v>
      </c>
      <c r="M23" s="327"/>
      <c r="N23" s="327"/>
      <c r="O23" s="327"/>
      <c r="P23" s="327"/>
      <c r="Q23" s="327"/>
      <c r="R23" s="327"/>
      <c r="S23" s="327"/>
    </row>
    <row r="24" s="38" customFormat="1" ht="13.5"/>
    <row r="25" s="38" customFormat="1" ht="13.5"/>
    <row r="26" s="38" customFormat="1" ht="13.5"/>
    <row r="27" spans="1:19" ht="13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3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</sheetData>
  <sheetProtection/>
  <mergeCells count="29">
    <mergeCell ref="A1:U1"/>
    <mergeCell ref="U4:U7"/>
    <mergeCell ref="A16:A17"/>
    <mergeCell ref="S16:S17"/>
    <mergeCell ref="P5:P7"/>
    <mergeCell ref="K6:K7"/>
    <mergeCell ref="B16:O16"/>
    <mergeCell ref="G5:G7"/>
    <mergeCell ref="H5:H7"/>
    <mergeCell ref="I5:I7"/>
    <mergeCell ref="L6:L7"/>
    <mergeCell ref="Q5:Q7"/>
    <mergeCell ref="T5:T7"/>
    <mergeCell ref="A2:U2"/>
    <mergeCell ref="D5:D7"/>
    <mergeCell ref="E5:E7"/>
    <mergeCell ref="F5:F7"/>
    <mergeCell ref="S5:S7"/>
    <mergeCell ref="B4:T4"/>
    <mergeCell ref="A14:U14"/>
    <mergeCell ref="O5:O7"/>
    <mergeCell ref="J5:L5"/>
    <mergeCell ref="R5:R7"/>
    <mergeCell ref="N5:N7"/>
    <mergeCell ref="J6:J7"/>
    <mergeCell ref="M5:M7"/>
    <mergeCell ref="A4:A7"/>
    <mergeCell ref="B5:B7"/>
    <mergeCell ref="C5:C7"/>
  </mergeCells>
  <printOptions/>
  <pageMargins left="0.33" right="0.32" top="0.68" bottom="0.73" header="0.5118110236220472" footer="0.27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5.8515625" style="1188" customWidth="1"/>
    <col min="2" max="2" width="13.7109375" style="1188" customWidth="1"/>
    <col min="3" max="3" width="16.7109375" style="1188" customWidth="1"/>
    <col min="4" max="4" width="20.421875" style="1188" customWidth="1"/>
    <col min="5" max="5" width="15.421875" style="1188" customWidth="1"/>
    <col min="6" max="6" width="19.8515625" style="1188" customWidth="1"/>
    <col min="7" max="7" width="33.57421875" style="1188" customWidth="1"/>
    <col min="8" max="16384" width="9.140625" style="633" customWidth="1"/>
  </cols>
  <sheetData>
    <row r="1" spans="1:7" ht="30.75" customHeight="1">
      <c r="A1" s="1163" t="s">
        <v>140</v>
      </c>
      <c r="B1" s="1164"/>
      <c r="C1" s="1164"/>
      <c r="D1" s="1164"/>
      <c r="E1" s="1164"/>
      <c r="F1" s="1164"/>
      <c r="G1" s="1164"/>
    </row>
    <row r="2" spans="1:7" ht="12.75">
      <c r="A2" s="1165" t="s">
        <v>150</v>
      </c>
      <c r="B2" s="1166"/>
      <c r="C2" s="1047"/>
      <c r="D2" s="1047"/>
      <c r="E2" s="1047"/>
      <c r="F2" s="1047"/>
      <c r="G2" s="1165" t="s">
        <v>151</v>
      </c>
    </row>
    <row r="3" spans="1:7" ht="21" customHeight="1">
      <c r="A3" s="1167" t="s">
        <v>152</v>
      </c>
      <c r="B3" s="1168" t="s">
        <v>153</v>
      </c>
      <c r="C3" s="1169"/>
      <c r="D3" s="1170"/>
      <c r="E3" s="1171" t="s">
        <v>822</v>
      </c>
      <c r="F3" s="1171" t="s">
        <v>823</v>
      </c>
      <c r="G3" s="1172" t="s">
        <v>154</v>
      </c>
    </row>
    <row r="4" spans="1:7" ht="25.5">
      <c r="A4" s="1173" t="s">
        <v>155</v>
      </c>
      <c r="B4" s="1174"/>
      <c r="C4" s="1175" t="s">
        <v>156</v>
      </c>
      <c r="D4" s="1176" t="s">
        <v>157</v>
      </c>
      <c r="E4" s="1177"/>
      <c r="F4" s="1177"/>
      <c r="G4" s="1178" t="s">
        <v>158</v>
      </c>
    </row>
    <row r="5" spans="1:7" s="255" customFormat="1" ht="27" customHeight="1">
      <c r="A5" s="256" t="s">
        <v>20</v>
      </c>
      <c r="B5" s="1179">
        <f>SUM(B6:B9)</f>
        <v>76745</v>
      </c>
      <c r="C5" s="1179">
        <f>SUM(C6:C9)</f>
        <v>32741</v>
      </c>
      <c r="D5" s="1179">
        <f>SUM(D6:D9)</f>
        <v>44004</v>
      </c>
      <c r="E5" s="1179">
        <f>SUM(E6:E9)</f>
        <v>43000</v>
      </c>
      <c r="F5" s="1179">
        <f>SUM(F6:F9)</f>
        <v>464598</v>
      </c>
      <c r="G5" s="209" t="s">
        <v>20</v>
      </c>
    </row>
    <row r="6" spans="1:8" s="619" customFormat="1" ht="27" customHeight="1">
      <c r="A6" s="1180" t="s">
        <v>159</v>
      </c>
      <c r="B6" s="450">
        <v>30900</v>
      </c>
      <c r="C6" s="1181">
        <v>8066</v>
      </c>
      <c r="D6" s="1181">
        <v>22834</v>
      </c>
      <c r="E6" s="1181">
        <v>25000</v>
      </c>
      <c r="F6" s="1182">
        <v>153564</v>
      </c>
      <c r="G6" s="142" t="s">
        <v>531</v>
      </c>
      <c r="H6" s="630"/>
    </row>
    <row r="7" spans="1:8" s="619" customFormat="1" ht="27" customHeight="1">
      <c r="A7" s="1180" t="s">
        <v>532</v>
      </c>
      <c r="B7" s="450">
        <v>21925</v>
      </c>
      <c r="C7" s="1181">
        <v>8175</v>
      </c>
      <c r="D7" s="1181">
        <v>13750</v>
      </c>
      <c r="E7" s="1181">
        <v>5000</v>
      </c>
      <c r="F7" s="1182">
        <v>133896</v>
      </c>
      <c r="G7" s="142" t="s">
        <v>533</v>
      </c>
      <c r="H7" s="630"/>
    </row>
    <row r="8" spans="1:8" s="619" customFormat="1" ht="27" customHeight="1">
      <c r="A8" s="1180" t="s">
        <v>534</v>
      </c>
      <c r="B8" s="450">
        <v>14870</v>
      </c>
      <c r="C8" s="1181">
        <v>8250</v>
      </c>
      <c r="D8" s="1181">
        <v>6620</v>
      </c>
      <c r="E8" s="1181">
        <v>10000</v>
      </c>
      <c r="F8" s="1182">
        <v>142854</v>
      </c>
      <c r="G8" s="142" t="s">
        <v>535</v>
      </c>
      <c r="H8" s="630"/>
    </row>
    <row r="9" spans="1:8" s="619" customFormat="1" ht="27" customHeight="1">
      <c r="A9" s="1183" t="s">
        <v>536</v>
      </c>
      <c r="B9" s="452">
        <v>9050</v>
      </c>
      <c r="C9" s="1184">
        <v>8250</v>
      </c>
      <c r="D9" s="1184">
        <v>800</v>
      </c>
      <c r="E9" s="1184">
        <v>3000</v>
      </c>
      <c r="F9" s="1185">
        <v>34284</v>
      </c>
      <c r="G9" s="1186" t="s">
        <v>537</v>
      </c>
      <c r="H9" s="630"/>
    </row>
    <row r="10" spans="1:7" s="1187" customFormat="1" ht="18.75" customHeight="1">
      <c r="A10" s="88" t="s">
        <v>160</v>
      </c>
      <c r="B10" s="88"/>
      <c r="C10" s="88"/>
      <c r="D10" s="88"/>
      <c r="E10" s="88"/>
      <c r="G10" s="88" t="s">
        <v>161</v>
      </c>
    </row>
    <row r="21" ht="12.75">
      <c r="D21" s="1189"/>
    </row>
    <row r="22" ht="12.75">
      <c r="D22" s="1189"/>
    </row>
  </sheetData>
  <sheetProtection/>
  <mergeCells count="4">
    <mergeCell ref="A1:G1"/>
    <mergeCell ref="B3:D3"/>
    <mergeCell ref="E3:E4"/>
    <mergeCell ref="F3:F4"/>
  </mergeCells>
  <printOptions/>
  <pageMargins left="0.27" right="0.36" top="1" bottom="1" header="0.5" footer="0.5"/>
  <pageSetup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00390625" style="34" customWidth="1"/>
    <col min="2" max="2" width="8.7109375" style="27" customWidth="1"/>
    <col min="3" max="3" width="9.7109375" style="27" customWidth="1"/>
    <col min="4" max="10" width="8.7109375" style="27" customWidth="1"/>
    <col min="11" max="11" width="9.57421875" style="27" customWidth="1"/>
    <col min="12" max="15" width="8.7109375" style="27" customWidth="1"/>
    <col min="16" max="16" width="14.140625" style="27" customWidth="1"/>
    <col min="17" max="16384" width="9.140625" style="27" customWidth="1"/>
  </cols>
  <sheetData>
    <row r="1" spans="1:16" s="70" customFormat="1" ht="32.25" customHeight="1">
      <c r="A1" s="646" t="s">
        <v>141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</row>
    <row r="2" spans="1:16" s="14" customFormat="1" ht="19.5" customHeight="1">
      <c r="A2" s="2" t="s">
        <v>520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1" t="s">
        <v>429</v>
      </c>
    </row>
    <row r="3" spans="1:16" s="22" customFormat="1" ht="54" customHeight="1">
      <c r="A3" s="911" t="s">
        <v>516</v>
      </c>
      <c r="B3" s="912" t="s">
        <v>622</v>
      </c>
      <c r="C3" s="913"/>
      <c r="D3" s="912" t="s">
        <v>623</v>
      </c>
      <c r="E3" s="913"/>
      <c r="F3" s="912" t="s">
        <v>521</v>
      </c>
      <c r="G3" s="913"/>
      <c r="H3" s="912" t="s">
        <v>624</v>
      </c>
      <c r="I3" s="913"/>
      <c r="J3" s="912" t="s">
        <v>628</v>
      </c>
      <c r="K3" s="913"/>
      <c r="L3" s="912" t="s">
        <v>522</v>
      </c>
      <c r="M3" s="913"/>
      <c r="N3" s="912" t="s">
        <v>379</v>
      </c>
      <c r="O3" s="913"/>
      <c r="P3" s="914" t="s">
        <v>432</v>
      </c>
    </row>
    <row r="4" spans="1:16" s="22" customFormat="1" ht="60" customHeight="1">
      <c r="A4" s="735"/>
      <c r="B4" s="8" t="s">
        <v>525</v>
      </c>
      <c r="C4" s="8" t="s">
        <v>380</v>
      </c>
      <c r="D4" s="8" t="s">
        <v>525</v>
      </c>
      <c r="E4" s="8" t="s">
        <v>526</v>
      </c>
      <c r="F4" s="8" t="s">
        <v>525</v>
      </c>
      <c r="G4" s="8" t="s">
        <v>526</v>
      </c>
      <c r="H4" s="8" t="s">
        <v>525</v>
      </c>
      <c r="I4" s="8" t="s">
        <v>526</v>
      </c>
      <c r="J4" s="8" t="s">
        <v>525</v>
      </c>
      <c r="K4" s="8" t="s">
        <v>526</v>
      </c>
      <c r="L4" s="8" t="s">
        <v>525</v>
      </c>
      <c r="M4" s="8" t="s">
        <v>526</v>
      </c>
      <c r="N4" s="8" t="s">
        <v>525</v>
      </c>
      <c r="O4" s="8" t="s">
        <v>526</v>
      </c>
      <c r="P4" s="914"/>
    </row>
    <row r="5" spans="1:16" s="29" customFormat="1" ht="45" customHeight="1">
      <c r="A5" s="30" t="s">
        <v>323</v>
      </c>
      <c r="B5" s="422">
        <v>17</v>
      </c>
      <c r="C5" s="72">
        <v>218535</v>
      </c>
      <c r="D5" s="72">
        <v>1</v>
      </c>
      <c r="E5" s="71">
        <v>4220</v>
      </c>
      <c r="F5" s="72">
        <v>8</v>
      </c>
      <c r="G5" s="72">
        <v>4840</v>
      </c>
      <c r="H5" s="72">
        <v>3</v>
      </c>
      <c r="I5" s="72">
        <v>10670</v>
      </c>
      <c r="J5" s="72">
        <v>1</v>
      </c>
      <c r="K5" s="72">
        <v>184979</v>
      </c>
      <c r="L5" s="72">
        <v>4</v>
      </c>
      <c r="M5" s="72">
        <v>13826</v>
      </c>
      <c r="N5" s="423" t="s">
        <v>210</v>
      </c>
      <c r="O5" s="423" t="s">
        <v>210</v>
      </c>
      <c r="P5" s="24" t="s">
        <v>323</v>
      </c>
    </row>
    <row r="6" spans="1:16" s="29" customFormat="1" ht="45" customHeight="1">
      <c r="A6" s="30" t="s">
        <v>766</v>
      </c>
      <c r="B6" s="422">
        <v>19</v>
      </c>
      <c r="C6" s="72">
        <v>313480</v>
      </c>
      <c r="D6" s="72">
        <v>1</v>
      </c>
      <c r="E6" s="71">
        <v>4220</v>
      </c>
      <c r="F6" s="72">
        <v>8</v>
      </c>
      <c r="G6" s="72">
        <v>4840</v>
      </c>
      <c r="H6" s="72">
        <v>3</v>
      </c>
      <c r="I6" s="72">
        <v>11355</v>
      </c>
      <c r="J6" s="72">
        <v>1</v>
      </c>
      <c r="K6" s="72">
        <v>272319</v>
      </c>
      <c r="L6" s="72">
        <v>6</v>
      </c>
      <c r="M6" s="72">
        <v>20746</v>
      </c>
      <c r="N6" s="423" t="s">
        <v>210</v>
      </c>
      <c r="O6" s="423" t="s">
        <v>210</v>
      </c>
      <c r="P6" s="24" t="s">
        <v>766</v>
      </c>
    </row>
    <row r="7" spans="1:16" s="29" customFormat="1" ht="45" customHeight="1">
      <c r="A7" s="30" t="s">
        <v>21</v>
      </c>
      <c r="B7" s="422">
        <v>20</v>
      </c>
      <c r="C7" s="72">
        <v>167001</v>
      </c>
      <c r="D7" s="72">
        <v>1</v>
      </c>
      <c r="E7" s="71">
        <v>3887</v>
      </c>
      <c r="F7" s="72">
        <v>8</v>
      </c>
      <c r="G7" s="72">
        <v>4608</v>
      </c>
      <c r="H7" s="72">
        <v>3</v>
      </c>
      <c r="I7" s="72">
        <v>10490</v>
      </c>
      <c r="J7" s="72">
        <v>1</v>
      </c>
      <c r="K7" s="72">
        <v>118258</v>
      </c>
      <c r="L7" s="72">
        <v>7</v>
      </c>
      <c r="M7" s="72">
        <v>29758</v>
      </c>
      <c r="N7" s="423" t="s">
        <v>279</v>
      </c>
      <c r="O7" s="423" t="s">
        <v>279</v>
      </c>
      <c r="P7" s="24" t="s">
        <v>21</v>
      </c>
    </row>
    <row r="8" spans="1:16" s="251" customFormat="1" ht="45" customHeight="1">
      <c r="A8" s="224" t="s">
        <v>100</v>
      </c>
      <c r="B8" s="424">
        <f>SUM(D8,F8,H8,J8,L8,N8)</f>
        <v>20</v>
      </c>
      <c r="C8" s="425">
        <f>SUM(E8,G8,I8,K8,M8)</f>
        <v>167144</v>
      </c>
      <c r="D8" s="425">
        <v>1</v>
      </c>
      <c r="E8" s="425">
        <v>3887</v>
      </c>
      <c r="F8" s="425">
        <v>8</v>
      </c>
      <c r="G8" s="425">
        <v>4608</v>
      </c>
      <c r="H8" s="425">
        <v>3</v>
      </c>
      <c r="I8" s="425">
        <v>10490</v>
      </c>
      <c r="J8" s="425">
        <v>1</v>
      </c>
      <c r="K8" s="425">
        <v>118258</v>
      </c>
      <c r="L8" s="425">
        <v>7</v>
      </c>
      <c r="M8" s="425">
        <v>29901</v>
      </c>
      <c r="N8" s="425" t="s">
        <v>101</v>
      </c>
      <c r="O8" s="426" t="s">
        <v>101</v>
      </c>
      <c r="P8" s="200" t="s">
        <v>100</v>
      </c>
    </row>
    <row r="9" spans="1:10" s="88" customFormat="1" ht="20.25" customHeight="1">
      <c r="A9" s="323" t="s">
        <v>162</v>
      </c>
      <c r="C9" s="324"/>
      <c r="J9" s="88" t="s">
        <v>163</v>
      </c>
    </row>
    <row r="10" s="44" customFormat="1" ht="20.25" customHeight="1">
      <c r="A10" s="44" t="s">
        <v>824</v>
      </c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L3:M3"/>
  </mergeCells>
  <printOptions/>
  <pageMargins left="0.31" right="0.27" top="0.984251968503937" bottom="0.5" header="0.5118110236220472" footer="0.3"/>
  <pageSetup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K9"/>
  <sheetViews>
    <sheetView zoomScalePageLayoutView="0" workbookViewId="0" topLeftCell="A1">
      <selection activeCell="C26" sqref="C26"/>
    </sheetView>
  </sheetViews>
  <sheetFormatPr defaultColWidth="11.421875" defaultRowHeight="13.5" customHeight="1"/>
  <cols>
    <col min="1" max="1" width="9.57421875" style="335" customWidth="1"/>
    <col min="2" max="11" width="13.00390625" style="335" customWidth="1"/>
    <col min="12" max="12" width="3.57421875" style="335" customWidth="1"/>
    <col min="13" max="16384" width="11.421875" style="335" customWidth="1"/>
  </cols>
  <sheetData>
    <row r="1" spans="1:11" s="333" customFormat="1" ht="36.75" customHeight="1">
      <c r="A1" s="930" t="s">
        <v>106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</row>
    <row r="2" spans="1:11" s="336" customFormat="1" ht="19.5" customHeight="1">
      <c r="A2" s="337" t="s">
        <v>107</v>
      </c>
      <c r="J2" s="915"/>
      <c r="K2" s="915"/>
    </row>
    <row r="3" spans="1:11" s="334" customFormat="1" ht="28.5" customHeight="1">
      <c r="A3" s="927" t="s">
        <v>108</v>
      </c>
      <c r="B3" s="919" t="s">
        <v>682</v>
      </c>
      <c r="C3" s="920"/>
      <c r="D3" s="920"/>
      <c r="E3" s="920"/>
      <c r="F3" s="920"/>
      <c r="G3" s="919" t="s">
        <v>683</v>
      </c>
      <c r="H3" s="920"/>
      <c r="I3" s="920"/>
      <c r="J3" s="920"/>
      <c r="K3" s="916" t="s">
        <v>329</v>
      </c>
    </row>
    <row r="4" spans="1:11" s="334" customFormat="1" ht="15" customHeight="1">
      <c r="A4" s="928"/>
      <c r="B4" s="924" t="s">
        <v>684</v>
      </c>
      <c r="C4" s="924" t="s">
        <v>685</v>
      </c>
      <c r="D4" s="924" t="s">
        <v>686</v>
      </c>
      <c r="E4" s="924" t="s">
        <v>687</v>
      </c>
      <c r="F4" s="924" t="s">
        <v>688</v>
      </c>
      <c r="G4" s="924" t="s">
        <v>684</v>
      </c>
      <c r="H4" s="924" t="s">
        <v>689</v>
      </c>
      <c r="I4" s="921" t="s">
        <v>690</v>
      </c>
      <c r="J4" s="924" t="s">
        <v>691</v>
      </c>
      <c r="K4" s="917"/>
    </row>
    <row r="5" spans="1:11" s="334" customFormat="1" ht="15" customHeight="1">
      <c r="A5" s="928"/>
      <c r="B5" s="925"/>
      <c r="C5" s="925"/>
      <c r="D5" s="925"/>
      <c r="E5" s="925"/>
      <c r="F5" s="925"/>
      <c r="G5" s="925"/>
      <c r="H5" s="925"/>
      <c r="I5" s="922"/>
      <c r="J5" s="925"/>
      <c r="K5" s="917"/>
    </row>
    <row r="6" spans="1:11" s="334" customFormat="1" ht="15" customHeight="1">
      <c r="A6" s="929"/>
      <c r="B6" s="926"/>
      <c r="C6" s="926"/>
      <c r="D6" s="926"/>
      <c r="E6" s="926"/>
      <c r="F6" s="926"/>
      <c r="G6" s="926"/>
      <c r="H6" s="926"/>
      <c r="I6" s="923"/>
      <c r="J6" s="926"/>
      <c r="K6" s="918"/>
    </row>
    <row r="7" spans="1:11" s="338" customFormat="1" ht="60.75" customHeight="1">
      <c r="A7" s="605" t="s">
        <v>20</v>
      </c>
      <c r="B7" s="606">
        <f>SUM(C7:F7)</f>
        <v>10</v>
      </c>
      <c r="C7" s="607">
        <v>3</v>
      </c>
      <c r="D7" s="607">
        <v>1</v>
      </c>
      <c r="E7" s="607">
        <v>6</v>
      </c>
      <c r="F7" s="608">
        <v>0</v>
      </c>
      <c r="G7" s="607">
        <f>SUM(H7:J7)</f>
        <v>49</v>
      </c>
      <c r="H7" s="607">
        <v>4</v>
      </c>
      <c r="I7" s="607">
        <v>12</v>
      </c>
      <c r="J7" s="607">
        <v>33</v>
      </c>
      <c r="K7" s="609" t="s">
        <v>20</v>
      </c>
    </row>
    <row r="8" spans="1:10" s="6" customFormat="1" ht="21.75" customHeight="1">
      <c r="A8" s="64" t="s">
        <v>164</v>
      </c>
      <c r="B8" s="64"/>
      <c r="C8" s="278"/>
      <c r="F8" s="188"/>
      <c r="G8" s="188" t="s">
        <v>165</v>
      </c>
      <c r="J8" s="188"/>
    </row>
    <row r="9" ht="13.5" customHeight="1">
      <c r="A9" s="335" t="s">
        <v>64</v>
      </c>
    </row>
  </sheetData>
  <sheetProtection/>
  <mergeCells count="15">
    <mergeCell ref="A1:K1"/>
    <mergeCell ref="D4:D6"/>
    <mergeCell ref="E4:E6"/>
    <mergeCell ref="F4:F6"/>
    <mergeCell ref="G4:G6"/>
    <mergeCell ref="H4:H6"/>
    <mergeCell ref="B4:B6"/>
    <mergeCell ref="C4:C6"/>
    <mergeCell ref="J2:K2"/>
    <mergeCell ref="K3:K6"/>
    <mergeCell ref="G3:J3"/>
    <mergeCell ref="I4:I6"/>
    <mergeCell ref="J4:J6"/>
    <mergeCell ref="A3:A6"/>
    <mergeCell ref="B3:F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AT19"/>
  <sheetViews>
    <sheetView tabSelected="1" workbookViewId="0" topLeftCell="A1">
      <selection activeCell="A9" sqref="A9:B9"/>
    </sheetView>
  </sheetViews>
  <sheetFormatPr defaultColWidth="9.140625" defaultRowHeight="13.5" customHeight="1"/>
  <cols>
    <col min="1" max="1" width="9.57421875" style="427" customWidth="1"/>
    <col min="2" max="2" width="1.421875" style="427" customWidth="1"/>
    <col min="3" max="5" width="3.57421875" style="427" customWidth="1"/>
    <col min="6" max="11" width="3.7109375" style="427" customWidth="1"/>
    <col min="12" max="12" width="6.140625" style="427" customWidth="1"/>
    <col min="13" max="13" width="1.57421875" style="427" customWidth="1"/>
    <col min="14" max="14" width="3.8515625" style="427" customWidth="1"/>
    <col min="15" max="15" width="5.28125" style="427" customWidth="1"/>
    <col min="16" max="16" width="3.7109375" style="427" customWidth="1"/>
    <col min="17" max="17" width="8.140625" style="427" customWidth="1"/>
    <col min="18" max="18" width="2.140625" style="427" customWidth="1"/>
    <col min="19" max="19" width="1.57421875" style="427" customWidth="1"/>
    <col min="20" max="20" width="3.7109375" style="427" customWidth="1"/>
    <col min="21" max="21" width="7.140625" style="427" customWidth="1"/>
    <col min="22" max="23" width="3.7109375" style="427" customWidth="1"/>
    <col min="24" max="24" width="6.421875" style="427" customWidth="1"/>
    <col min="25" max="25" width="1.57421875" style="427" customWidth="1"/>
    <col min="26" max="26" width="3.7109375" style="427" customWidth="1"/>
    <col min="27" max="27" width="5.7109375" style="427" customWidth="1"/>
    <col min="28" max="28" width="2.8515625" style="427" customWidth="1"/>
    <col min="29" max="29" width="3.7109375" style="427" customWidth="1"/>
    <col min="30" max="30" width="7.140625" style="427" customWidth="1"/>
    <col min="31" max="31" width="1.57421875" style="427" customWidth="1"/>
    <col min="32" max="32" width="3.7109375" style="427" customWidth="1"/>
    <col min="33" max="33" width="5.57421875" style="427" customWidth="1"/>
    <col min="34" max="35" width="3.7109375" style="427" customWidth="1"/>
    <col min="36" max="36" width="5.8515625" style="427" customWidth="1"/>
    <col min="37" max="37" width="1.57421875" style="427" customWidth="1"/>
    <col min="38" max="38" width="3.00390625" style="427" customWidth="1"/>
    <col min="39" max="39" width="6.28125" style="427" customWidth="1"/>
    <col min="40" max="40" width="3.7109375" style="427" customWidth="1"/>
    <col min="41" max="41" width="6.57421875" style="427" customWidth="1"/>
    <col min="42" max="42" width="3.421875" style="427" customWidth="1"/>
    <col min="43" max="43" width="1.57421875" style="427" customWidth="1"/>
    <col min="44" max="44" width="3.7109375" style="427" customWidth="1"/>
    <col min="45" max="45" width="6.28125" style="427" customWidth="1"/>
    <col min="46" max="46" width="13.421875" style="427" customWidth="1"/>
    <col min="47" max="47" width="3.57421875" style="427" customWidth="1"/>
    <col min="48" max="16384" width="9.140625" style="427" customWidth="1"/>
  </cols>
  <sheetData>
    <row r="1" spans="1:46" ht="39.75" customHeight="1">
      <c r="A1" s="950" t="s">
        <v>836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  <c r="AJ1" s="950"/>
      <c r="AK1" s="950"/>
      <c r="AL1" s="950"/>
      <c r="AM1" s="950"/>
      <c r="AN1" s="950"/>
      <c r="AO1" s="950"/>
      <c r="AP1" s="950"/>
      <c r="AQ1" s="950"/>
      <c r="AR1" s="950"/>
      <c r="AS1" s="950"/>
      <c r="AT1" s="950"/>
    </row>
    <row r="2" s="429" customFormat="1" ht="13.5" customHeight="1">
      <c r="Q2" s="430"/>
    </row>
    <row r="3" spans="1:46" s="428" customFormat="1" ht="29.25" customHeight="1">
      <c r="A3" s="431" t="s">
        <v>825</v>
      </c>
      <c r="AN3" s="931" t="s">
        <v>826</v>
      </c>
      <c r="AO3" s="931"/>
      <c r="AP3" s="931"/>
      <c r="AQ3" s="931"/>
      <c r="AR3" s="931"/>
      <c r="AS3" s="931"/>
      <c r="AT3" s="931"/>
    </row>
    <row r="4" spans="1:46" s="432" customFormat="1" ht="21" customHeight="1">
      <c r="A4" s="932" t="s">
        <v>840</v>
      </c>
      <c r="B4" s="933"/>
      <c r="C4" s="934" t="s">
        <v>827</v>
      </c>
      <c r="D4" s="935"/>
      <c r="E4" s="935"/>
      <c r="F4" s="935"/>
      <c r="G4" s="935"/>
      <c r="H4" s="935"/>
      <c r="I4" s="936"/>
      <c r="J4" s="934" t="s">
        <v>837</v>
      </c>
      <c r="K4" s="935"/>
      <c r="L4" s="935"/>
      <c r="M4" s="935"/>
      <c r="N4" s="935"/>
      <c r="O4" s="936"/>
      <c r="P4" s="934" t="s">
        <v>828</v>
      </c>
      <c r="Q4" s="935"/>
      <c r="R4" s="935"/>
      <c r="S4" s="935"/>
      <c r="T4" s="935"/>
      <c r="U4" s="936"/>
      <c r="V4" s="934" t="s">
        <v>829</v>
      </c>
      <c r="W4" s="935"/>
      <c r="X4" s="935"/>
      <c r="Y4" s="935"/>
      <c r="Z4" s="935"/>
      <c r="AA4" s="936"/>
      <c r="AB4" s="934" t="s">
        <v>830</v>
      </c>
      <c r="AC4" s="935"/>
      <c r="AD4" s="935"/>
      <c r="AE4" s="935"/>
      <c r="AF4" s="935"/>
      <c r="AG4" s="936"/>
      <c r="AH4" s="934" t="s">
        <v>831</v>
      </c>
      <c r="AI4" s="935"/>
      <c r="AJ4" s="935"/>
      <c r="AK4" s="935"/>
      <c r="AL4" s="935"/>
      <c r="AM4" s="936"/>
      <c r="AN4" s="934" t="s">
        <v>167</v>
      </c>
      <c r="AO4" s="935"/>
      <c r="AP4" s="935"/>
      <c r="AQ4" s="935"/>
      <c r="AR4" s="935"/>
      <c r="AS4" s="936"/>
      <c r="AT4" s="940" t="s">
        <v>841</v>
      </c>
    </row>
    <row r="5" spans="1:46" s="433" customFormat="1" ht="57" customHeight="1">
      <c r="A5" s="932"/>
      <c r="B5" s="933"/>
      <c r="C5" s="937"/>
      <c r="D5" s="938"/>
      <c r="E5" s="938"/>
      <c r="F5" s="938"/>
      <c r="G5" s="938"/>
      <c r="H5" s="938"/>
      <c r="I5" s="939"/>
      <c r="J5" s="937"/>
      <c r="K5" s="938"/>
      <c r="L5" s="938"/>
      <c r="M5" s="938"/>
      <c r="N5" s="938"/>
      <c r="O5" s="939"/>
      <c r="P5" s="937"/>
      <c r="Q5" s="938"/>
      <c r="R5" s="938"/>
      <c r="S5" s="938"/>
      <c r="T5" s="938"/>
      <c r="U5" s="939"/>
      <c r="V5" s="937"/>
      <c r="W5" s="938"/>
      <c r="X5" s="938"/>
      <c r="Y5" s="938"/>
      <c r="Z5" s="938"/>
      <c r="AA5" s="939"/>
      <c r="AB5" s="937"/>
      <c r="AC5" s="938"/>
      <c r="AD5" s="938"/>
      <c r="AE5" s="938"/>
      <c r="AF5" s="938"/>
      <c r="AG5" s="939"/>
      <c r="AH5" s="937"/>
      <c r="AI5" s="938"/>
      <c r="AJ5" s="938"/>
      <c r="AK5" s="938"/>
      <c r="AL5" s="938"/>
      <c r="AM5" s="939"/>
      <c r="AN5" s="937"/>
      <c r="AO5" s="938"/>
      <c r="AP5" s="938"/>
      <c r="AQ5" s="938"/>
      <c r="AR5" s="938"/>
      <c r="AS5" s="939"/>
      <c r="AT5" s="941"/>
    </row>
    <row r="6" spans="1:46" s="432" customFormat="1" ht="19.5" customHeight="1">
      <c r="A6" s="932"/>
      <c r="B6" s="932"/>
      <c r="C6" s="932" t="s">
        <v>832</v>
      </c>
      <c r="D6" s="948"/>
      <c r="E6" s="948"/>
      <c r="F6" s="948"/>
      <c r="G6" s="932" t="s">
        <v>833</v>
      </c>
      <c r="H6" s="948"/>
      <c r="I6" s="951"/>
      <c r="J6" s="932" t="s">
        <v>834</v>
      </c>
      <c r="K6" s="948"/>
      <c r="L6" s="948"/>
      <c r="M6" s="932" t="s">
        <v>835</v>
      </c>
      <c r="N6" s="948"/>
      <c r="O6" s="948"/>
      <c r="P6" s="932" t="s">
        <v>834</v>
      </c>
      <c r="Q6" s="948"/>
      <c r="R6" s="948"/>
      <c r="S6" s="932" t="s">
        <v>835</v>
      </c>
      <c r="T6" s="948"/>
      <c r="U6" s="948"/>
      <c r="V6" s="932" t="s">
        <v>838</v>
      </c>
      <c r="W6" s="948"/>
      <c r="X6" s="948"/>
      <c r="Y6" s="932" t="s">
        <v>835</v>
      </c>
      <c r="Z6" s="948"/>
      <c r="AA6" s="948"/>
      <c r="AB6" s="932" t="s">
        <v>834</v>
      </c>
      <c r="AC6" s="948"/>
      <c r="AD6" s="948"/>
      <c r="AE6" s="932" t="s">
        <v>835</v>
      </c>
      <c r="AF6" s="948"/>
      <c r="AG6" s="948"/>
      <c r="AH6" s="932" t="s">
        <v>834</v>
      </c>
      <c r="AI6" s="948"/>
      <c r="AJ6" s="948"/>
      <c r="AK6" s="932" t="s">
        <v>835</v>
      </c>
      <c r="AL6" s="948"/>
      <c r="AM6" s="948"/>
      <c r="AN6" s="932" t="s">
        <v>834</v>
      </c>
      <c r="AO6" s="948"/>
      <c r="AP6" s="948"/>
      <c r="AQ6" s="932" t="s">
        <v>835</v>
      </c>
      <c r="AR6" s="948"/>
      <c r="AS6" s="948"/>
      <c r="AT6" s="941"/>
    </row>
    <row r="7" spans="1:46" s="434" customFormat="1" ht="19.5" customHeight="1">
      <c r="A7" s="932"/>
      <c r="B7" s="932"/>
      <c r="C7" s="948"/>
      <c r="D7" s="948"/>
      <c r="E7" s="948"/>
      <c r="F7" s="948"/>
      <c r="G7" s="948"/>
      <c r="H7" s="948"/>
      <c r="I7" s="951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8"/>
      <c r="AK7" s="948"/>
      <c r="AL7" s="948"/>
      <c r="AM7" s="948"/>
      <c r="AN7" s="948"/>
      <c r="AO7" s="948"/>
      <c r="AP7" s="948"/>
      <c r="AQ7" s="948"/>
      <c r="AR7" s="948"/>
      <c r="AS7" s="948"/>
      <c r="AT7" s="942"/>
    </row>
    <row r="8" spans="1:46" s="434" customFormat="1" ht="52.5" customHeight="1">
      <c r="A8" s="934" t="s">
        <v>21</v>
      </c>
      <c r="B8" s="952"/>
      <c r="C8" s="953">
        <v>13</v>
      </c>
      <c r="D8" s="935"/>
      <c r="E8" s="935"/>
      <c r="F8" s="935"/>
      <c r="G8" s="935">
        <v>49</v>
      </c>
      <c r="H8" s="935"/>
      <c r="I8" s="935"/>
      <c r="J8" s="935">
        <v>13</v>
      </c>
      <c r="K8" s="935"/>
      <c r="L8" s="935"/>
      <c r="M8" s="935">
        <v>305</v>
      </c>
      <c r="N8" s="935"/>
      <c r="O8" s="935"/>
      <c r="P8" s="935" t="s">
        <v>102</v>
      </c>
      <c r="Q8" s="935"/>
      <c r="R8" s="935"/>
      <c r="S8" s="935" t="s">
        <v>210</v>
      </c>
      <c r="T8" s="935"/>
      <c r="U8" s="935"/>
      <c r="V8" s="935">
        <v>2</v>
      </c>
      <c r="W8" s="935"/>
      <c r="X8" s="935"/>
      <c r="Y8" s="935">
        <v>7</v>
      </c>
      <c r="Z8" s="935"/>
      <c r="AA8" s="935"/>
      <c r="AB8" s="935">
        <v>92</v>
      </c>
      <c r="AC8" s="935"/>
      <c r="AD8" s="935"/>
      <c r="AE8" s="935">
        <v>219</v>
      </c>
      <c r="AF8" s="935"/>
      <c r="AG8" s="935"/>
      <c r="AH8" s="935">
        <v>7</v>
      </c>
      <c r="AI8" s="935"/>
      <c r="AJ8" s="935"/>
      <c r="AK8" s="935">
        <v>29</v>
      </c>
      <c r="AL8" s="935"/>
      <c r="AM8" s="935"/>
      <c r="AN8" s="935" t="s">
        <v>210</v>
      </c>
      <c r="AO8" s="935"/>
      <c r="AP8" s="935"/>
      <c r="AQ8" s="935" t="s">
        <v>210</v>
      </c>
      <c r="AR8" s="935"/>
      <c r="AS8" s="936"/>
      <c r="AT8" s="611" t="s">
        <v>98</v>
      </c>
    </row>
    <row r="9" spans="1:46" s="435" customFormat="1" ht="52.5" customHeight="1">
      <c r="A9" s="943" t="s">
        <v>20</v>
      </c>
      <c r="B9" s="944"/>
      <c r="C9" s="945">
        <v>21</v>
      </c>
      <c r="D9" s="946"/>
      <c r="E9" s="946"/>
      <c r="F9" s="946"/>
      <c r="G9" s="946">
        <v>68</v>
      </c>
      <c r="H9" s="946"/>
      <c r="I9" s="946"/>
      <c r="J9" s="946">
        <v>13</v>
      </c>
      <c r="K9" s="946"/>
      <c r="L9" s="946"/>
      <c r="M9" s="946">
        <v>309</v>
      </c>
      <c r="N9" s="946"/>
      <c r="O9" s="946"/>
      <c r="P9" s="947">
        <v>0</v>
      </c>
      <c r="Q9" s="947"/>
      <c r="R9" s="947"/>
      <c r="S9" s="947">
        <v>0</v>
      </c>
      <c r="T9" s="947"/>
      <c r="U9" s="947"/>
      <c r="V9" s="946">
        <v>1</v>
      </c>
      <c r="W9" s="946"/>
      <c r="X9" s="946"/>
      <c r="Y9" s="946">
        <v>2</v>
      </c>
      <c r="Z9" s="946"/>
      <c r="AA9" s="946"/>
      <c r="AB9" s="946">
        <v>97</v>
      </c>
      <c r="AC9" s="946"/>
      <c r="AD9" s="946"/>
      <c r="AE9" s="946">
        <v>239</v>
      </c>
      <c r="AF9" s="946"/>
      <c r="AG9" s="946"/>
      <c r="AH9" s="946">
        <v>8</v>
      </c>
      <c r="AI9" s="946"/>
      <c r="AJ9" s="946"/>
      <c r="AK9" s="946">
        <v>30</v>
      </c>
      <c r="AL9" s="946"/>
      <c r="AM9" s="946"/>
      <c r="AN9" s="947">
        <v>0</v>
      </c>
      <c r="AO9" s="947"/>
      <c r="AP9" s="947"/>
      <c r="AQ9" s="947">
        <v>0</v>
      </c>
      <c r="AR9" s="947"/>
      <c r="AS9" s="949"/>
      <c r="AT9" s="610" t="s">
        <v>20</v>
      </c>
    </row>
    <row r="10" spans="1:20" s="353" customFormat="1" ht="18.75" customHeight="1">
      <c r="A10" s="436" t="s">
        <v>103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T10" s="353" t="s">
        <v>839</v>
      </c>
    </row>
    <row r="11" s="429" customFormat="1" ht="13.5" customHeight="1"/>
    <row r="12" s="429" customFormat="1" ht="13.5" customHeight="1"/>
    <row r="13" s="429" customFormat="1" ht="13.5" customHeight="1"/>
    <row r="19" ht="13.5" customHeight="1">
      <c r="U19" s="427" t="s">
        <v>126</v>
      </c>
    </row>
  </sheetData>
  <sheetProtection/>
  <mergeCells count="55">
    <mergeCell ref="A8:B8"/>
    <mergeCell ref="V8:X8"/>
    <mergeCell ref="Y8:AA8"/>
    <mergeCell ref="AB8:AD8"/>
    <mergeCell ref="M8:O8"/>
    <mergeCell ref="P8:R8"/>
    <mergeCell ref="S8:U8"/>
    <mergeCell ref="C8:F8"/>
    <mergeCell ref="G8:I8"/>
    <mergeCell ref="J8:L8"/>
    <mergeCell ref="A1:AT1"/>
    <mergeCell ref="AN6:AP7"/>
    <mergeCell ref="AQ6:AS7"/>
    <mergeCell ref="V6:X7"/>
    <mergeCell ref="Y6:AA7"/>
    <mergeCell ref="C6:F7"/>
    <mergeCell ref="G6:I7"/>
    <mergeCell ref="J6:L7"/>
    <mergeCell ref="M6:O7"/>
    <mergeCell ref="AK6:AM7"/>
    <mergeCell ref="AN8:AP8"/>
    <mergeCell ref="AQ8:AS8"/>
    <mergeCell ref="AK9:AM9"/>
    <mergeCell ref="AN9:AP9"/>
    <mergeCell ref="AQ9:AS9"/>
    <mergeCell ref="AE8:AG8"/>
    <mergeCell ref="AH8:AJ8"/>
    <mergeCell ref="AK8:AM8"/>
    <mergeCell ref="AE9:AG9"/>
    <mergeCell ref="AH9:AJ9"/>
    <mergeCell ref="P6:R7"/>
    <mergeCell ref="S6:U7"/>
    <mergeCell ref="AB6:AD7"/>
    <mergeCell ref="AE6:AG7"/>
    <mergeCell ref="AH6:AJ7"/>
    <mergeCell ref="S9:U9"/>
    <mergeCell ref="V9:X9"/>
    <mergeCell ref="Y9:AA9"/>
    <mergeCell ref="AB9:AD9"/>
    <mergeCell ref="A9:B9"/>
    <mergeCell ref="C9:F9"/>
    <mergeCell ref="G9:I9"/>
    <mergeCell ref="J9:L9"/>
    <mergeCell ref="M9:O9"/>
    <mergeCell ref="P9:R9"/>
    <mergeCell ref="AN3:AT3"/>
    <mergeCell ref="A4:B7"/>
    <mergeCell ref="C4:I5"/>
    <mergeCell ref="J4:O5"/>
    <mergeCell ref="P4:U5"/>
    <mergeCell ref="V4:AA5"/>
    <mergeCell ref="AB4:AG5"/>
    <mergeCell ref="AH4:AM5"/>
    <mergeCell ref="AN4:AS5"/>
    <mergeCell ref="AT4:AT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0" r:id="rId1"/>
  <headerFooter alignWithMargins="0">
    <oddFooter>&amp;L&amp;"돋움,기울임꼴"ⅩⅣ. 교육 및 문화&amp;C-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8.57421875" style="0" customWidth="1"/>
    <col min="2" max="10" width="13.57421875" style="0" customWidth="1"/>
  </cols>
  <sheetData>
    <row r="1" spans="1:21" s="13" customFormat="1" ht="32.25" customHeight="1">
      <c r="A1" s="661" t="s">
        <v>587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79"/>
      <c r="O1" s="79"/>
      <c r="P1" s="79"/>
      <c r="Q1" s="79"/>
      <c r="R1" s="79"/>
      <c r="S1" s="79"/>
      <c r="T1" s="79"/>
      <c r="U1" s="79"/>
    </row>
    <row r="2" spans="1:12" s="1" customFormat="1" ht="13.5" customHeight="1">
      <c r="A2" s="1" t="s">
        <v>282</v>
      </c>
      <c r="K2" s="61"/>
      <c r="L2" s="61" t="s">
        <v>283</v>
      </c>
    </row>
    <row r="4" spans="1:13" s="37" customFormat="1" ht="15.75" customHeight="1">
      <c r="A4" s="662" t="s">
        <v>327</v>
      </c>
      <c r="B4" s="682" t="s">
        <v>301</v>
      </c>
      <c r="C4" s="675"/>
      <c r="D4" s="676"/>
      <c r="E4" s="674" t="s">
        <v>302</v>
      </c>
      <c r="F4" s="675"/>
      <c r="G4" s="676"/>
      <c r="H4" s="674" t="s">
        <v>303</v>
      </c>
      <c r="I4" s="692"/>
      <c r="J4" s="692"/>
      <c r="K4" s="667" t="s">
        <v>370</v>
      </c>
      <c r="L4" s="668"/>
      <c r="M4" s="105"/>
    </row>
    <row r="5" spans="1:13" s="107" customFormat="1" ht="15.75" customHeight="1">
      <c r="A5" s="663"/>
      <c r="B5" s="677"/>
      <c r="C5" s="678"/>
      <c r="D5" s="679"/>
      <c r="E5" s="677"/>
      <c r="F5" s="678"/>
      <c r="G5" s="679"/>
      <c r="H5" s="677" t="s">
        <v>677</v>
      </c>
      <c r="I5" s="693"/>
      <c r="J5" s="693"/>
      <c r="K5" s="669"/>
      <c r="L5" s="670"/>
      <c r="M5" s="105"/>
    </row>
    <row r="6" spans="1:13" s="107" customFormat="1" ht="15" customHeight="1">
      <c r="A6" s="663"/>
      <c r="B6" s="639" t="s">
        <v>304</v>
      </c>
      <c r="C6" s="665" t="s">
        <v>305</v>
      </c>
      <c r="D6" s="665" t="s">
        <v>306</v>
      </c>
      <c r="E6" s="639" t="s">
        <v>304</v>
      </c>
      <c r="F6" s="665" t="s">
        <v>305</v>
      </c>
      <c r="G6" s="665" t="s">
        <v>306</v>
      </c>
      <c r="H6" s="329" t="s">
        <v>307</v>
      </c>
      <c r="I6" s="109" t="s">
        <v>675</v>
      </c>
      <c r="J6" s="108" t="s">
        <v>678</v>
      </c>
      <c r="K6" s="669"/>
      <c r="L6" s="670"/>
      <c r="M6" s="105"/>
    </row>
    <row r="7" spans="1:13" s="107" customFormat="1" ht="24" customHeight="1">
      <c r="A7" s="664"/>
      <c r="B7" s="666"/>
      <c r="C7" s="666"/>
      <c r="D7" s="666"/>
      <c r="E7" s="666"/>
      <c r="F7" s="666"/>
      <c r="G7" s="666"/>
      <c r="H7" s="111" t="s">
        <v>310</v>
      </c>
      <c r="I7" s="112" t="s">
        <v>676</v>
      </c>
      <c r="J7" s="112" t="s">
        <v>679</v>
      </c>
      <c r="K7" s="671"/>
      <c r="L7" s="672"/>
      <c r="M7" s="105"/>
    </row>
    <row r="8" spans="1:13" s="29" customFormat="1" ht="24" customHeight="1">
      <c r="A8" s="30" t="s">
        <v>408</v>
      </c>
      <c r="B8" s="186">
        <f aca="true" t="shared" si="0" ref="B8:B13">SUM(C8:D8)</f>
        <v>797</v>
      </c>
      <c r="C8" s="187">
        <v>409</v>
      </c>
      <c r="D8" s="187">
        <v>388</v>
      </c>
      <c r="E8" s="83">
        <f aca="true" t="shared" si="1" ref="E8:E13">SUM(F8:G8)</f>
        <v>4292</v>
      </c>
      <c r="F8" s="82">
        <v>2250</v>
      </c>
      <c r="G8" s="82">
        <v>2042</v>
      </c>
      <c r="H8" s="185">
        <f>SUM(I8:J8)</f>
        <v>183</v>
      </c>
      <c r="I8" s="185">
        <v>183</v>
      </c>
      <c r="J8" s="21" t="s">
        <v>279</v>
      </c>
      <c r="K8" s="683" t="s">
        <v>408</v>
      </c>
      <c r="L8" s="685"/>
      <c r="M8" s="21"/>
    </row>
    <row r="9" spans="1:13" s="29" customFormat="1" ht="24" customHeight="1">
      <c r="A9" s="30" t="s">
        <v>659</v>
      </c>
      <c r="B9" s="186">
        <f t="shared" si="0"/>
        <v>1032</v>
      </c>
      <c r="C9" s="187">
        <v>545</v>
      </c>
      <c r="D9" s="187">
        <v>487</v>
      </c>
      <c r="E9" s="83">
        <f t="shared" si="1"/>
        <v>4022</v>
      </c>
      <c r="F9" s="82">
        <v>2166</v>
      </c>
      <c r="G9" s="82">
        <v>1856</v>
      </c>
      <c r="H9" s="185">
        <f>SUM(I9:J9)</f>
        <v>183</v>
      </c>
      <c r="I9" s="185">
        <v>183</v>
      </c>
      <c r="J9" s="21" t="s">
        <v>279</v>
      </c>
      <c r="K9" s="683" t="s">
        <v>659</v>
      </c>
      <c r="L9" s="685"/>
      <c r="M9" s="21"/>
    </row>
    <row r="10" spans="1:13" s="29" customFormat="1" ht="24" customHeight="1">
      <c r="A10" s="30" t="s">
        <v>660</v>
      </c>
      <c r="B10" s="186">
        <f t="shared" si="0"/>
        <v>905</v>
      </c>
      <c r="C10" s="187">
        <v>478</v>
      </c>
      <c r="D10" s="187">
        <v>427</v>
      </c>
      <c r="E10" s="83">
        <f t="shared" si="1"/>
        <v>4007</v>
      </c>
      <c r="F10" s="82">
        <v>2108</v>
      </c>
      <c r="G10" s="82">
        <v>1899</v>
      </c>
      <c r="H10" s="185">
        <f>SUM(I10:J10)</f>
        <v>191</v>
      </c>
      <c r="I10" s="185">
        <v>191</v>
      </c>
      <c r="J10" s="21" t="s">
        <v>279</v>
      </c>
      <c r="K10" s="683" t="s">
        <v>660</v>
      </c>
      <c r="L10" s="684"/>
      <c r="M10" s="21"/>
    </row>
    <row r="11" spans="1:13" s="29" customFormat="1" ht="24" customHeight="1">
      <c r="A11" s="30" t="s">
        <v>873</v>
      </c>
      <c r="B11" s="186">
        <v>4057</v>
      </c>
      <c r="C11" s="187">
        <v>2108</v>
      </c>
      <c r="D11" s="187">
        <v>1949</v>
      </c>
      <c r="E11" s="83">
        <v>3873</v>
      </c>
      <c r="F11" s="82">
        <v>2014</v>
      </c>
      <c r="G11" s="82">
        <v>1859</v>
      </c>
      <c r="H11" s="185">
        <v>158</v>
      </c>
      <c r="I11" s="185">
        <v>158</v>
      </c>
      <c r="J11" s="21" t="s">
        <v>279</v>
      </c>
      <c r="K11" s="683" t="s">
        <v>672</v>
      </c>
      <c r="L11" s="684"/>
      <c r="M11" s="21"/>
    </row>
    <row r="12" spans="1:13" s="29" customFormat="1" ht="24" customHeight="1">
      <c r="A12" s="30" t="s">
        <v>871</v>
      </c>
      <c r="B12" s="186">
        <v>1152</v>
      </c>
      <c r="C12" s="187">
        <v>568</v>
      </c>
      <c r="D12" s="187">
        <v>584</v>
      </c>
      <c r="E12" s="83">
        <v>4060</v>
      </c>
      <c r="F12" s="82">
        <v>2086</v>
      </c>
      <c r="G12" s="82">
        <v>1974</v>
      </c>
      <c r="H12" s="185">
        <v>160</v>
      </c>
      <c r="I12" s="185">
        <v>160</v>
      </c>
      <c r="J12" s="21" t="s">
        <v>210</v>
      </c>
      <c r="K12" s="683" t="s">
        <v>871</v>
      </c>
      <c r="L12" s="684"/>
      <c r="M12" s="21"/>
    </row>
    <row r="13" spans="1:13" s="15" customFormat="1" ht="24" customHeight="1">
      <c r="A13" s="224" t="s">
        <v>872</v>
      </c>
      <c r="B13" s="227">
        <f t="shared" si="0"/>
        <v>1394</v>
      </c>
      <c r="C13" s="225">
        <v>736</v>
      </c>
      <c r="D13" s="225">
        <v>658</v>
      </c>
      <c r="E13" s="228">
        <f t="shared" si="1"/>
        <v>4229</v>
      </c>
      <c r="F13" s="216">
        <v>2193</v>
      </c>
      <c r="G13" s="216">
        <v>2036</v>
      </c>
      <c r="H13" s="229">
        <f>SUM(I13:J13)</f>
        <v>107</v>
      </c>
      <c r="I13" s="226">
        <v>107</v>
      </c>
      <c r="J13" s="201" t="s">
        <v>210</v>
      </c>
      <c r="K13" s="690" t="s">
        <v>872</v>
      </c>
      <c r="L13" s="691"/>
      <c r="M13" s="210"/>
    </row>
    <row r="14" spans="1:15" s="6" customFormat="1" ht="16.5" customHeight="1">
      <c r="A14" s="6" t="s">
        <v>239</v>
      </c>
      <c r="B14" s="208"/>
      <c r="C14" s="208"/>
      <c r="D14" s="208"/>
      <c r="E14" s="339" t="s">
        <v>692</v>
      </c>
      <c r="F14" s="339"/>
      <c r="G14" s="339"/>
      <c r="H14" s="339"/>
      <c r="I14" s="340"/>
      <c r="J14" s="340"/>
      <c r="K14" s="340"/>
      <c r="L14" s="340"/>
      <c r="M14" s="341"/>
      <c r="N14" s="208"/>
      <c r="O14" s="208"/>
    </row>
    <row r="15" s="6" customFormat="1" ht="16.5" customHeight="1">
      <c r="A15" s="6" t="s">
        <v>693</v>
      </c>
    </row>
  </sheetData>
  <sheetProtection/>
  <mergeCells count="19">
    <mergeCell ref="K11:L11"/>
    <mergeCell ref="A1:M1"/>
    <mergeCell ref="K9:L9"/>
    <mergeCell ref="K10:L10"/>
    <mergeCell ref="K8:L8"/>
    <mergeCell ref="A4:A7"/>
    <mergeCell ref="F6:F7"/>
    <mergeCell ref="G6:G7"/>
    <mergeCell ref="E6:E7"/>
    <mergeCell ref="K12:L12"/>
    <mergeCell ref="K13:L13"/>
    <mergeCell ref="K4:L7"/>
    <mergeCell ref="B6:B7"/>
    <mergeCell ref="C6:C7"/>
    <mergeCell ref="H4:J4"/>
    <mergeCell ref="H5:J5"/>
    <mergeCell ref="B4:D5"/>
    <mergeCell ref="E4:G5"/>
    <mergeCell ref="D6:D7"/>
  </mergeCells>
  <printOptions/>
  <pageMargins left="0.29" right="0.37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45"/>
  <sheetViews>
    <sheetView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12.57421875" style="0" customWidth="1"/>
    <col min="2" max="7" width="10.57421875" style="0" customWidth="1"/>
    <col min="8" max="10" width="12.57421875" style="0" customWidth="1"/>
    <col min="11" max="12" width="8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35" customWidth="1"/>
    <col min="20" max="20" width="10.7109375" style="0" customWidth="1"/>
  </cols>
  <sheetData>
    <row r="1" spans="1:19" s="25" customFormat="1" ht="32.25" customHeight="1">
      <c r="A1" s="661" t="s">
        <v>669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78"/>
      <c r="N1" s="78"/>
      <c r="O1" s="78"/>
      <c r="P1" s="78"/>
      <c r="Q1" s="78"/>
      <c r="R1" s="78"/>
      <c r="S1" s="78"/>
    </row>
    <row r="2" spans="1:13" s="62" customFormat="1" ht="11.25" customHeight="1">
      <c r="A2" s="121" t="s">
        <v>311</v>
      </c>
      <c r="K2" s="65" t="s">
        <v>424</v>
      </c>
      <c r="M2" s="122" t="s">
        <v>312</v>
      </c>
    </row>
    <row r="3" spans="1:13" s="62" customFormat="1" ht="12.75" customHeight="1">
      <c r="A3" s="694" t="s">
        <v>392</v>
      </c>
      <c r="B3" s="697" t="s">
        <v>393</v>
      </c>
      <c r="C3" s="698"/>
      <c r="D3" s="701" t="s">
        <v>394</v>
      </c>
      <c r="E3" s="703" t="s">
        <v>395</v>
      </c>
      <c r="F3" s="704"/>
      <c r="G3" s="698"/>
      <c r="H3" s="703" t="s">
        <v>396</v>
      </c>
      <c r="I3" s="704"/>
      <c r="J3" s="698"/>
      <c r="K3" s="708" t="s">
        <v>397</v>
      </c>
      <c r="L3" s="709"/>
      <c r="M3" s="709"/>
    </row>
    <row r="4" spans="1:13" s="62" customFormat="1" ht="12.75" customHeight="1">
      <c r="A4" s="695"/>
      <c r="B4" s="699"/>
      <c r="C4" s="700"/>
      <c r="D4" s="702"/>
      <c r="E4" s="705"/>
      <c r="F4" s="706"/>
      <c r="G4" s="707"/>
      <c r="H4" s="705"/>
      <c r="I4" s="706"/>
      <c r="J4" s="707"/>
      <c r="K4" s="710"/>
      <c r="L4" s="711"/>
      <c r="M4" s="711"/>
    </row>
    <row r="5" spans="1:13" s="62" customFormat="1" ht="12.75" customHeight="1">
      <c r="A5" s="695"/>
      <c r="B5" s="114" t="s">
        <v>398</v>
      </c>
      <c r="C5" s="114" t="s">
        <v>399</v>
      </c>
      <c r="D5" s="123"/>
      <c r="E5" s="714" t="s">
        <v>400</v>
      </c>
      <c r="F5" s="716" t="s">
        <v>401</v>
      </c>
      <c r="G5" s="716" t="s">
        <v>402</v>
      </c>
      <c r="H5" s="714" t="s">
        <v>400</v>
      </c>
      <c r="I5" s="716" t="s">
        <v>401</v>
      </c>
      <c r="J5" s="716" t="s">
        <v>402</v>
      </c>
      <c r="K5" s="710"/>
      <c r="L5" s="711"/>
      <c r="M5" s="711"/>
    </row>
    <row r="6" spans="1:13" s="62" customFormat="1" ht="12.75" customHeight="1">
      <c r="A6" s="695"/>
      <c r="B6" s="123"/>
      <c r="C6" s="123"/>
      <c r="D6" s="125" t="s">
        <v>403</v>
      </c>
      <c r="E6" s="702"/>
      <c r="F6" s="702"/>
      <c r="G6" s="702"/>
      <c r="H6" s="702"/>
      <c r="I6" s="702"/>
      <c r="J6" s="702"/>
      <c r="K6" s="710"/>
      <c r="L6" s="711"/>
      <c r="M6" s="711"/>
    </row>
    <row r="7" spans="1:13" s="62" customFormat="1" ht="12.75" customHeight="1">
      <c r="A7" s="696"/>
      <c r="B7" s="124" t="s">
        <v>404</v>
      </c>
      <c r="C7" s="124" t="s">
        <v>405</v>
      </c>
      <c r="D7" s="124" t="s">
        <v>406</v>
      </c>
      <c r="E7" s="715"/>
      <c r="F7" s="715"/>
      <c r="G7" s="715"/>
      <c r="H7" s="715"/>
      <c r="I7" s="715"/>
      <c r="J7" s="715"/>
      <c r="K7" s="712"/>
      <c r="L7" s="713"/>
      <c r="M7" s="713"/>
    </row>
    <row r="8" spans="1:13" s="31" customFormat="1" ht="22.5" customHeight="1">
      <c r="A8" s="30" t="s">
        <v>408</v>
      </c>
      <c r="B8" s="147">
        <v>61</v>
      </c>
      <c r="C8" s="147">
        <v>10</v>
      </c>
      <c r="D8" s="147">
        <v>1228</v>
      </c>
      <c r="E8" s="147">
        <f aca="true" t="shared" si="0" ref="E8:E13">SUM(F8:G8)</f>
        <v>36812</v>
      </c>
      <c r="F8" s="147">
        <v>19382</v>
      </c>
      <c r="G8" s="147">
        <v>17430</v>
      </c>
      <c r="H8" s="147">
        <f aca="true" t="shared" si="1" ref="H8:H13">SUM(I8:J8)</f>
        <v>1675</v>
      </c>
      <c r="I8" s="147">
        <v>434</v>
      </c>
      <c r="J8" s="147">
        <v>1241</v>
      </c>
      <c r="K8" s="683" t="s">
        <v>408</v>
      </c>
      <c r="L8" s="685"/>
      <c r="M8" s="21"/>
    </row>
    <row r="9" spans="1:13" s="31" customFormat="1" ht="22.5" customHeight="1">
      <c r="A9" s="30" t="s">
        <v>659</v>
      </c>
      <c r="B9" s="147">
        <v>61</v>
      </c>
      <c r="C9" s="147">
        <v>10</v>
      </c>
      <c r="D9" s="147">
        <v>1222</v>
      </c>
      <c r="E9" s="147">
        <f t="shared" si="0"/>
        <v>35187</v>
      </c>
      <c r="F9" s="147">
        <v>18555</v>
      </c>
      <c r="G9" s="147">
        <v>16632</v>
      </c>
      <c r="H9" s="147">
        <f t="shared" si="1"/>
        <v>1703</v>
      </c>
      <c r="I9" s="147">
        <v>434</v>
      </c>
      <c r="J9" s="147">
        <v>1269</v>
      </c>
      <c r="K9" s="683" t="s">
        <v>659</v>
      </c>
      <c r="L9" s="685"/>
      <c r="M9" s="21"/>
    </row>
    <row r="10" spans="1:13" s="31" customFormat="1" ht="22.5" customHeight="1">
      <c r="A10" s="30" t="s">
        <v>874</v>
      </c>
      <c r="B10" s="147">
        <v>61</v>
      </c>
      <c r="C10" s="147">
        <v>9</v>
      </c>
      <c r="D10" s="147">
        <v>1215</v>
      </c>
      <c r="E10" s="147">
        <f t="shared" si="0"/>
        <v>33881</v>
      </c>
      <c r="F10" s="147">
        <v>17866</v>
      </c>
      <c r="G10" s="147">
        <v>16015</v>
      </c>
      <c r="H10" s="147">
        <f t="shared" si="1"/>
        <v>1685</v>
      </c>
      <c r="I10" s="147">
        <v>431</v>
      </c>
      <c r="J10" s="147">
        <v>1254</v>
      </c>
      <c r="K10" s="683" t="s">
        <v>874</v>
      </c>
      <c r="L10" s="684"/>
      <c r="M10" s="21"/>
    </row>
    <row r="11" spans="1:13" s="31" customFormat="1" ht="22.5" customHeight="1">
      <c r="A11" s="30" t="s">
        <v>873</v>
      </c>
      <c r="B11" s="147">
        <v>63</v>
      </c>
      <c r="C11" s="147">
        <v>7</v>
      </c>
      <c r="D11" s="147">
        <v>1221</v>
      </c>
      <c r="E11" s="147">
        <v>32484</v>
      </c>
      <c r="F11" s="147">
        <v>17170</v>
      </c>
      <c r="G11" s="147">
        <v>15314</v>
      </c>
      <c r="H11" s="147">
        <v>1747</v>
      </c>
      <c r="I11" s="147">
        <v>433</v>
      </c>
      <c r="J11" s="147">
        <v>1314</v>
      </c>
      <c r="K11" s="683" t="s">
        <v>873</v>
      </c>
      <c r="L11" s="684"/>
      <c r="M11" s="21"/>
    </row>
    <row r="12" spans="1:13" s="31" customFormat="1" ht="22.5" customHeight="1">
      <c r="A12" s="30" t="s">
        <v>871</v>
      </c>
      <c r="B12" s="147">
        <v>65</v>
      </c>
      <c r="C12" s="147">
        <v>7</v>
      </c>
      <c r="D12" s="147">
        <v>1219</v>
      </c>
      <c r="E12" s="147">
        <v>31034</v>
      </c>
      <c r="F12" s="147">
        <v>16394</v>
      </c>
      <c r="G12" s="147">
        <v>14640</v>
      </c>
      <c r="H12" s="147">
        <v>1810</v>
      </c>
      <c r="I12" s="147">
        <v>467</v>
      </c>
      <c r="J12" s="147">
        <v>1343</v>
      </c>
      <c r="K12" s="683" t="s">
        <v>871</v>
      </c>
      <c r="L12" s="684"/>
      <c r="M12" s="21"/>
    </row>
    <row r="13" spans="1:13" s="244" customFormat="1" ht="22.5" customHeight="1">
      <c r="A13" s="224" t="s">
        <v>872</v>
      </c>
      <c r="B13" s="214">
        <v>65</v>
      </c>
      <c r="C13" s="214">
        <v>7</v>
      </c>
      <c r="D13" s="214">
        <v>1229</v>
      </c>
      <c r="E13" s="245">
        <f t="shared" si="0"/>
        <v>29668</v>
      </c>
      <c r="F13" s="214">
        <v>15692</v>
      </c>
      <c r="G13" s="214">
        <v>13976</v>
      </c>
      <c r="H13" s="245">
        <f t="shared" si="1"/>
        <v>1832</v>
      </c>
      <c r="I13" s="214">
        <v>466</v>
      </c>
      <c r="J13" s="214">
        <v>1366</v>
      </c>
      <c r="K13" s="690" t="s">
        <v>872</v>
      </c>
      <c r="L13" s="691"/>
      <c r="M13" s="210"/>
    </row>
    <row r="14" spans="1:19" s="32" customFormat="1" ht="7.5" customHeight="1">
      <c r="A14" s="76"/>
      <c r="B14" s="148"/>
      <c r="C14" s="148"/>
      <c r="D14" s="148"/>
      <c r="E14" s="148"/>
      <c r="F14" s="148"/>
      <c r="G14" s="148"/>
      <c r="H14" s="148"/>
      <c r="I14" s="148"/>
      <c r="J14" s="148"/>
      <c r="K14" s="77"/>
      <c r="L14" s="77"/>
      <c r="M14" s="77"/>
      <c r="N14" s="77"/>
      <c r="O14" s="77"/>
      <c r="P14" s="77"/>
      <c r="Q14" s="77"/>
      <c r="R14" s="77"/>
      <c r="S14" s="76"/>
    </row>
    <row r="29" spans="8:19" s="27" customFormat="1" ht="13.5">
      <c r="H29" s="33"/>
      <c r="S29" s="34"/>
    </row>
    <row r="30" ht="13.5">
      <c r="H30" s="33"/>
    </row>
    <row r="31" ht="13.5">
      <c r="H31" s="33"/>
    </row>
    <row r="32" ht="13.5">
      <c r="H32" s="33"/>
    </row>
    <row r="33" ht="13.5">
      <c r="H33" s="33"/>
    </row>
    <row r="34" ht="13.5">
      <c r="H34" s="33"/>
    </row>
    <row r="35" ht="13.5">
      <c r="H35" s="33"/>
    </row>
    <row r="36" ht="13.5">
      <c r="H36" s="33"/>
    </row>
    <row r="37" ht="13.5">
      <c r="H37" s="33"/>
    </row>
    <row r="38" ht="13.5">
      <c r="H38" s="33"/>
    </row>
    <row r="39" ht="13.5">
      <c r="H39" s="33"/>
    </row>
    <row r="40" ht="13.5">
      <c r="H40" s="33"/>
    </row>
    <row r="41" ht="13.5">
      <c r="H41" s="33"/>
    </row>
    <row r="42" ht="13.5">
      <c r="H42" s="33"/>
    </row>
    <row r="43" ht="13.5">
      <c r="H43" s="33"/>
    </row>
    <row r="44" ht="13.5">
      <c r="H44" s="33"/>
    </row>
    <row r="45" ht="13.5">
      <c r="H45" s="33"/>
    </row>
  </sheetData>
  <sheetProtection/>
  <mergeCells count="19">
    <mergeCell ref="I5:I7"/>
    <mergeCell ref="J5:J7"/>
    <mergeCell ref="H3:J4"/>
    <mergeCell ref="K13:L13"/>
    <mergeCell ref="K8:L8"/>
    <mergeCell ref="K10:L10"/>
    <mergeCell ref="K11:L11"/>
    <mergeCell ref="K9:L9"/>
    <mergeCell ref="K12:L12"/>
    <mergeCell ref="A1:L1"/>
    <mergeCell ref="A3:A7"/>
    <mergeCell ref="B3:C4"/>
    <mergeCell ref="D3:D4"/>
    <mergeCell ref="E3:G4"/>
    <mergeCell ref="K3:M7"/>
    <mergeCell ref="E5:E7"/>
    <mergeCell ref="F5:F7"/>
    <mergeCell ref="G5:G7"/>
    <mergeCell ref="H5:H7"/>
  </mergeCells>
  <printOptions/>
  <pageMargins left="0.47" right="0.24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S1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7.57421875" style="0" customWidth="1"/>
    <col min="2" max="9" width="15.57421875" style="0" customWidth="1"/>
    <col min="10" max="10" width="24.00390625" style="0" customWidth="1"/>
  </cols>
  <sheetData>
    <row r="1" spans="1:12" s="133" customFormat="1" ht="30" customHeight="1">
      <c r="A1" s="646" t="s">
        <v>670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s="133" customFormat="1" ht="12.75">
      <c r="A2" s="121" t="s">
        <v>311</v>
      </c>
      <c r="B2" s="62"/>
      <c r="C2" s="62"/>
      <c r="D2" s="62"/>
      <c r="E2" s="62"/>
      <c r="H2" s="62"/>
      <c r="I2" s="62"/>
      <c r="J2" s="65" t="s">
        <v>424</v>
      </c>
      <c r="L2" s="62"/>
    </row>
    <row r="3" spans="1:12" s="62" customFormat="1" ht="13.5" customHeight="1">
      <c r="A3" s="694" t="s">
        <v>371</v>
      </c>
      <c r="B3" s="697" t="s">
        <v>372</v>
      </c>
      <c r="C3" s="725"/>
      <c r="D3" s="726"/>
      <c r="E3" s="697" t="s">
        <v>373</v>
      </c>
      <c r="F3" s="725"/>
      <c r="G3" s="701" t="s">
        <v>374</v>
      </c>
      <c r="H3" s="701" t="s">
        <v>375</v>
      </c>
      <c r="I3" s="716" t="s">
        <v>696</v>
      </c>
      <c r="J3" s="718" t="s">
        <v>381</v>
      </c>
      <c r="K3" s="116"/>
      <c r="L3" s="116"/>
    </row>
    <row r="4" spans="1:12" s="62" customFormat="1" ht="12.75" customHeight="1">
      <c r="A4" s="723"/>
      <c r="B4" s="727"/>
      <c r="C4" s="728"/>
      <c r="D4" s="729"/>
      <c r="E4" s="731"/>
      <c r="F4" s="732"/>
      <c r="G4" s="717"/>
      <c r="H4" s="717"/>
      <c r="I4" s="721"/>
      <c r="J4" s="719"/>
      <c r="K4" s="116"/>
      <c r="L4" s="116"/>
    </row>
    <row r="5" spans="1:12" s="62" customFormat="1" ht="13.5" customHeight="1">
      <c r="A5" s="723"/>
      <c r="B5" s="714" t="s">
        <v>382</v>
      </c>
      <c r="C5" s="716" t="s">
        <v>383</v>
      </c>
      <c r="D5" s="716" t="s">
        <v>384</v>
      </c>
      <c r="E5" s="117" t="s">
        <v>385</v>
      </c>
      <c r="F5" s="118" t="s">
        <v>386</v>
      </c>
      <c r="G5" s="115"/>
      <c r="H5" s="115"/>
      <c r="I5" s="721"/>
      <c r="J5" s="719"/>
      <c r="K5" s="116"/>
      <c r="L5" s="116"/>
    </row>
    <row r="6" spans="1:12" s="62" customFormat="1" ht="15.75" customHeight="1">
      <c r="A6" s="723"/>
      <c r="B6" s="717"/>
      <c r="C6" s="717"/>
      <c r="D6" s="717"/>
      <c r="E6" s="115"/>
      <c r="F6" s="99" t="s">
        <v>387</v>
      </c>
      <c r="G6" s="115" t="s">
        <v>388</v>
      </c>
      <c r="H6" s="115"/>
      <c r="I6" s="721"/>
      <c r="J6" s="719"/>
      <c r="K6" s="116"/>
      <c r="L6" s="116"/>
    </row>
    <row r="7" spans="1:12" s="62" customFormat="1" ht="15.75" customHeight="1">
      <c r="A7" s="724"/>
      <c r="B7" s="730"/>
      <c r="C7" s="730"/>
      <c r="D7" s="730"/>
      <c r="E7" s="100" t="s">
        <v>313</v>
      </c>
      <c r="F7" s="119" t="s">
        <v>389</v>
      </c>
      <c r="G7" s="100" t="s">
        <v>390</v>
      </c>
      <c r="H7" s="120" t="s">
        <v>391</v>
      </c>
      <c r="I7" s="722"/>
      <c r="J7" s="720"/>
      <c r="K7" s="116"/>
      <c r="L7" s="116"/>
    </row>
    <row r="8" spans="1:12" s="235" customFormat="1" ht="23.25" customHeight="1">
      <c r="A8" s="232" t="s">
        <v>278</v>
      </c>
      <c r="B8" s="183">
        <f aca="true" t="shared" si="0" ref="B8:B14">SUM(C8:D8)</f>
        <v>262</v>
      </c>
      <c r="C8" s="183">
        <v>121</v>
      </c>
      <c r="D8" s="183">
        <v>141</v>
      </c>
      <c r="E8" s="183">
        <v>6538</v>
      </c>
      <c r="F8" s="183">
        <v>6535</v>
      </c>
      <c r="G8" s="183">
        <v>995</v>
      </c>
      <c r="H8" s="183">
        <v>318</v>
      </c>
      <c r="I8" s="183">
        <v>1207</v>
      </c>
      <c r="J8" s="233" t="s">
        <v>320</v>
      </c>
      <c r="K8" s="234"/>
      <c r="L8" s="234"/>
    </row>
    <row r="9" spans="1:12" s="237" customFormat="1" ht="23.25" customHeight="1">
      <c r="A9" s="232" t="s">
        <v>217</v>
      </c>
      <c r="B9" s="183">
        <f t="shared" si="0"/>
        <v>255</v>
      </c>
      <c r="C9" s="183">
        <v>120</v>
      </c>
      <c r="D9" s="183">
        <v>135</v>
      </c>
      <c r="E9" s="183">
        <v>6616</v>
      </c>
      <c r="F9" s="183">
        <v>6613</v>
      </c>
      <c r="G9" s="183">
        <v>997</v>
      </c>
      <c r="H9" s="183">
        <v>322</v>
      </c>
      <c r="I9" s="184">
        <v>1228</v>
      </c>
      <c r="J9" s="233" t="s">
        <v>321</v>
      </c>
      <c r="K9" s="236"/>
      <c r="L9" s="236"/>
    </row>
    <row r="10" spans="1:12" s="237" customFormat="1" ht="23.25" customHeight="1">
      <c r="A10" s="232" t="s">
        <v>659</v>
      </c>
      <c r="B10" s="183">
        <f t="shared" si="0"/>
        <v>261</v>
      </c>
      <c r="C10" s="183">
        <v>124</v>
      </c>
      <c r="D10" s="183">
        <v>137</v>
      </c>
      <c r="E10" s="183">
        <v>6355</v>
      </c>
      <c r="F10" s="183">
        <v>6352</v>
      </c>
      <c r="G10" s="183">
        <v>997</v>
      </c>
      <c r="H10" s="183">
        <v>327</v>
      </c>
      <c r="I10" s="184">
        <v>1222</v>
      </c>
      <c r="J10" s="233" t="s">
        <v>322</v>
      </c>
      <c r="K10" s="236"/>
      <c r="L10" s="236"/>
    </row>
    <row r="11" spans="1:12" s="237" customFormat="1" ht="23.25" customHeight="1">
      <c r="A11" s="232" t="s">
        <v>874</v>
      </c>
      <c r="B11" s="183">
        <f t="shared" si="0"/>
        <v>256</v>
      </c>
      <c r="C11" s="183">
        <v>123</v>
      </c>
      <c r="D11" s="183">
        <v>133</v>
      </c>
      <c r="E11" s="183">
        <v>6388</v>
      </c>
      <c r="F11" s="183">
        <v>6385</v>
      </c>
      <c r="G11" s="183">
        <v>989</v>
      </c>
      <c r="H11" s="183">
        <v>337</v>
      </c>
      <c r="I11" s="184">
        <v>1226</v>
      </c>
      <c r="J11" s="233" t="s">
        <v>875</v>
      </c>
      <c r="K11" s="236"/>
      <c r="L11" s="236"/>
    </row>
    <row r="12" spans="1:12" s="237" customFormat="1" ht="23.25" customHeight="1">
      <c r="A12" s="232" t="s">
        <v>873</v>
      </c>
      <c r="B12" s="183">
        <v>261</v>
      </c>
      <c r="C12" s="183">
        <v>111</v>
      </c>
      <c r="D12" s="183">
        <v>150</v>
      </c>
      <c r="E12" s="183">
        <v>6124</v>
      </c>
      <c r="F12" s="183">
        <v>6124</v>
      </c>
      <c r="G12" s="183">
        <v>987</v>
      </c>
      <c r="H12" s="183">
        <v>340</v>
      </c>
      <c r="I12" s="184">
        <v>1242</v>
      </c>
      <c r="J12" s="233" t="s">
        <v>873</v>
      </c>
      <c r="K12" s="236"/>
      <c r="L12" s="236"/>
    </row>
    <row r="13" spans="1:12" s="237" customFormat="1" ht="23.25" customHeight="1">
      <c r="A13" s="232" t="s">
        <v>871</v>
      </c>
      <c r="B13" s="183">
        <v>264</v>
      </c>
      <c r="C13" s="183">
        <v>117</v>
      </c>
      <c r="D13" s="183">
        <v>147</v>
      </c>
      <c r="E13" s="183">
        <v>6042</v>
      </c>
      <c r="F13" s="183">
        <v>6042</v>
      </c>
      <c r="G13" s="183">
        <v>1015</v>
      </c>
      <c r="H13" s="183">
        <v>359</v>
      </c>
      <c r="I13" s="184">
        <v>1240</v>
      </c>
      <c r="J13" s="233" t="s">
        <v>871</v>
      </c>
      <c r="K13" s="236"/>
      <c r="L13" s="236"/>
    </row>
    <row r="14" spans="1:12" s="241" customFormat="1" ht="23.25" customHeight="1">
      <c r="A14" s="238" t="s">
        <v>872</v>
      </c>
      <c r="B14" s="246">
        <f t="shared" si="0"/>
        <v>261</v>
      </c>
      <c r="C14" s="230">
        <v>123</v>
      </c>
      <c r="D14" s="230">
        <v>138</v>
      </c>
      <c r="E14" s="230">
        <v>6262</v>
      </c>
      <c r="F14" s="230">
        <v>6261</v>
      </c>
      <c r="G14" s="230">
        <v>1012</v>
      </c>
      <c r="H14" s="230">
        <v>363</v>
      </c>
      <c r="I14" s="231">
        <v>1228</v>
      </c>
      <c r="J14" s="239" t="s">
        <v>872</v>
      </c>
      <c r="K14" s="342"/>
      <c r="L14" s="240"/>
    </row>
    <row r="15" spans="1:15" s="6" customFormat="1" ht="17.25" customHeight="1">
      <c r="A15" s="6" t="s">
        <v>239</v>
      </c>
      <c r="B15" s="208"/>
      <c r="C15" s="208"/>
      <c r="D15" s="208"/>
      <c r="E15" s="339" t="s">
        <v>692</v>
      </c>
      <c r="F15" s="339"/>
      <c r="G15" s="339"/>
      <c r="H15" s="339"/>
      <c r="I15" s="340"/>
      <c r="J15" s="340"/>
      <c r="K15" s="341"/>
      <c r="L15" s="341"/>
      <c r="M15" s="341"/>
      <c r="N15" s="208"/>
      <c r="O15" s="208"/>
    </row>
    <row r="16" spans="1:5" s="6" customFormat="1" ht="17.25" customHeight="1">
      <c r="A16" s="73" t="s">
        <v>697</v>
      </c>
      <c r="B16" s="73"/>
      <c r="C16" s="73"/>
      <c r="D16" s="73"/>
      <c r="E16" s="73"/>
    </row>
    <row r="17" s="6" customFormat="1" ht="17.25" customHeight="1">
      <c r="A17" s="6" t="s">
        <v>698</v>
      </c>
    </row>
    <row r="18" s="6" customFormat="1" ht="12.75" customHeight="1">
      <c r="S18" s="208"/>
    </row>
  </sheetData>
  <sheetProtection/>
  <mergeCells count="11">
    <mergeCell ref="G3:G4"/>
    <mergeCell ref="H3:H4"/>
    <mergeCell ref="A1:L1"/>
    <mergeCell ref="J3:J7"/>
    <mergeCell ref="I3:I7"/>
    <mergeCell ref="A3:A7"/>
    <mergeCell ref="B3:D4"/>
    <mergeCell ref="B5:B7"/>
    <mergeCell ref="C5:C7"/>
    <mergeCell ref="D5:D7"/>
    <mergeCell ref="E3:F4"/>
  </mergeCells>
  <printOptions/>
  <pageMargins left="0.19" right="0.16" top="1" bottom="1" header="0.5" footer="0.5"/>
  <pageSetup horizontalDpi="600" verticalDpi="600" orientation="landscape" paperSize="9" scale="84" r:id="rId1"/>
  <colBreaks count="2" manualBreakCount="2">
    <brk id="12" max="16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V33"/>
  <sheetViews>
    <sheetView zoomScaleSheetLayoutView="85" zoomScalePageLayoutView="0" workbookViewId="0" topLeftCell="A1">
      <selection activeCell="D28" sqref="D28"/>
    </sheetView>
  </sheetViews>
  <sheetFormatPr defaultColWidth="9.140625" defaultRowHeight="34.5" customHeight="1"/>
  <cols>
    <col min="1" max="1" width="16.140625" style="633" customWidth="1"/>
    <col min="2" max="3" width="14.28125" style="633" customWidth="1"/>
    <col min="4" max="12" width="9.57421875" style="633" customWidth="1"/>
    <col min="13" max="14" width="14.8515625" style="633" customWidth="1"/>
    <col min="15" max="15" width="9.8515625" style="633" customWidth="1"/>
    <col min="16" max="16" width="9.140625" style="633" customWidth="1"/>
    <col min="17" max="17" width="11.28125" style="633" customWidth="1"/>
    <col min="18" max="18" width="10.28125" style="633" customWidth="1"/>
    <col min="19" max="19" width="14.8515625" style="633" customWidth="1"/>
    <col min="20" max="20" width="10.57421875" style="633" customWidth="1"/>
    <col min="21" max="16384" width="9.140625" style="633" customWidth="1"/>
  </cols>
  <sheetData>
    <row r="1" spans="1:20" s="615" customFormat="1" ht="32.25" customHeight="1">
      <c r="A1" s="771" t="s">
        <v>680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614"/>
    </row>
    <row r="2" spans="1:19" s="86" customFormat="1" ht="14.25" customHeight="1">
      <c r="A2" s="954" t="s">
        <v>335</v>
      </c>
      <c r="S2" s="955" t="s">
        <v>425</v>
      </c>
    </row>
    <row r="3" spans="1:20" s="619" customFormat="1" ht="12.75" customHeight="1">
      <c r="A3" s="956" t="s">
        <v>327</v>
      </c>
      <c r="B3" s="957" t="s">
        <v>336</v>
      </c>
      <c r="C3" s="957" t="s">
        <v>337</v>
      </c>
      <c r="D3" s="958" t="s">
        <v>338</v>
      </c>
      <c r="E3" s="959"/>
      <c r="F3" s="959"/>
      <c r="G3" s="958" t="s">
        <v>339</v>
      </c>
      <c r="H3" s="959"/>
      <c r="I3" s="959"/>
      <c r="J3" s="958" t="s">
        <v>340</v>
      </c>
      <c r="K3" s="959"/>
      <c r="L3" s="959"/>
      <c r="M3" s="958" t="s">
        <v>341</v>
      </c>
      <c r="N3" s="959"/>
      <c r="O3" s="958" t="s">
        <v>354</v>
      </c>
      <c r="P3" s="958" t="s">
        <v>722</v>
      </c>
      <c r="Q3" s="960" t="s">
        <v>701</v>
      </c>
      <c r="R3" s="958" t="s">
        <v>702</v>
      </c>
      <c r="S3" s="782" t="s">
        <v>329</v>
      </c>
      <c r="T3" s="961"/>
    </row>
    <row r="4" spans="1:20" s="619" customFormat="1" ht="12.75" customHeight="1">
      <c r="A4" s="962"/>
      <c r="B4" s="963"/>
      <c r="D4" s="964" t="s">
        <v>345</v>
      </c>
      <c r="E4" s="964"/>
      <c r="F4" s="964"/>
      <c r="G4" s="964" t="s">
        <v>346</v>
      </c>
      <c r="H4" s="964"/>
      <c r="I4" s="964"/>
      <c r="J4" s="964" t="s">
        <v>314</v>
      </c>
      <c r="K4" s="964"/>
      <c r="L4" s="964"/>
      <c r="M4" s="965" t="s">
        <v>347</v>
      </c>
      <c r="N4" s="965"/>
      <c r="O4" s="966"/>
      <c r="P4" s="966"/>
      <c r="Q4" s="967"/>
      <c r="R4" s="968"/>
      <c r="S4" s="783"/>
      <c r="T4" s="961"/>
    </row>
    <row r="5" spans="1:20" s="619" customFormat="1" ht="12.75" customHeight="1">
      <c r="A5" s="962"/>
      <c r="B5" s="969" t="s">
        <v>344</v>
      </c>
      <c r="C5" s="969" t="s">
        <v>344</v>
      </c>
      <c r="D5" s="970" t="s">
        <v>349</v>
      </c>
      <c r="E5" s="971" t="s">
        <v>350</v>
      </c>
      <c r="F5" s="971" t="s">
        <v>351</v>
      </c>
      <c r="G5" s="970" t="s">
        <v>349</v>
      </c>
      <c r="H5" s="971" t="s">
        <v>350</v>
      </c>
      <c r="I5" s="971" t="s">
        <v>351</v>
      </c>
      <c r="J5" s="970" t="s">
        <v>349</v>
      </c>
      <c r="K5" s="971" t="s">
        <v>350</v>
      </c>
      <c r="L5" s="971" t="s">
        <v>351</v>
      </c>
      <c r="M5" s="972" t="s">
        <v>352</v>
      </c>
      <c r="N5" s="972" t="s">
        <v>353</v>
      </c>
      <c r="O5" s="964" t="s">
        <v>366</v>
      </c>
      <c r="P5" s="969" t="s">
        <v>355</v>
      </c>
      <c r="Q5" s="967"/>
      <c r="R5" s="968"/>
      <c r="S5" s="783"/>
      <c r="T5" s="961"/>
    </row>
    <row r="6" spans="1:20" s="619" customFormat="1" ht="12.75" customHeight="1">
      <c r="A6" s="962"/>
      <c r="B6" s="969" t="s">
        <v>356</v>
      </c>
      <c r="C6" s="969" t="s">
        <v>348</v>
      </c>
      <c r="D6" s="963"/>
      <c r="E6" s="963"/>
      <c r="F6" s="963"/>
      <c r="G6" s="963"/>
      <c r="H6" s="963"/>
      <c r="I6" s="963"/>
      <c r="J6" s="963"/>
      <c r="K6" s="963"/>
      <c r="L6" s="963"/>
      <c r="M6" s="620"/>
      <c r="N6" s="620" t="s">
        <v>357</v>
      </c>
      <c r="O6" s="964"/>
      <c r="P6" s="969" t="s">
        <v>358</v>
      </c>
      <c r="Q6" s="973" t="s">
        <v>368</v>
      </c>
      <c r="R6" s="969" t="s">
        <v>706</v>
      </c>
      <c r="S6" s="783"/>
      <c r="T6" s="961"/>
    </row>
    <row r="7" spans="1:20" s="619" customFormat="1" ht="12.75" customHeight="1">
      <c r="A7" s="974"/>
      <c r="B7" s="975" t="s">
        <v>359</v>
      </c>
      <c r="C7" s="624" t="s">
        <v>360</v>
      </c>
      <c r="D7" s="976" t="s">
        <v>361</v>
      </c>
      <c r="E7" s="976" t="s">
        <v>362</v>
      </c>
      <c r="F7" s="976" t="s">
        <v>363</v>
      </c>
      <c r="G7" s="976" t="s">
        <v>361</v>
      </c>
      <c r="H7" s="976" t="s">
        <v>362</v>
      </c>
      <c r="I7" s="976" t="s">
        <v>363</v>
      </c>
      <c r="J7" s="976" t="s">
        <v>361</v>
      </c>
      <c r="K7" s="976" t="s">
        <v>362</v>
      </c>
      <c r="L7" s="976" t="s">
        <v>363</v>
      </c>
      <c r="M7" s="624" t="s">
        <v>364</v>
      </c>
      <c r="N7" s="624" t="s">
        <v>365</v>
      </c>
      <c r="O7" s="977"/>
      <c r="P7" s="976" t="s">
        <v>367</v>
      </c>
      <c r="Q7" s="978"/>
      <c r="R7" s="979" t="s">
        <v>707</v>
      </c>
      <c r="S7" s="784"/>
      <c r="T7" s="961"/>
    </row>
    <row r="8" spans="1:20" s="85" customFormat="1" ht="21.75" customHeight="1">
      <c r="A8" s="141" t="s">
        <v>408</v>
      </c>
      <c r="B8" s="94">
        <v>22</v>
      </c>
      <c r="C8" s="94">
        <v>409</v>
      </c>
      <c r="D8" s="147">
        <f aca="true" t="shared" si="0" ref="D8:D13">SUM(E8:F8)</f>
        <v>15331</v>
      </c>
      <c r="E8" s="147">
        <v>8183</v>
      </c>
      <c r="F8" s="147">
        <v>7148</v>
      </c>
      <c r="G8" s="94">
        <f aca="true" t="shared" si="1" ref="G8:G13">SUM(H8:I8)</f>
        <v>767</v>
      </c>
      <c r="H8" s="94">
        <v>305</v>
      </c>
      <c r="I8" s="94">
        <v>462</v>
      </c>
      <c r="J8" s="94">
        <f aca="true" t="shared" si="2" ref="J8:J13">SUM(K8:L8)</f>
        <v>96</v>
      </c>
      <c r="K8" s="94">
        <v>56</v>
      </c>
      <c r="L8" s="94">
        <v>40</v>
      </c>
      <c r="M8" s="94">
        <v>4968</v>
      </c>
      <c r="N8" s="94">
        <v>4913</v>
      </c>
      <c r="O8" s="94">
        <v>5106</v>
      </c>
      <c r="P8" s="94">
        <v>466</v>
      </c>
      <c r="Q8" s="94">
        <v>139</v>
      </c>
      <c r="R8" s="94">
        <v>446</v>
      </c>
      <c r="S8" s="142" t="s">
        <v>408</v>
      </c>
      <c r="T8" s="635"/>
    </row>
    <row r="9" spans="1:20" s="85" customFormat="1" ht="21.75" customHeight="1">
      <c r="A9" s="141" t="s">
        <v>659</v>
      </c>
      <c r="B9" s="94">
        <v>22</v>
      </c>
      <c r="C9" s="94">
        <v>411</v>
      </c>
      <c r="D9" s="147">
        <f t="shared" si="0"/>
        <v>15158</v>
      </c>
      <c r="E9" s="147">
        <v>8138</v>
      </c>
      <c r="F9" s="147">
        <v>7020</v>
      </c>
      <c r="G9" s="94">
        <f t="shared" si="1"/>
        <v>759</v>
      </c>
      <c r="H9" s="94">
        <v>292</v>
      </c>
      <c r="I9" s="94">
        <v>467</v>
      </c>
      <c r="J9" s="94">
        <f t="shared" si="2"/>
        <v>95</v>
      </c>
      <c r="K9" s="94">
        <v>53</v>
      </c>
      <c r="L9" s="94">
        <v>42</v>
      </c>
      <c r="M9" s="94">
        <v>4935</v>
      </c>
      <c r="N9" s="94">
        <v>4904</v>
      </c>
      <c r="O9" s="94">
        <v>4980</v>
      </c>
      <c r="P9" s="94">
        <v>468</v>
      </c>
      <c r="Q9" s="94">
        <v>140</v>
      </c>
      <c r="R9" s="94">
        <v>433</v>
      </c>
      <c r="S9" s="142" t="s">
        <v>659</v>
      </c>
      <c r="T9" s="635"/>
    </row>
    <row r="10" spans="1:20" s="85" customFormat="1" ht="21.75" customHeight="1">
      <c r="A10" s="141" t="s">
        <v>695</v>
      </c>
      <c r="B10" s="94">
        <v>22</v>
      </c>
      <c r="C10" s="94">
        <v>415</v>
      </c>
      <c r="D10" s="147">
        <f t="shared" si="0"/>
        <v>15013</v>
      </c>
      <c r="E10" s="147">
        <v>8092</v>
      </c>
      <c r="F10" s="147">
        <v>6921</v>
      </c>
      <c r="G10" s="94">
        <f t="shared" si="1"/>
        <v>749</v>
      </c>
      <c r="H10" s="94">
        <v>281</v>
      </c>
      <c r="I10" s="94">
        <v>468</v>
      </c>
      <c r="J10" s="94">
        <f t="shared" si="2"/>
        <v>95</v>
      </c>
      <c r="K10" s="94">
        <v>54</v>
      </c>
      <c r="L10" s="94">
        <v>41</v>
      </c>
      <c r="M10" s="94">
        <v>4982</v>
      </c>
      <c r="N10" s="94">
        <v>4950</v>
      </c>
      <c r="O10" s="94">
        <v>5002</v>
      </c>
      <c r="P10" s="94">
        <v>466</v>
      </c>
      <c r="Q10" s="94">
        <v>146</v>
      </c>
      <c r="R10" s="94">
        <v>436</v>
      </c>
      <c r="S10" s="142" t="s">
        <v>660</v>
      </c>
      <c r="T10" s="635"/>
    </row>
    <row r="11" spans="1:20" s="85" customFormat="1" ht="21.75" customHeight="1">
      <c r="A11" s="141" t="s">
        <v>703</v>
      </c>
      <c r="B11" s="94">
        <v>23</v>
      </c>
      <c r="C11" s="94">
        <v>417</v>
      </c>
      <c r="D11" s="147">
        <v>14759</v>
      </c>
      <c r="E11" s="147">
        <v>7945</v>
      </c>
      <c r="F11" s="147">
        <v>6814</v>
      </c>
      <c r="G11" s="94">
        <v>783</v>
      </c>
      <c r="H11" s="94">
        <v>287</v>
      </c>
      <c r="I11" s="94">
        <v>496</v>
      </c>
      <c r="J11" s="94">
        <v>98</v>
      </c>
      <c r="K11" s="94">
        <v>56</v>
      </c>
      <c r="L11" s="94">
        <v>42</v>
      </c>
      <c r="M11" s="94">
        <v>4902</v>
      </c>
      <c r="N11" s="94">
        <v>4871</v>
      </c>
      <c r="O11" s="94">
        <v>4799</v>
      </c>
      <c r="P11" s="94">
        <v>482</v>
      </c>
      <c r="Q11" s="94">
        <v>160</v>
      </c>
      <c r="R11" s="94">
        <v>465</v>
      </c>
      <c r="S11" s="142" t="s">
        <v>694</v>
      </c>
      <c r="T11" s="635"/>
    </row>
    <row r="12" spans="1:20" s="85" customFormat="1" ht="21.75" customHeight="1">
      <c r="A12" s="141" t="s">
        <v>871</v>
      </c>
      <c r="B12" s="94">
        <v>23</v>
      </c>
      <c r="C12" s="94">
        <v>422</v>
      </c>
      <c r="D12" s="147">
        <v>14516</v>
      </c>
      <c r="E12" s="147">
        <v>7817</v>
      </c>
      <c r="F12" s="147">
        <v>6699</v>
      </c>
      <c r="G12" s="94">
        <v>806</v>
      </c>
      <c r="H12" s="94">
        <v>294</v>
      </c>
      <c r="I12" s="94">
        <v>512</v>
      </c>
      <c r="J12" s="94">
        <v>97</v>
      </c>
      <c r="K12" s="94">
        <v>59</v>
      </c>
      <c r="L12" s="94">
        <v>38</v>
      </c>
      <c r="M12" s="94">
        <v>4892</v>
      </c>
      <c r="N12" s="94">
        <v>4861</v>
      </c>
      <c r="O12" s="94">
        <v>4728</v>
      </c>
      <c r="P12" s="94">
        <v>483</v>
      </c>
      <c r="Q12" s="94">
        <v>159</v>
      </c>
      <c r="R12" s="94">
        <v>450</v>
      </c>
      <c r="S12" s="142" t="s">
        <v>871</v>
      </c>
      <c r="T12" s="635"/>
    </row>
    <row r="13" spans="1:20" s="255" customFormat="1" ht="21.75" customHeight="1">
      <c r="A13" s="211" t="s">
        <v>872</v>
      </c>
      <c r="B13" s="247">
        <v>24</v>
      </c>
      <c r="C13" s="247">
        <v>439</v>
      </c>
      <c r="D13" s="214">
        <f t="shared" si="0"/>
        <v>14630</v>
      </c>
      <c r="E13" s="214">
        <v>7854</v>
      </c>
      <c r="F13" s="214">
        <v>6776</v>
      </c>
      <c r="G13" s="247">
        <f t="shared" si="1"/>
        <v>857</v>
      </c>
      <c r="H13" s="247">
        <v>296</v>
      </c>
      <c r="I13" s="247">
        <v>561</v>
      </c>
      <c r="J13" s="247">
        <f t="shared" si="2"/>
        <v>99</v>
      </c>
      <c r="K13" s="247">
        <v>59</v>
      </c>
      <c r="L13" s="247">
        <v>40</v>
      </c>
      <c r="M13" s="247">
        <v>4910</v>
      </c>
      <c r="N13" s="247">
        <v>4879</v>
      </c>
      <c r="O13" s="247">
        <v>5064</v>
      </c>
      <c r="P13" s="247">
        <v>501</v>
      </c>
      <c r="Q13" s="247">
        <v>177</v>
      </c>
      <c r="R13" s="247">
        <v>481</v>
      </c>
      <c r="S13" s="248" t="s">
        <v>872</v>
      </c>
      <c r="T13" s="215"/>
    </row>
    <row r="14" spans="1:15" s="88" customFormat="1" ht="16.5" customHeight="1">
      <c r="A14" s="88" t="s">
        <v>239</v>
      </c>
      <c r="B14" s="980"/>
      <c r="C14" s="980"/>
      <c r="D14" s="980"/>
      <c r="G14" s="981"/>
      <c r="I14" s="982"/>
      <c r="J14" s="982"/>
      <c r="K14" s="982" t="s">
        <v>240</v>
      </c>
      <c r="M14" s="982"/>
      <c r="N14" s="980"/>
      <c r="O14" s="980"/>
    </row>
    <row r="15" spans="1:10" s="88" customFormat="1" ht="16.5" customHeight="1">
      <c r="A15" s="323" t="s">
        <v>214</v>
      </c>
      <c r="B15" s="983"/>
      <c r="C15" s="983"/>
      <c r="D15" s="983"/>
      <c r="E15" s="984"/>
      <c r="F15" s="984"/>
      <c r="G15" s="984"/>
      <c r="H15" s="984"/>
      <c r="I15" s="984"/>
      <c r="J15" s="984"/>
    </row>
    <row r="16" spans="1:5" s="88" customFormat="1" ht="16.5" customHeight="1">
      <c r="A16" s="323" t="s">
        <v>699</v>
      </c>
      <c r="B16" s="323"/>
      <c r="C16" s="323"/>
      <c r="D16" s="323"/>
      <c r="E16" s="323"/>
    </row>
    <row r="17" s="88" customFormat="1" ht="16.5" customHeight="1">
      <c r="A17" s="88" t="s">
        <v>700</v>
      </c>
    </row>
    <row r="18" spans="1:22" s="988" customFormat="1" ht="12" customHeight="1">
      <c r="A18" s="626"/>
      <c r="B18" s="985"/>
      <c r="C18" s="985"/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6"/>
      <c r="U18" s="987"/>
      <c r="V18" s="987"/>
    </row>
    <row r="19" spans="1:22" s="993" customFormat="1" ht="12" customHeight="1">
      <c r="A19" s="989"/>
      <c r="B19" s="990"/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0"/>
      <c r="Q19" s="991"/>
      <c r="R19" s="991"/>
      <c r="S19" s="990"/>
      <c r="T19" s="989"/>
      <c r="U19" s="992"/>
      <c r="V19" s="992"/>
    </row>
    <row r="20" spans="1:22" s="993" customFormat="1" ht="12" customHeight="1">
      <c r="A20" s="989"/>
      <c r="B20" s="990"/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0"/>
      <c r="Q20" s="990"/>
      <c r="R20" s="990"/>
      <c r="S20" s="990"/>
      <c r="T20" s="989"/>
      <c r="U20" s="992"/>
      <c r="V20" s="992"/>
    </row>
    <row r="21" spans="1:20" s="992" customFormat="1" ht="12" customHeight="1">
      <c r="A21" s="989"/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5"/>
      <c r="R21" s="995"/>
      <c r="S21" s="994"/>
      <c r="T21" s="996"/>
    </row>
    <row r="22" spans="1:22" s="993" customFormat="1" ht="12" customHeight="1">
      <c r="A22" s="989"/>
      <c r="B22" s="99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7"/>
      <c r="R22" s="997"/>
      <c r="S22" s="990"/>
      <c r="T22" s="989"/>
      <c r="U22" s="992"/>
      <c r="V22" s="992"/>
    </row>
    <row r="23" spans="1:22" s="993" customFormat="1" ht="12" customHeight="1">
      <c r="A23" s="989"/>
      <c r="B23" s="990"/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997"/>
      <c r="R23" s="997"/>
      <c r="S23" s="990"/>
      <c r="T23" s="989"/>
      <c r="U23" s="992"/>
      <c r="V23" s="992"/>
    </row>
    <row r="24" spans="1:22" s="1000" customFormat="1" ht="12" customHeight="1">
      <c r="A24" s="99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998"/>
      <c r="U24" s="999"/>
      <c r="V24" s="999"/>
    </row>
    <row r="25" spans="1:22" s="993" customFormat="1" ht="12" customHeight="1">
      <c r="A25" s="989"/>
      <c r="B25" s="990"/>
      <c r="C25" s="990"/>
      <c r="D25" s="990"/>
      <c r="E25" s="990"/>
      <c r="F25" s="990"/>
      <c r="G25" s="990"/>
      <c r="H25" s="990"/>
      <c r="I25" s="990"/>
      <c r="J25" s="990"/>
      <c r="K25" s="990"/>
      <c r="L25" s="990"/>
      <c r="M25" s="990"/>
      <c r="N25" s="990"/>
      <c r="O25" s="990"/>
      <c r="P25" s="990"/>
      <c r="Q25" s="997"/>
      <c r="R25" s="997"/>
      <c r="S25" s="990"/>
      <c r="T25" s="989"/>
      <c r="U25" s="992"/>
      <c r="V25" s="992"/>
    </row>
    <row r="26" spans="1:22" s="467" customFormat="1" ht="12" customHeight="1">
      <c r="A26" s="626"/>
      <c r="B26" s="985"/>
      <c r="C26" s="985"/>
      <c r="D26" s="985"/>
      <c r="E26" s="985"/>
      <c r="F26" s="985"/>
      <c r="G26" s="1001"/>
      <c r="H26" s="985"/>
      <c r="I26" s="985"/>
      <c r="J26" s="1001"/>
      <c r="K26" s="985"/>
      <c r="L26" s="985"/>
      <c r="M26" s="985"/>
      <c r="N26" s="985"/>
      <c r="O26" s="985"/>
      <c r="P26" s="985"/>
      <c r="Q26" s="1002"/>
      <c r="R26" s="1002"/>
      <c r="S26" s="985"/>
      <c r="T26" s="986"/>
      <c r="U26" s="1003"/>
      <c r="V26" s="1003"/>
    </row>
    <row r="27" spans="1:22" s="467" customFormat="1" ht="12" customHeight="1">
      <c r="A27" s="626"/>
      <c r="B27" s="985"/>
      <c r="C27" s="985"/>
      <c r="D27" s="985"/>
      <c r="E27" s="985"/>
      <c r="F27" s="985"/>
      <c r="G27" s="1001"/>
      <c r="H27" s="985"/>
      <c r="I27" s="985"/>
      <c r="J27" s="1001"/>
      <c r="K27" s="985"/>
      <c r="L27" s="985"/>
      <c r="M27" s="985"/>
      <c r="N27" s="985"/>
      <c r="O27" s="985"/>
      <c r="P27" s="985"/>
      <c r="Q27" s="1002"/>
      <c r="R27" s="1002"/>
      <c r="S27" s="985"/>
      <c r="T27" s="986"/>
      <c r="U27" s="1003"/>
      <c r="V27" s="1003"/>
    </row>
    <row r="28" spans="1:22" s="467" customFormat="1" ht="12" customHeight="1">
      <c r="A28" s="626"/>
      <c r="B28" s="985"/>
      <c r="C28" s="985"/>
      <c r="D28" s="985"/>
      <c r="E28" s="985"/>
      <c r="F28" s="985"/>
      <c r="G28" s="1001"/>
      <c r="H28" s="985"/>
      <c r="I28" s="985"/>
      <c r="J28" s="1001"/>
      <c r="K28" s="985"/>
      <c r="L28" s="985"/>
      <c r="M28" s="985"/>
      <c r="N28" s="985"/>
      <c r="O28" s="985"/>
      <c r="P28" s="985"/>
      <c r="Q28" s="1002"/>
      <c r="R28" s="1002"/>
      <c r="S28" s="985"/>
      <c r="T28" s="986"/>
      <c r="U28" s="1003"/>
      <c r="V28" s="1003"/>
    </row>
    <row r="29" spans="1:22" s="86" customFormat="1" ht="12" customHeight="1">
      <c r="A29" s="983"/>
      <c r="B29" s="1004"/>
      <c r="C29" s="1004"/>
      <c r="D29" s="1004"/>
      <c r="E29" s="1005"/>
      <c r="F29" s="1005"/>
      <c r="G29" s="1005"/>
      <c r="H29" s="1005"/>
      <c r="I29" s="1005"/>
      <c r="J29" s="1005"/>
      <c r="K29" s="1005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86" customFormat="1" ht="12" customHeight="1">
      <c r="A30" s="1004"/>
      <c r="B30" s="1004"/>
      <c r="C30" s="1004"/>
      <c r="D30" s="1004"/>
      <c r="E30" s="1006"/>
      <c r="F30" s="1006"/>
      <c r="G30" s="1006"/>
      <c r="H30" s="1006"/>
      <c r="I30" s="1006"/>
      <c r="J30" s="100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86" customFormat="1" ht="12" customHeight="1">
      <c r="A31" s="1004"/>
      <c r="B31" s="1004"/>
      <c r="C31" s="1004"/>
      <c r="D31" s="1004"/>
      <c r="E31" s="1004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1:22" s="1008" customFormat="1" ht="12" customHeight="1">
      <c r="A32" s="87"/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</row>
    <row r="33" spans="1:22" s="1010" customFormat="1" ht="12" customHeight="1">
      <c r="A33" s="1009"/>
      <c r="B33" s="1009"/>
      <c r="C33" s="1009"/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</row>
    <row r="34" s="1010" customFormat="1" ht="12" customHeight="1"/>
    <row r="35" s="1010" customFormat="1" ht="12" customHeight="1"/>
    <row r="36" s="1010" customFormat="1" ht="12" customHeight="1"/>
    <row r="37" s="1010" customFormat="1" ht="12" customHeight="1"/>
    <row r="38" s="1010" customFormat="1" ht="12" customHeight="1"/>
    <row r="39" s="1010" customFormat="1" ht="12" customHeight="1"/>
    <row r="40" s="1010" customFormat="1" ht="12" customHeight="1"/>
    <row r="41" s="1010" customFormat="1" ht="12" customHeight="1"/>
    <row r="42" s="1010" customFormat="1" ht="12" customHeight="1"/>
    <row r="43" s="1010" customFormat="1" ht="12" customHeight="1"/>
    <row r="44" s="1010" customFormat="1" ht="12" customHeight="1"/>
    <row r="45" s="1010" customFormat="1" ht="12" customHeight="1"/>
    <row r="46" s="1010" customFormat="1" ht="12" customHeight="1"/>
    <row r="47" s="1010" customFormat="1" ht="12" customHeight="1"/>
    <row r="48" s="1010" customFormat="1" ht="12" customHeight="1"/>
    <row r="49" s="1010" customFormat="1" ht="12" customHeight="1"/>
    <row r="50" s="1010" customFormat="1" ht="12" customHeight="1"/>
    <row r="51" s="1010" customFormat="1" ht="12" customHeight="1"/>
    <row r="52" s="1010" customFormat="1" ht="12" customHeight="1"/>
    <row r="53" s="1010" customFormat="1" ht="12" customHeight="1"/>
    <row r="54" s="1010" customFormat="1" ht="12" customHeight="1"/>
    <row r="55" s="1010" customFormat="1" ht="12" customHeight="1"/>
    <row r="56" s="1010" customFormat="1" ht="12" customHeight="1"/>
    <row r="57" s="1010" customFormat="1" ht="12" customHeight="1"/>
    <row r="58" s="1010" customFormat="1" ht="12" customHeight="1"/>
    <row r="59" s="1010" customFormat="1" ht="12" customHeight="1"/>
    <row r="60" s="1010" customFormat="1" ht="12" customHeight="1"/>
    <row r="61" s="1010" customFormat="1" ht="12" customHeight="1"/>
    <row r="62" s="1010" customFormat="1" ht="12" customHeight="1"/>
    <row r="63" s="1010" customFormat="1" ht="12" customHeight="1"/>
    <row r="64" s="1010" customFormat="1" ht="12" customHeight="1"/>
    <row r="65" s="1010" customFormat="1" ht="12" customHeight="1"/>
    <row r="66" s="1010" customFormat="1" ht="12" customHeight="1"/>
    <row r="67" s="1010" customFormat="1" ht="12" customHeight="1"/>
    <row r="68" s="1010" customFormat="1" ht="12" customHeight="1"/>
    <row r="69" s="1010" customFormat="1" ht="12" customHeight="1"/>
    <row r="70" s="1010" customFormat="1" ht="12" customHeight="1"/>
    <row r="71" s="1010" customFormat="1" ht="12" customHeight="1"/>
    <row r="72" s="1010" customFormat="1" ht="12" customHeight="1"/>
    <row r="73" s="1010" customFormat="1" ht="12" customHeight="1"/>
    <row r="74" s="1010" customFormat="1" ht="12" customHeight="1"/>
    <row r="75" s="1010" customFormat="1" ht="12" customHeight="1"/>
    <row r="76" s="1010" customFormat="1" ht="12" customHeight="1"/>
    <row r="77" s="1010" customFormat="1" ht="12" customHeight="1"/>
    <row r="78" s="1010" customFormat="1" ht="12" customHeight="1"/>
    <row r="79" s="1010" customFormat="1" ht="12" customHeight="1"/>
    <row r="80" s="1010" customFormat="1" ht="12" customHeight="1"/>
    <row r="81" s="1010" customFormat="1" ht="12" customHeight="1"/>
    <row r="82" s="1010" customFormat="1" ht="12" customHeight="1"/>
    <row r="83" s="1010" customFormat="1" ht="12" customHeight="1"/>
    <row r="84" s="1010" customFormat="1" ht="12" customHeight="1"/>
    <row r="85" s="1010" customFormat="1" ht="12" customHeight="1"/>
    <row r="86" s="1010" customFormat="1" ht="12" customHeight="1"/>
    <row r="87" s="1010" customFormat="1" ht="12" customHeight="1"/>
    <row r="88" s="1010" customFormat="1" ht="12" customHeight="1"/>
    <row r="89" s="1010" customFormat="1" ht="12" customHeight="1"/>
    <row r="90" s="1010" customFormat="1" ht="12" customHeight="1"/>
    <row r="91" s="1010" customFormat="1" ht="12" customHeight="1"/>
    <row r="92" s="1010" customFormat="1" ht="12" customHeight="1"/>
    <row r="93" s="1010" customFormat="1" ht="12" customHeight="1"/>
    <row r="94" s="1010" customFormat="1" ht="12" customHeight="1"/>
    <row r="95" s="1010" customFormat="1" ht="12" customHeight="1"/>
    <row r="96" s="1010" customFormat="1" ht="12" customHeight="1"/>
    <row r="97" s="1010" customFormat="1" ht="12" customHeight="1"/>
    <row r="98" s="1010" customFormat="1" ht="12" customHeight="1"/>
    <row r="99" s="1010" customFormat="1" ht="12" customHeight="1"/>
    <row r="100" s="1010" customFormat="1" ht="12" customHeight="1"/>
    <row r="101" s="1010" customFormat="1" ht="12" customHeight="1"/>
    <row r="102" s="1010" customFormat="1" ht="12" customHeight="1"/>
    <row r="103" s="1010" customFormat="1" ht="12" customHeight="1"/>
    <row r="104" s="1010" customFormat="1" ht="12" customHeight="1"/>
    <row r="105" s="1010" customFormat="1" ht="12" customHeight="1"/>
    <row r="106" s="1010" customFormat="1" ht="12" customHeight="1"/>
    <row r="107" s="1010" customFormat="1" ht="12" customHeight="1"/>
    <row r="108" s="1010" customFormat="1" ht="12" customHeight="1"/>
    <row r="109" s="1010" customFormat="1" ht="12" customHeight="1"/>
    <row r="110" s="1010" customFormat="1" ht="12" customHeight="1"/>
    <row r="111" s="1010" customFormat="1" ht="12" customHeight="1"/>
    <row r="112" s="1010" customFormat="1" ht="12" customHeight="1"/>
    <row r="113" s="1010" customFormat="1" ht="12" customHeight="1"/>
    <row r="114" s="1010" customFormat="1" ht="12" customHeight="1"/>
    <row r="115" s="1010" customFormat="1" ht="12" customHeight="1"/>
  </sheetData>
  <sheetProtection/>
  <mergeCells count="17">
    <mergeCell ref="A1:S1"/>
    <mergeCell ref="M4:N4"/>
    <mergeCell ref="J4:L4"/>
    <mergeCell ref="D4:F4"/>
    <mergeCell ref="J3:L3"/>
    <mergeCell ref="G4:I4"/>
    <mergeCell ref="A3:A7"/>
    <mergeCell ref="D3:F3"/>
    <mergeCell ref="G3:I3"/>
    <mergeCell ref="M3:N3"/>
    <mergeCell ref="O3:O4"/>
    <mergeCell ref="O5:O7"/>
    <mergeCell ref="S3:S7"/>
    <mergeCell ref="P3:P4"/>
    <mergeCell ref="Q6:Q7"/>
    <mergeCell ref="Q3:Q5"/>
    <mergeCell ref="R3:R5"/>
  </mergeCells>
  <printOptions/>
  <pageMargins left="0.17" right="0.16" top="0.984251968503937" bottom="0.5905511811023623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V14"/>
  <sheetViews>
    <sheetView zoomScaleSheetLayoutView="70" zoomScalePageLayoutView="0" workbookViewId="0" topLeftCell="A1">
      <selection activeCell="C23" sqref="C23"/>
    </sheetView>
  </sheetViews>
  <sheetFormatPr defaultColWidth="9.140625" defaultRowHeight="12.75"/>
  <cols>
    <col min="1" max="1" width="15.7109375" style="633" customWidth="1"/>
    <col min="2" max="3" width="14.28125" style="633" customWidth="1"/>
    <col min="4" max="6" width="10.00390625" style="633" customWidth="1"/>
    <col min="7" max="9" width="9.8515625" style="633" customWidth="1"/>
    <col min="10" max="12" width="9.421875" style="633" customWidth="1"/>
    <col min="13" max="14" width="14.7109375" style="633" customWidth="1"/>
    <col min="15" max="15" width="10.57421875" style="633" customWidth="1"/>
    <col min="16" max="16" width="8.7109375" style="633" customWidth="1"/>
    <col min="17" max="17" width="8.28125" style="633" customWidth="1"/>
    <col min="18" max="18" width="10.421875" style="633" customWidth="1"/>
    <col min="19" max="19" width="8.28125" style="633" customWidth="1"/>
    <col min="20" max="20" width="10.28125" style="633" customWidth="1"/>
    <col min="21" max="21" width="10.421875" style="633" customWidth="1"/>
    <col min="22" max="16384" width="9.140625" style="633" customWidth="1"/>
  </cols>
  <sheetData>
    <row r="1" spans="1:22" s="271" customFormat="1" ht="32.25" customHeight="1">
      <c r="A1" s="771" t="s">
        <v>681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1011"/>
      <c r="V1" s="1011"/>
    </row>
    <row r="2" spans="1:22" s="1012" customFormat="1" ht="14.25" customHeight="1">
      <c r="A2" s="87" t="s">
        <v>538</v>
      </c>
      <c r="B2" s="87"/>
      <c r="C2" s="87"/>
      <c r="D2" s="87"/>
      <c r="E2" s="87"/>
      <c r="F2" s="87"/>
      <c r="G2" s="87"/>
      <c r="H2" s="87"/>
      <c r="I2" s="87"/>
      <c r="J2" s="87"/>
      <c r="N2" s="87"/>
      <c r="O2" s="87"/>
      <c r="P2" s="87"/>
      <c r="Q2" s="87"/>
      <c r="R2" s="87"/>
      <c r="S2" s="87"/>
      <c r="T2" s="955" t="s">
        <v>426</v>
      </c>
      <c r="U2" s="86"/>
      <c r="V2" s="86"/>
    </row>
    <row r="3" spans="1:20" s="1021" customFormat="1" ht="27" customHeight="1">
      <c r="A3" s="956" t="s">
        <v>539</v>
      </c>
      <c r="B3" s="1013" t="s">
        <v>540</v>
      </c>
      <c r="C3" s="1013" t="s">
        <v>541</v>
      </c>
      <c r="D3" s="1014" t="s">
        <v>542</v>
      </c>
      <c r="E3" s="1015"/>
      <c r="F3" s="1016"/>
      <c r="G3" s="1014" t="s">
        <v>543</v>
      </c>
      <c r="H3" s="1017"/>
      <c r="I3" s="1016"/>
      <c r="J3" s="1014" t="s">
        <v>315</v>
      </c>
      <c r="K3" s="1017"/>
      <c r="L3" s="1016"/>
      <c r="M3" s="1018" t="s">
        <v>544</v>
      </c>
      <c r="N3" s="1016"/>
      <c r="O3" s="1019" t="s">
        <v>641</v>
      </c>
      <c r="P3" s="1013" t="s">
        <v>704</v>
      </c>
      <c r="Q3" s="1013" t="s">
        <v>705</v>
      </c>
      <c r="R3" s="1013" t="s">
        <v>708</v>
      </c>
      <c r="S3" s="782" t="s">
        <v>326</v>
      </c>
      <c r="T3" s="1020"/>
    </row>
    <row r="4" spans="1:20" s="1021" customFormat="1" ht="53.25" customHeight="1">
      <c r="A4" s="974"/>
      <c r="B4" s="977"/>
      <c r="C4" s="977"/>
      <c r="D4" s="1022" t="s">
        <v>304</v>
      </c>
      <c r="E4" s="1023" t="s">
        <v>305</v>
      </c>
      <c r="F4" s="1024" t="s">
        <v>306</v>
      </c>
      <c r="G4" s="1022" t="s">
        <v>304</v>
      </c>
      <c r="H4" s="1023" t="s">
        <v>305</v>
      </c>
      <c r="I4" s="1024" t="s">
        <v>306</v>
      </c>
      <c r="J4" s="1022" t="s">
        <v>304</v>
      </c>
      <c r="K4" s="1023" t="s">
        <v>305</v>
      </c>
      <c r="L4" s="1024" t="s">
        <v>306</v>
      </c>
      <c r="M4" s="1025" t="s">
        <v>632</v>
      </c>
      <c r="N4" s="1024" t="s">
        <v>633</v>
      </c>
      <c r="O4" s="1022" t="s">
        <v>640</v>
      </c>
      <c r="P4" s="1026"/>
      <c r="Q4" s="1027"/>
      <c r="R4" s="1027"/>
      <c r="S4" s="784"/>
      <c r="T4" s="1028"/>
    </row>
    <row r="5" spans="1:20" s="1029" customFormat="1" ht="23.25" customHeight="1">
      <c r="A5" s="141" t="s">
        <v>408</v>
      </c>
      <c r="B5" s="147">
        <v>5</v>
      </c>
      <c r="C5" s="147">
        <v>105</v>
      </c>
      <c r="D5" s="147">
        <f aca="true" t="shared" si="0" ref="D5:D10">SUM(E5:F5)</f>
        <v>4188</v>
      </c>
      <c r="E5" s="147">
        <v>2063</v>
      </c>
      <c r="F5" s="147">
        <v>2125</v>
      </c>
      <c r="G5" s="147">
        <f aca="true" t="shared" si="1" ref="G5:G10">SUM(H5:I5)</f>
        <v>179</v>
      </c>
      <c r="H5" s="147">
        <v>120</v>
      </c>
      <c r="I5" s="147">
        <v>59</v>
      </c>
      <c r="J5" s="147">
        <f aca="true" t="shared" si="2" ref="J5:J10">SUM(K5:L5)</f>
        <v>23</v>
      </c>
      <c r="K5" s="147">
        <v>17</v>
      </c>
      <c r="L5" s="147">
        <v>6</v>
      </c>
      <c r="M5" s="147">
        <v>1318</v>
      </c>
      <c r="N5" s="147">
        <v>1301</v>
      </c>
      <c r="O5" s="147">
        <v>1476</v>
      </c>
      <c r="P5" s="147">
        <v>65</v>
      </c>
      <c r="Q5" s="147">
        <v>26</v>
      </c>
      <c r="R5" s="147">
        <v>116</v>
      </c>
      <c r="S5" s="688" t="s">
        <v>408</v>
      </c>
      <c r="T5" s="825"/>
    </row>
    <row r="6" spans="1:20" s="1029" customFormat="1" ht="23.25" customHeight="1">
      <c r="A6" s="141" t="s">
        <v>659</v>
      </c>
      <c r="B6" s="147">
        <v>5</v>
      </c>
      <c r="C6" s="147">
        <v>105</v>
      </c>
      <c r="D6" s="147">
        <f t="shared" si="0"/>
        <v>4197</v>
      </c>
      <c r="E6" s="147">
        <v>2060</v>
      </c>
      <c r="F6" s="147">
        <v>2137</v>
      </c>
      <c r="G6" s="147">
        <f t="shared" si="1"/>
        <v>179</v>
      </c>
      <c r="H6" s="147">
        <v>118</v>
      </c>
      <c r="I6" s="147">
        <v>61</v>
      </c>
      <c r="J6" s="147">
        <f t="shared" si="2"/>
        <v>21</v>
      </c>
      <c r="K6" s="147">
        <v>16</v>
      </c>
      <c r="L6" s="147">
        <v>5</v>
      </c>
      <c r="M6" s="147">
        <v>1305</v>
      </c>
      <c r="N6" s="147">
        <v>1295</v>
      </c>
      <c r="O6" s="147">
        <v>1368</v>
      </c>
      <c r="P6" s="147">
        <v>65</v>
      </c>
      <c r="Q6" s="147">
        <v>26</v>
      </c>
      <c r="R6" s="147">
        <v>107</v>
      </c>
      <c r="S6" s="688" t="s">
        <v>659</v>
      </c>
      <c r="T6" s="825"/>
    </row>
    <row r="7" spans="1:20" s="1029" customFormat="1" ht="23.25" customHeight="1">
      <c r="A7" s="141" t="s">
        <v>695</v>
      </c>
      <c r="B7" s="147">
        <v>5</v>
      </c>
      <c r="C7" s="147">
        <v>105</v>
      </c>
      <c r="D7" s="147">
        <f t="shared" si="0"/>
        <v>4206</v>
      </c>
      <c r="E7" s="147">
        <v>2055</v>
      </c>
      <c r="F7" s="147">
        <v>2151</v>
      </c>
      <c r="G7" s="147">
        <f t="shared" si="1"/>
        <v>176</v>
      </c>
      <c r="H7" s="147">
        <v>113</v>
      </c>
      <c r="I7" s="147">
        <v>63</v>
      </c>
      <c r="J7" s="147">
        <f t="shared" si="2"/>
        <v>21</v>
      </c>
      <c r="K7" s="147">
        <v>16</v>
      </c>
      <c r="L7" s="147">
        <v>5</v>
      </c>
      <c r="M7" s="147">
        <v>1313</v>
      </c>
      <c r="N7" s="147">
        <v>1306</v>
      </c>
      <c r="O7" s="147">
        <v>1367</v>
      </c>
      <c r="P7" s="147">
        <v>65</v>
      </c>
      <c r="Q7" s="147">
        <v>27</v>
      </c>
      <c r="R7" s="147">
        <v>107</v>
      </c>
      <c r="S7" s="688" t="s">
        <v>695</v>
      </c>
      <c r="T7" s="689"/>
    </row>
    <row r="8" spans="1:20" s="1029" customFormat="1" ht="23.25" customHeight="1">
      <c r="A8" s="141" t="s">
        <v>694</v>
      </c>
      <c r="B8" s="147">
        <v>5</v>
      </c>
      <c r="C8" s="147">
        <v>104</v>
      </c>
      <c r="D8" s="147">
        <v>4051</v>
      </c>
      <c r="E8" s="147">
        <v>1953</v>
      </c>
      <c r="F8" s="147">
        <v>2098</v>
      </c>
      <c r="G8" s="147">
        <v>173</v>
      </c>
      <c r="H8" s="147">
        <v>112</v>
      </c>
      <c r="I8" s="147">
        <v>61</v>
      </c>
      <c r="J8" s="147">
        <v>21</v>
      </c>
      <c r="K8" s="147">
        <v>16</v>
      </c>
      <c r="L8" s="147">
        <v>5</v>
      </c>
      <c r="M8" s="147">
        <v>1433</v>
      </c>
      <c r="N8" s="147">
        <v>1420</v>
      </c>
      <c r="O8" s="147">
        <v>1333</v>
      </c>
      <c r="P8" s="147">
        <v>65</v>
      </c>
      <c r="Q8" s="147">
        <v>28</v>
      </c>
      <c r="R8" s="147">
        <v>109</v>
      </c>
      <c r="S8" s="688" t="s">
        <v>694</v>
      </c>
      <c r="T8" s="689"/>
    </row>
    <row r="9" spans="1:20" s="1029" customFormat="1" ht="23.25" customHeight="1">
      <c r="A9" s="141" t="s">
        <v>871</v>
      </c>
      <c r="B9" s="147">
        <v>5</v>
      </c>
      <c r="C9" s="147">
        <v>104</v>
      </c>
      <c r="D9" s="147">
        <v>3995</v>
      </c>
      <c r="E9" s="147">
        <v>1922</v>
      </c>
      <c r="F9" s="147">
        <v>2073</v>
      </c>
      <c r="G9" s="147">
        <v>178</v>
      </c>
      <c r="H9" s="147">
        <v>112</v>
      </c>
      <c r="I9" s="147">
        <v>66</v>
      </c>
      <c r="J9" s="147">
        <v>20</v>
      </c>
      <c r="K9" s="147">
        <v>15</v>
      </c>
      <c r="L9" s="147">
        <v>5</v>
      </c>
      <c r="M9" s="147">
        <v>1344</v>
      </c>
      <c r="N9" s="147">
        <v>1338</v>
      </c>
      <c r="O9" s="147">
        <v>1297</v>
      </c>
      <c r="P9" s="147">
        <v>65</v>
      </c>
      <c r="Q9" s="147">
        <v>28</v>
      </c>
      <c r="R9" s="147">
        <v>111</v>
      </c>
      <c r="S9" s="688" t="s">
        <v>871</v>
      </c>
      <c r="T9" s="689"/>
    </row>
    <row r="10" spans="1:20" s="257" customFormat="1" ht="23.25" customHeight="1">
      <c r="A10" s="211" t="s">
        <v>872</v>
      </c>
      <c r="B10" s="214">
        <v>5</v>
      </c>
      <c r="C10" s="214">
        <v>103</v>
      </c>
      <c r="D10" s="245">
        <f t="shared" si="0"/>
        <v>3835</v>
      </c>
      <c r="E10" s="214">
        <v>1800</v>
      </c>
      <c r="F10" s="214">
        <v>2035</v>
      </c>
      <c r="G10" s="245">
        <f t="shared" si="1"/>
        <v>182</v>
      </c>
      <c r="H10" s="214">
        <v>108</v>
      </c>
      <c r="I10" s="214">
        <v>74</v>
      </c>
      <c r="J10" s="245">
        <f t="shared" si="2"/>
        <v>20</v>
      </c>
      <c r="K10" s="214">
        <v>15</v>
      </c>
      <c r="L10" s="214">
        <v>5</v>
      </c>
      <c r="M10" s="214">
        <v>1349</v>
      </c>
      <c r="N10" s="214">
        <v>1341</v>
      </c>
      <c r="O10" s="214">
        <v>1205</v>
      </c>
      <c r="P10" s="214">
        <v>66</v>
      </c>
      <c r="Q10" s="214">
        <v>33</v>
      </c>
      <c r="R10" s="214">
        <v>107</v>
      </c>
      <c r="S10" s="686" t="s">
        <v>872</v>
      </c>
      <c r="T10" s="687"/>
    </row>
    <row r="11" spans="1:15" s="88" customFormat="1" ht="17.25" customHeight="1">
      <c r="A11" s="88" t="s">
        <v>239</v>
      </c>
      <c r="B11" s="980"/>
      <c r="C11" s="980"/>
      <c r="D11" s="980"/>
      <c r="G11" s="981"/>
      <c r="I11" s="982"/>
      <c r="J11" s="982"/>
      <c r="K11" s="982" t="s">
        <v>240</v>
      </c>
      <c r="M11" s="982"/>
      <c r="N11" s="980"/>
      <c r="O11" s="980"/>
    </row>
    <row r="12" spans="1:10" s="88" customFormat="1" ht="17.25" customHeight="1">
      <c r="A12" s="323" t="s">
        <v>214</v>
      </c>
      <c r="B12" s="983"/>
      <c r="C12" s="983"/>
      <c r="D12" s="983"/>
      <c r="E12" s="984"/>
      <c r="F12" s="984"/>
      <c r="G12" s="984"/>
      <c r="H12" s="984"/>
      <c r="I12" s="984"/>
      <c r="J12" s="984"/>
    </row>
    <row r="13" spans="1:5" s="88" customFormat="1" ht="17.25" customHeight="1">
      <c r="A13" s="323" t="s">
        <v>699</v>
      </c>
      <c r="B13" s="323"/>
      <c r="C13" s="323"/>
      <c r="D13" s="323"/>
      <c r="E13" s="323"/>
    </row>
    <row r="14" s="88" customFormat="1" ht="17.25" customHeight="1">
      <c r="A14" s="88" t="s">
        <v>700</v>
      </c>
    </row>
    <row r="15" s="271" customFormat="1" ht="13.5"/>
  </sheetData>
  <sheetProtection/>
  <mergeCells count="18">
    <mergeCell ref="A1:T1"/>
    <mergeCell ref="S10:T10"/>
    <mergeCell ref="P3:P4"/>
    <mergeCell ref="Q3:Q4"/>
    <mergeCell ref="R3:R4"/>
    <mergeCell ref="S3:T4"/>
    <mergeCell ref="A3:A4"/>
    <mergeCell ref="B3:B4"/>
    <mergeCell ref="J3:L3"/>
    <mergeCell ref="C3:C4"/>
    <mergeCell ref="S9:T9"/>
    <mergeCell ref="S8:T8"/>
    <mergeCell ref="D3:F3"/>
    <mergeCell ref="G3:I3"/>
    <mergeCell ref="S7:T7"/>
    <mergeCell ref="S6:T6"/>
    <mergeCell ref="M3:N3"/>
    <mergeCell ref="S5:T5"/>
  </mergeCells>
  <printOptions/>
  <pageMargins left="0.17" right="0.16" top="0.984251968503937" bottom="0.7874015748031497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Z32"/>
  <sheetViews>
    <sheetView zoomScaleSheetLayoutView="100" zoomScalePageLayoutView="0" workbookViewId="0" topLeftCell="A1">
      <selection activeCell="C25" sqref="C25"/>
    </sheetView>
  </sheetViews>
  <sheetFormatPr defaultColWidth="9.140625" defaultRowHeight="34.5" customHeight="1"/>
  <cols>
    <col min="1" max="1" width="16.421875" style="633" customWidth="1"/>
    <col min="2" max="2" width="11.7109375" style="633" customWidth="1"/>
    <col min="3" max="3" width="12.00390625" style="633" customWidth="1"/>
    <col min="4" max="5" width="11.7109375" style="633" customWidth="1"/>
    <col min="6" max="6" width="10.140625" style="633" customWidth="1"/>
    <col min="7" max="8" width="11.7109375" style="633" customWidth="1"/>
    <col min="9" max="9" width="13.421875" style="633" customWidth="1"/>
    <col min="10" max="12" width="8.140625" style="633" customWidth="1"/>
    <col min="13" max="13" width="14.140625" style="633" customWidth="1"/>
    <col min="14" max="14" width="12.00390625" style="633" customWidth="1"/>
    <col min="15" max="15" width="10.140625" style="633" customWidth="1"/>
    <col min="16" max="16" width="9.28125" style="633" customWidth="1"/>
    <col min="17" max="17" width="8.7109375" style="633" customWidth="1"/>
    <col min="18" max="18" width="8.421875" style="633" customWidth="1"/>
    <col min="19" max="19" width="7.8515625" style="633" customWidth="1"/>
    <col min="20" max="20" width="14.28125" style="633" customWidth="1"/>
    <col min="21" max="16384" width="9.140625" style="633" customWidth="1"/>
  </cols>
  <sheetData>
    <row r="1" spans="1:20" s="615" customFormat="1" ht="32.25" customHeight="1">
      <c r="A1" s="771" t="s">
        <v>29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614"/>
      <c r="O1" s="614"/>
      <c r="P1" s="614"/>
      <c r="Q1" s="614"/>
      <c r="R1" s="614"/>
      <c r="S1" s="614"/>
      <c r="T1" s="614"/>
    </row>
    <row r="2" spans="1:19" s="86" customFormat="1" ht="14.25" customHeight="1">
      <c r="A2" s="87" t="s">
        <v>605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55" t="s">
        <v>427</v>
      </c>
      <c r="N2" s="87"/>
      <c r="O2" s="87"/>
      <c r="P2" s="87"/>
      <c r="Q2" s="87"/>
      <c r="R2" s="87"/>
      <c r="S2" s="87"/>
    </row>
    <row r="3" spans="1:13" s="619" customFormat="1" ht="27.75" customHeight="1">
      <c r="A3" s="1030" t="s">
        <v>265</v>
      </c>
      <c r="B3" s="1013" t="s">
        <v>629</v>
      </c>
      <c r="C3" s="1013" t="s">
        <v>267</v>
      </c>
      <c r="D3" s="1014" t="s">
        <v>638</v>
      </c>
      <c r="E3" s="1015"/>
      <c r="F3" s="1016"/>
      <c r="G3" s="1014" t="s">
        <v>630</v>
      </c>
      <c r="H3" s="1017"/>
      <c r="I3" s="1016"/>
      <c r="J3" s="1014" t="s">
        <v>631</v>
      </c>
      <c r="K3" s="1017"/>
      <c r="L3" s="1031"/>
      <c r="M3" s="1020" t="s">
        <v>326</v>
      </c>
    </row>
    <row r="4" spans="1:13" s="619" customFormat="1" ht="31.5" customHeight="1">
      <c r="A4" s="1028"/>
      <c r="B4" s="977"/>
      <c r="C4" s="977"/>
      <c r="D4" s="1022" t="s">
        <v>304</v>
      </c>
      <c r="E4" s="1023" t="s">
        <v>305</v>
      </c>
      <c r="F4" s="1024" t="s">
        <v>306</v>
      </c>
      <c r="G4" s="1022" t="s">
        <v>304</v>
      </c>
      <c r="H4" s="1023" t="s">
        <v>305</v>
      </c>
      <c r="I4" s="1024" t="s">
        <v>306</v>
      </c>
      <c r="J4" s="1022" t="s">
        <v>266</v>
      </c>
      <c r="K4" s="1023" t="s">
        <v>305</v>
      </c>
      <c r="L4" s="1024" t="s">
        <v>306</v>
      </c>
      <c r="M4" s="1028"/>
    </row>
    <row r="5" spans="1:13" s="85" customFormat="1" ht="18.75" customHeight="1">
      <c r="A5" s="141" t="s">
        <v>408</v>
      </c>
      <c r="B5" s="94">
        <v>7</v>
      </c>
      <c r="C5" s="94">
        <v>151</v>
      </c>
      <c r="D5" s="94">
        <f aca="true" t="shared" si="0" ref="D5:D10">SUM(E5:F5)</f>
        <v>5228</v>
      </c>
      <c r="E5" s="94">
        <v>2563</v>
      </c>
      <c r="F5" s="94">
        <v>2665</v>
      </c>
      <c r="G5" s="94">
        <f aca="true" t="shared" si="1" ref="G5:G10">SUM(H5:I5)</f>
        <v>331</v>
      </c>
      <c r="H5" s="94">
        <v>195</v>
      </c>
      <c r="I5" s="94">
        <v>136</v>
      </c>
      <c r="J5" s="94">
        <f aca="true" t="shared" si="2" ref="J5:J10">SUM(K5:L5)</f>
        <v>47</v>
      </c>
      <c r="K5" s="94">
        <v>25</v>
      </c>
      <c r="L5" s="94">
        <v>22</v>
      </c>
      <c r="M5" s="142" t="s">
        <v>408</v>
      </c>
    </row>
    <row r="6" spans="1:13" s="85" customFormat="1" ht="18.75" customHeight="1">
      <c r="A6" s="141" t="s">
        <v>876</v>
      </c>
      <c r="B6" s="94">
        <v>7</v>
      </c>
      <c r="C6" s="94">
        <v>155</v>
      </c>
      <c r="D6" s="94">
        <f t="shared" si="0"/>
        <v>5531</v>
      </c>
      <c r="E6" s="94">
        <v>2679</v>
      </c>
      <c r="F6" s="94">
        <v>2852</v>
      </c>
      <c r="G6" s="94">
        <f t="shared" si="1"/>
        <v>341</v>
      </c>
      <c r="H6" s="94">
        <v>191</v>
      </c>
      <c r="I6" s="94">
        <v>150</v>
      </c>
      <c r="J6" s="94">
        <f t="shared" si="2"/>
        <v>45</v>
      </c>
      <c r="K6" s="94">
        <v>23</v>
      </c>
      <c r="L6" s="94">
        <v>22</v>
      </c>
      <c r="M6" s="142" t="s">
        <v>659</v>
      </c>
    </row>
    <row r="7" spans="1:13" s="85" customFormat="1" ht="18.75" customHeight="1">
      <c r="A7" s="141" t="s">
        <v>874</v>
      </c>
      <c r="B7" s="94">
        <v>7</v>
      </c>
      <c r="C7" s="94">
        <v>156</v>
      </c>
      <c r="D7" s="94">
        <f t="shared" si="0"/>
        <v>5707</v>
      </c>
      <c r="E7" s="94">
        <v>2818</v>
      </c>
      <c r="F7" s="94">
        <v>2889</v>
      </c>
      <c r="G7" s="94">
        <f t="shared" si="1"/>
        <v>338</v>
      </c>
      <c r="H7" s="94">
        <v>182</v>
      </c>
      <c r="I7" s="94">
        <v>156</v>
      </c>
      <c r="J7" s="94">
        <f t="shared" si="2"/>
        <v>46</v>
      </c>
      <c r="K7" s="94">
        <v>22</v>
      </c>
      <c r="L7" s="94">
        <v>24</v>
      </c>
      <c r="M7" s="142" t="s">
        <v>874</v>
      </c>
    </row>
    <row r="8" spans="1:13" s="85" customFormat="1" ht="18.75" customHeight="1">
      <c r="A8" s="141" t="s">
        <v>694</v>
      </c>
      <c r="B8" s="94">
        <v>8</v>
      </c>
      <c r="C8" s="94">
        <v>174</v>
      </c>
      <c r="D8" s="94">
        <v>6259</v>
      </c>
      <c r="E8" s="94">
        <v>3117</v>
      </c>
      <c r="F8" s="94">
        <v>3142</v>
      </c>
      <c r="G8" s="94">
        <v>384</v>
      </c>
      <c r="H8" s="94">
        <v>195</v>
      </c>
      <c r="I8" s="94">
        <v>189</v>
      </c>
      <c r="J8" s="94">
        <v>53</v>
      </c>
      <c r="K8" s="94">
        <v>29</v>
      </c>
      <c r="L8" s="94">
        <v>24</v>
      </c>
      <c r="M8" s="142" t="s">
        <v>694</v>
      </c>
    </row>
    <row r="9" spans="1:13" s="85" customFormat="1" ht="18.75" customHeight="1">
      <c r="A9" s="141" t="s">
        <v>871</v>
      </c>
      <c r="B9" s="94">
        <v>6</v>
      </c>
      <c r="C9" s="94">
        <v>158</v>
      </c>
      <c r="D9" s="94">
        <v>5860</v>
      </c>
      <c r="E9" s="94">
        <v>3018</v>
      </c>
      <c r="F9" s="94">
        <v>2842</v>
      </c>
      <c r="G9" s="94">
        <v>272</v>
      </c>
      <c r="H9" s="94">
        <v>146</v>
      </c>
      <c r="I9" s="94">
        <v>126</v>
      </c>
      <c r="J9" s="94">
        <v>35</v>
      </c>
      <c r="K9" s="94">
        <v>21</v>
      </c>
      <c r="L9" s="94">
        <v>14</v>
      </c>
      <c r="M9" s="142" t="s">
        <v>871</v>
      </c>
    </row>
    <row r="10" spans="1:13" s="255" customFormat="1" ht="18.75" customHeight="1">
      <c r="A10" s="211" t="s">
        <v>872</v>
      </c>
      <c r="B10" s="249">
        <v>6</v>
      </c>
      <c r="C10" s="247">
        <v>160</v>
      </c>
      <c r="D10" s="252">
        <f t="shared" si="0"/>
        <v>5873</v>
      </c>
      <c r="E10" s="247">
        <v>3100</v>
      </c>
      <c r="F10" s="247">
        <v>2773</v>
      </c>
      <c r="G10" s="252">
        <f t="shared" si="1"/>
        <v>352</v>
      </c>
      <c r="H10" s="247">
        <v>175</v>
      </c>
      <c r="I10" s="247">
        <v>177</v>
      </c>
      <c r="J10" s="252">
        <f t="shared" si="2"/>
        <v>41</v>
      </c>
      <c r="K10" s="247">
        <v>23</v>
      </c>
      <c r="L10" s="250">
        <v>18</v>
      </c>
      <c r="M10" s="248" t="s">
        <v>872</v>
      </c>
    </row>
    <row r="11" spans="1:20" s="1033" customFormat="1" ht="10.5" customHeight="1">
      <c r="A11" s="103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032"/>
    </row>
    <row r="12" spans="1:9" s="619" customFormat="1" ht="24.75" customHeight="1">
      <c r="A12" s="956" t="s">
        <v>265</v>
      </c>
      <c r="B12" s="1018" t="s">
        <v>711</v>
      </c>
      <c r="C12" s="1016"/>
      <c r="D12" s="1034" t="s">
        <v>712</v>
      </c>
      <c r="E12" s="1016"/>
      <c r="F12" s="1013" t="s">
        <v>720</v>
      </c>
      <c r="G12" s="1013" t="s">
        <v>207</v>
      </c>
      <c r="H12" s="1013" t="s">
        <v>708</v>
      </c>
      <c r="I12" s="1020" t="s">
        <v>326</v>
      </c>
    </row>
    <row r="13" spans="1:9" s="619" customFormat="1" ht="40.5" customHeight="1">
      <c r="A13" s="974"/>
      <c r="B13" s="1025" t="s">
        <v>208</v>
      </c>
      <c r="C13" s="1024" t="s">
        <v>633</v>
      </c>
      <c r="D13" s="1023" t="s">
        <v>212</v>
      </c>
      <c r="E13" s="1025" t="s">
        <v>209</v>
      </c>
      <c r="F13" s="1027"/>
      <c r="G13" s="1027"/>
      <c r="H13" s="1027"/>
      <c r="I13" s="1028"/>
    </row>
    <row r="14" spans="1:9" s="1035" customFormat="1" ht="18.75" customHeight="1">
      <c r="A14" s="141" t="s">
        <v>408</v>
      </c>
      <c r="B14" s="94">
        <v>1557</v>
      </c>
      <c r="C14" s="94">
        <v>1407</v>
      </c>
      <c r="D14" s="94">
        <v>1944</v>
      </c>
      <c r="E14" s="94">
        <v>1900</v>
      </c>
      <c r="F14" s="94">
        <v>242</v>
      </c>
      <c r="G14" s="94">
        <v>73</v>
      </c>
      <c r="H14" s="94">
        <v>164</v>
      </c>
      <c r="I14" s="142" t="s">
        <v>408</v>
      </c>
    </row>
    <row r="15" spans="1:9" s="1035" customFormat="1" ht="18.75" customHeight="1">
      <c r="A15" s="141" t="s">
        <v>659</v>
      </c>
      <c r="B15" s="94">
        <v>1589</v>
      </c>
      <c r="C15" s="94">
        <v>1484</v>
      </c>
      <c r="D15" s="94">
        <v>1889</v>
      </c>
      <c r="E15" s="94">
        <v>1916</v>
      </c>
      <c r="F15" s="94">
        <v>247</v>
      </c>
      <c r="G15" s="94">
        <v>74</v>
      </c>
      <c r="H15" s="94">
        <v>163</v>
      </c>
      <c r="I15" s="142" t="s">
        <v>659</v>
      </c>
    </row>
    <row r="16" spans="1:9" s="1035" customFormat="1" ht="18.75" customHeight="1">
      <c r="A16" s="141" t="s">
        <v>660</v>
      </c>
      <c r="B16" s="94">
        <v>1737</v>
      </c>
      <c r="C16" s="94">
        <v>1527</v>
      </c>
      <c r="D16" s="94">
        <v>1888</v>
      </c>
      <c r="E16" s="94">
        <v>1911</v>
      </c>
      <c r="F16" s="94">
        <v>250</v>
      </c>
      <c r="G16" s="94">
        <v>75</v>
      </c>
      <c r="H16" s="94">
        <v>164</v>
      </c>
      <c r="I16" s="142" t="s">
        <v>662</v>
      </c>
    </row>
    <row r="17" spans="1:9" s="1035" customFormat="1" ht="18.75" customHeight="1">
      <c r="A17" s="141" t="s">
        <v>694</v>
      </c>
      <c r="B17" s="94">
        <v>2028</v>
      </c>
      <c r="C17" s="94">
        <v>1742</v>
      </c>
      <c r="D17" s="94">
        <v>2122</v>
      </c>
      <c r="E17" s="94">
        <v>2119</v>
      </c>
      <c r="F17" s="94">
        <v>287</v>
      </c>
      <c r="G17" s="94">
        <v>87</v>
      </c>
      <c r="H17" s="94">
        <v>210</v>
      </c>
      <c r="I17" s="142" t="s">
        <v>694</v>
      </c>
    </row>
    <row r="18" spans="1:9" s="1035" customFormat="1" ht="18.75" customHeight="1">
      <c r="A18" s="141" t="s">
        <v>871</v>
      </c>
      <c r="B18" s="94">
        <v>1585</v>
      </c>
      <c r="C18" s="94">
        <v>1392</v>
      </c>
      <c r="D18" s="94">
        <v>1613</v>
      </c>
      <c r="E18" s="94">
        <v>1614</v>
      </c>
      <c r="F18" s="94">
        <v>250</v>
      </c>
      <c r="G18" s="94">
        <v>75</v>
      </c>
      <c r="H18" s="94">
        <v>177</v>
      </c>
      <c r="I18" s="142" t="s">
        <v>871</v>
      </c>
    </row>
    <row r="19" spans="1:9" s="276" customFormat="1" ht="18.75" customHeight="1">
      <c r="A19" s="211" t="s">
        <v>872</v>
      </c>
      <c r="B19" s="247">
        <v>1941</v>
      </c>
      <c r="C19" s="247">
        <v>1714</v>
      </c>
      <c r="D19" s="247">
        <v>2009</v>
      </c>
      <c r="E19" s="247">
        <v>2005</v>
      </c>
      <c r="F19" s="247">
        <v>226</v>
      </c>
      <c r="G19" s="247">
        <v>68</v>
      </c>
      <c r="H19" s="247">
        <v>187</v>
      </c>
      <c r="I19" s="248" t="s">
        <v>872</v>
      </c>
    </row>
    <row r="20" spans="1:15" s="88" customFormat="1" ht="15" customHeight="1">
      <c r="A20" s="88" t="s">
        <v>239</v>
      </c>
      <c r="B20" s="980"/>
      <c r="C20" s="980"/>
      <c r="D20" s="980"/>
      <c r="F20" s="982" t="s">
        <v>240</v>
      </c>
      <c r="G20" s="981"/>
      <c r="I20" s="982"/>
      <c r="J20" s="982"/>
      <c r="K20" s="982"/>
      <c r="M20" s="982"/>
      <c r="N20" s="980"/>
      <c r="O20" s="980"/>
    </row>
    <row r="21" spans="1:5" s="88" customFormat="1" ht="15" customHeight="1">
      <c r="A21" s="323" t="s">
        <v>709</v>
      </c>
      <c r="B21" s="323"/>
      <c r="C21" s="323"/>
      <c r="D21" s="323"/>
      <c r="E21" s="323"/>
    </row>
    <row r="22" s="88" customFormat="1" ht="15" customHeight="1">
      <c r="A22" s="88" t="s">
        <v>710</v>
      </c>
    </row>
    <row r="23" spans="1:20" s="619" customFormat="1" ht="15" customHeight="1">
      <c r="A23" s="1036"/>
      <c r="B23" s="1036"/>
      <c r="C23" s="1036"/>
      <c r="D23" s="1036"/>
      <c r="E23" s="1036"/>
      <c r="O23" s="1037"/>
      <c r="P23" s="1037"/>
      <c r="Q23" s="1037"/>
      <c r="R23" s="1037"/>
      <c r="S23" s="1037"/>
      <c r="T23" s="1037"/>
    </row>
    <row r="24" s="619" customFormat="1" ht="15" customHeight="1"/>
    <row r="25" spans="1:52" s="467" customFormat="1" ht="12" customHeight="1">
      <c r="A25" s="626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1038"/>
      <c r="R25" s="1038"/>
      <c r="S25" s="1039"/>
      <c r="T25" s="986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3"/>
      <c r="AF25" s="1003"/>
      <c r="AG25" s="1003"/>
      <c r="AH25" s="1003"/>
      <c r="AI25" s="1003"/>
      <c r="AJ25" s="1003"/>
      <c r="AK25" s="1003"/>
      <c r="AL25" s="1003"/>
      <c r="AM25" s="1003"/>
      <c r="AN25" s="1003"/>
      <c r="AO25" s="1003"/>
      <c r="AP25" s="1003"/>
      <c r="AQ25" s="1003"/>
      <c r="AR25" s="1003"/>
      <c r="AS25" s="1003"/>
      <c r="AT25" s="1003"/>
      <c r="AU25" s="1003"/>
      <c r="AV25" s="1003"/>
      <c r="AW25" s="1003"/>
      <c r="AX25" s="1003"/>
      <c r="AY25" s="1003"/>
      <c r="AZ25" s="1003"/>
    </row>
    <row r="26" spans="1:52" s="467" customFormat="1" ht="12" customHeight="1">
      <c r="A26" s="626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1040"/>
      <c r="R26" s="1040"/>
      <c r="S26" s="985"/>
      <c r="T26" s="986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3"/>
      <c r="AL26" s="1003"/>
      <c r="AM26" s="1003"/>
      <c r="AN26" s="1003"/>
      <c r="AO26" s="1003"/>
      <c r="AP26" s="1003"/>
      <c r="AQ26" s="1003"/>
      <c r="AR26" s="1003"/>
      <c r="AS26" s="1003"/>
      <c r="AT26" s="1003"/>
      <c r="AU26" s="1003"/>
      <c r="AV26" s="1003"/>
      <c r="AW26" s="1003"/>
      <c r="AX26" s="1003"/>
      <c r="AY26" s="1003"/>
      <c r="AZ26" s="1003"/>
    </row>
    <row r="27" spans="1:52" s="467" customFormat="1" ht="12" customHeight="1">
      <c r="A27" s="626"/>
      <c r="B27" s="985"/>
      <c r="C27" s="985"/>
      <c r="D27" s="985"/>
      <c r="E27" s="985"/>
      <c r="F27" s="985"/>
      <c r="G27" s="985"/>
      <c r="H27" s="985"/>
      <c r="I27" s="985"/>
      <c r="J27" s="985"/>
      <c r="K27" s="985"/>
      <c r="L27" s="985"/>
      <c r="M27" s="985"/>
      <c r="N27" s="985"/>
      <c r="O27" s="985"/>
      <c r="P27" s="985"/>
      <c r="Q27" s="1040"/>
      <c r="R27" s="1040"/>
      <c r="S27" s="985"/>
      <c r="T27" s="986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3"/>
      <c r="AJ27" s="1003"/>
      <c r="AK27" s="1003"/>
      <c r="AL27" s="1003"/>
      <c r="AM27" s="1003"/>
      <c r="AN27" s="1003"/>
      <c r="AO27" s="1003"/>
      <c r="AP27" s="1003"/>
      <c r="AQ27" s="1003"/>
      <c r="AR27" s="1003"/>
      <c r="AS27" s="1003"/>
      <c r="AT27" s="1003"/>
      <c r="AU27" s="1003"/>
      <c r="AV27" s="1003"/>
      <c r="AW27" s="1003"/>
      <c r="AX27" s="1003"/>
      <c r="AY27" s="1003"/>
      <c r="AZ27" s="1003"/>
    </row>
    <row r="28" spans="1:25" s="86" customFormat="1" ht="12" customHeight="1">
      <c r="A28" s="983"/>
      <c r="B28" s="1004"/>
      <c r="C28" s="1004"/>
      <c r="D28" s="1004"/>
      <c r="E28" s="1006"/>
      <c r="F28" s="1006"/>
      <c r="G28" s="1006"/>
      <c r="H28" s="1006"/>
      <c r="I28" s="100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s="86" customFormat="1" ht="12" customHeight="1">
      <c r="A29" s="1004"/>
      <c r="B29" s="1004"/>
      <c r="C29" s="1004"/>
      <c r="D29" s="1004"/>
      <c r="E29" s="1004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1:25" s="1008" customFormat="1" ht="12" customHeight="1">
      <c r="A30" s="87"/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7"/>
      <c r="T30" s="1007"/>
      <c r="U30" s="1007"/>
      <c r="V30" s="1007"/>
      <c r="W30" s="1007"/>
      <c r="X30" s="1007"/>
      <c r="Y30" s="1007"/>
    </row>
    <row r="31" spans="1:25" s="1008" customFormat="1" ht="12" customHeight="1">
      <c r="A31" s="87"/>
      <c r="B31" s="1007"/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7"/>
      <c r="Y31" s="1007"/>
    </row>
    <row r="32" spans="1:25" s="1008" customFormat="1" ht="12" customHeight="1">
      <c r="A32" s="1007"/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7"/>
      <c r="Y32" s="1007"/>
    </row>
    <row r="33" s="1010" customFormat="1" ht="12" customHeight="1"/>
    <row r="34" s="1010" customFormat="1" ht="12" customHeight="1"/>
    <row r="35" s="1010" customFormat="1" ht="12" customHeight="1"/>
    <row r="36" s="1010" customFormat="1" ht="12" customHeight="1"/>
    <row r="37" s="1010" customFormat="1" ht="12" customHeight="1"/>
    <row r="38" s="1010" customFormat="1" ht="12" customHeight="1"/>
    <row r="39" s="1010" customFormat="1" ht="12" customHeight="1"/>
    <row r="40" s="1010" customFormat="1" ht="12" customHeight="1"/>
    <row r="41" s="1010" customFormat="1" ht="12" customHeight="1"/>
    <row r="42" s="1010" customFormat="1" ht="12" customHeight="1"/>
    <row r="43" s="1010" customFormat="1" ht="12" customHeight="1"/>
    <row r="44" s="1010" customFormat="1" ht="12" customHeight="1"/>
    <row r="45" s="1010" customFormat="1" ht="12" customHeight="1"/>
    <row r="46" s="1010" customFormat="1" ht="12" customHeight="1"/>
    <row r="47" s="1010" customFormat="1" ht="12" customHeight="1"/>
    <row r="48" s="1010" customFormat="1" ht="12" customHeight="1"/>
    <row r="49" s="1010" customFormat="1" ht="12" customHeight="1"/>
    <row r="50" s="1010" customFormat="1" ht="12" customHeight="1"/>
    <row r="51" s="1010" customFormat="1" ht="12" customHeight="1"/>
    <row r="52" s="1010" customFormat="1" ht="12" customHeight="1"/>
    <row r="53" s="1010" customFormat="1" ht="12" customHeight="1"/>
    <row r="54" s="1010" customFormat="1" ht="12" customHeight="1"/>
    <row r="55" s="1010" customFormat="1" ht="12" customHeight="1"/>
    <row r="56" s="1010" customFormat="1" ht="12" customHeight="1"/>
  </sheetData>
  <sheetProtection/>
  <mergeCells count="16">
    <mergeCell ref="A1:M1"/>
    <mergeCell ref="O23:T23"/>
    <mergeCell ref="A12:A13"/>
    <mergeCell ref="B12:C12"/>
    <mergeCell ref="D12:E12"/>
    <mergeCell ref="F12:F13"/>
    <mergeCell ref="A3:A4"/>
    <mergeCell ref="B3:B4"/>
    <mergeCell ref="C3:C4"/>
    <mergeCell ref="D3:F3"/>
    <mergeCell ref="G3:I3"/>
    <mergeCell ref="J3:L3"/>
    <mergeCell ref="M3:M4"/>
    <mergeCell ref="G12:G13"/>
    <mergeCell ref="H12:H13"/>
    <mergeCell ref="I12:I1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Y25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633" customWidth="1"/>
    <col min="2" max="3" width="12.7109375" style="633" customWidth="1"/>
    <col min="4" max="9" width="12.421875" style="633" customWidth="1"/>
    <col min="10" max="12" width="9.00390625" style="633" customWidth="1"/>
    <col min="13" max="13" width="10.00390625" style="633" customWidth="1"/>
    <col min="14" max="14" width="9.421875" style="633" customWidth="1"/>
    <col min="15" max="15" width="10.421875" style="633" customWidth="1"/>
    <col min="16" max="16" width="8.57421875" style="633" customWidth="1"/>
    <col min="17" max="17" width="8.140625" style="633" customWidth="1"/>
    <col min="18" max="18" width="7.421875" style="633" customWidth="1"/>
    <col min="19" max="19" width="7.8515625" style="633" customWidth="1"/>
    <col min="20" max="20" width="13.00390625" style="633" customWidth="1"/>
    <col min="21" max="16384" width="9.140625" style="633" customWidth="1"/>
  </cols>
  <sheetData>
    <row r="1" spans="1:25" s="1041" customFormat="1" ht="32.25" customHeight="1">
      <c r="A1" s="771" t="s">
        <v>30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614"/>
      <c r="O1" s="614"/>
      <c r="P1" s="614"/>
      <c r="Q1" s="614"/>
      <c r="R1" s="614"/>
      <c r="S1" s="614"/>
      <c r="T1" s="614"/>
      <c r="U1" s="615"/>
      <c r="V1" s="615"/>
      <c r="W1" s="615"/>
      <c r="X1" s="615"/>
      <c r="Y1" s="615"/>
    </row>
    <row r="2" spans="1:25" s="1012" customFormat="1" ht="19.5" customHeight="1">
      <c r="A2" s="1042" t="s">
        <v>636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3" t="s">
        <v>428</v>
      </c>
      <c r="N2" s="1042"/>
      <c r="O2" s="1042"/>
      <c r="P2" s="1042"/>
      <c r="Q2" s="1042"/>
      <c r="R2" s="1042"/>
      <c r="S2" s="1042"/>
      <c r="U2" s="86"/>
      <c r="V2" s="86"/>
      <c r="W2" s="86"/>
      <c r="X2" s="86"/>
      <c r="Y2" s="86"/>
    </row>
    <row r="3" spans="1:18" s="1021" customFormat="1" ht="28.5" customHeight="1">
      <c r="A3" s="1030" t="s">
        <v>664</v>
      </c>
      <c r="B3" s="1013" t="s">
        <v>637</v>
      </c>
      <c r="C3" s="1013" t="s">
        <v>635</v>
      </c>
      <c r="D3" s="1014" t="s">
        <v>638</v>
      </c>
      <c r="E3" s="1015"/>
      <c r="F3" s="1016"/>
      <c r="G3" s="1014" t="s">
        <v>639</v>
      </c>
      <c r="H3" s="1017"/>
      <c r="I3" s="1016"/>
      <c r="J3" s="1014" t="s">
        <v>642</v>
      </c>
      <c r="K3" s="1017"/>
      <c r="L3" s="1031"/>
      <c r="M3" s="782" t="s">
        <v>665</v>
      </c>
      <c r="N3" s="619"/>
      <c r="O3" s="619"/>
      <c r="P3" s="619"/>
      <c r="Q3" s="619"/>
      <c r="R3" s="619"/>
    </row>
    <row r="4" spans="1:18" s="1021" customFormat="1" ht="39.75" customHeight="1">
      <c r="A4" s="1028"/>
      <c r="B4" s="977"/>
      <c r="C4" s="977"/>
      <c r="D4" s="1022" t="s">
        <v>304</v>
      </c>
      <c r="E4" s="1023" t="s">
        <v>305</v>
      </c>
      <c r="F4" s="1024" t="s">
        <v>306</v>
      </c>
      <c r="G4" s="1022" t="s">
        <v>304</v>
      </c>
      <c r="H4" s="1023" t="s">
        <v>305</v>
      </c>
      <c r="I4" s="1024" t="s">
        <v>306</v>
      </c>
      <c r="J4" s="1022" t="s">
        <v>304</v>
      </c>
      <c r="K4" s="1023" t="s">
        <v>305</v>
      </c>
      <c r="L4" s="1024" t="s">
        <v>306</v>
      </c>
      <c r="M4" s="784"/>
      <c r="N4" s="619"/>
      <c r="O4" s="619"/>
      <c r="P4" s="619"/>
      <c r="Q4" s="619"/>
      <c r="R4" s="619"/>
    </row>
    <row r="5" spans="1:18" s="1048" customFormat="1" ht="17.25" customHeight="1">
      <c r="A5" s="1044" t="s">
        <v>408</v>
      </c>
      <c r="B5" s="140">
        <v>5</v>
      </c>
      <c r="C5" s="140">
        <v>143</v>
      </c>
      <c r="D5" s="40">
        <f aca="true" t="shared" si="0" ref="D5:D10">SUM(E5:F5)</f>
        <v>5481</v>
      </c>
      <c r="E5" s="140">
        <v>2912</v>
      </c>
      <c r="F5" s="140">
        <v>2569</v>
      </c>
      <c r="G5" s="40">
        <f aca="true" t="shared" si="1" ref="G5:G10">SUM(H5:I5)</f>
        <v>283</v>
      </c>
      <c r="H5" s="140">
        <v>230</v>
      </c>
      <c r="I5" s="140">
        <v>53</v>
      </c>
      <c r="J5" s="40">
        <f aca="true" t="shared" si="2" ref="J5:J10">SUM(K5:L5)</f>
        <v>37</v>
      </c>
      <c r="K5" s="140">
        <v>27</v>
      </c>
      <c r="L5" s="140">
        <v>10</v>
      </c>
      <c r="M5" s="1045" t="s">
        <v>408</v>
      </c>
      <c r="N5" s="1046"/>
      <c r="O5" s="1046"/>
      <c r="P5" s="1046"/>
      <c r="Q5" s="1046"/>
      <c r="R5" s="1047"/>
    </row>
    <row r="6" spans="1:18" s="1048" customFormat="1" ht="17.25" customHeight="1">
      <c r="A6" s="1044" t="s">
        <v>659</v>
      </c>
      <c r="B6" s="140">
        <v>5</v>
      </c>
      <c r="C6" s="140">
        <v>149</v>
      </c>
      <c r="D6" s="40">
        <f t="shared" si="0"/>
        <v>5922</v>
      </c>
      <c r="E6" s="140">
        <v>3157</v>
      </c>
      <c r="F6" s="140">
        <v>2765</v>
      </c>
      <c r="G6" s="40">
        <f t="shared" si="1"/>
        <v>297</v>
      </c>
      <c r="H6" s="140">
        <v>238</v>
      </c>
      <c r="I6" s="140">
        <v>59</v>
      </c>
      <c r="J6" s="40">
        <f t="shared" si="2"/>
        <v>37</v>
      </c>
      <c r="K6" s="140">
        <v>26</v>
      </c>
      <c r="L6" s="140">
        <v>11</v>
      </c>
      <c r="M6" s="1045" t="s">
        <v>659</v>
      </c>
      <c r="N6" s="1046"/>
      <c r="O6" s="1046"/>
      <c r="P6" s="1046"/>
      <c r="Q6" s="1046"/>
      <c r="R6" s="1047"/>
    </row>
    <row r="7" spans="1:18" s="1049" customFormat="1" ht="17.25" customHeight="1">
      <c r="A7" s="1044" t="s">
        <v>588</v>
      </c>
      <c r="B7" s="140">
        <v>5</v>
      </c>
      <c r="C7" s="140">
        <v>150</v>
      </c>
      <c r="D7" s="40">
        <f t="shared" si="0"/>
        <v>6125</v>
      </c>
      <c r="E7" s="140">
        <v>3299</v>
      </c>
      <c r="F7" s="140">
        <v>2826</v>
      </c>
      <c r="G7" s="40">
        <f t="shared" si="1"/>
        <v>299</v>
      </c>
      <c r="H7" s="140">
        <v>241</v>
      </c>
      <c r="I7" s="140">
        <v>58</v>
      </c>
      <c r="J7" s="40">
        <f t="shared" si="2"/>
        <v>37</v>
      </c>
      <c r="K7" s="140">
        <v>26</v>
      </c>
      <c r="L7" s="140">
        <v>11</v>
      </c>
      <c r="M7" s="1045" t="s">
        <v>555</v>
      </c>
      <c r="N7" s="1046"/>
      <c r="O7" s="1046"/>
      <c r="P7" s="1046"/>
      <c r="Q7" s="1046"/>
      <c r="R7" s="1046"/>
    </row>
    <row r="8" spans="1:18" s="1049" customFormat="1" ht="17.25" customHeight="1">
      <c r="A8" s="1050" t="s">
        <v>713</v>
      </c>
      <c r="B8" s="140">
        <v>5</v>
      </c>
      <c r="C8" s="140">
        <v>150</v>
      </c>
      <c r="D8" s="40">
        <v>6158</v>
      </c>
      <c r="E8" s="140">
        <v>3257</v>
      </c>
      <c r="F8" s="140">
        <v>2901</v>
      </c>
      <c r="G8" s="40">
        <v>300</v>
      </c>
      <c r="H8" s="140">
        <v>239</v>
      </c>
      <c r="I8" s="140">
        <v>61</v>
      </c>
      <c r="J8" s="40">
        <v>36</v>
      </c>
      <c r="K8" s="140">
        <v>25</v>
      </c>
      <c r="L8" s="140">
        <v>11</v>
      </c>
      <c r="M8" s="636" t="s">
        <v>713</v>
      </c>
      <c r="N8" s="1046"/>
      <c r="O8" s="1046"/>
      <c r="P8" s="1046"/>
      <c r="Q8" s="1046"/>
      <c r="R8" s="1046"/>
    </row>
    <row r="9" spans="1:18" s="1049" customFormat="1" ht="17.25" customHeight="1">
      <c r="A9" s="1050" t="s">
        <v>871</v>
      </c>
      <c r="B9" s="140">
        <v>7</v>
      </c>
      <c r="C9" s="140">
        <v>204</v>
      </c>
      <c r="D9" s="40">
        <v>8109</v>
      </c>
      <c r="E9" s="140">
        <v>4518</v>
      </c>
      <c r="F9" s="140">
        <v>3591</v>
      </c>
      <c r="G9" s="40">
        <v>397</v>
      </c>
      <c r="H9" s="140">
        <v>312</v>
      </c>
      <c r="I9" s="140">
        <v>85</v>
      </c>
      <c r="J9" s="40">
        <v>52</v>
      </c>
      <c r="K9" s="140">
        <v>36</v>
      </c>
      <c r="L9" s="140">
        <v>16</v>
      </c>
      <c r="M9" s="636" t="s">
        <v>871</v>
      </c>
      <c r="N9" s="1046"/>
      <c r="O9" s="1046"/>
      <c r="P9" s="1046"/>
      <c r="Q9" s="1046"/>
      <c r="R9" s="1046"/>
    </row>
    <row r="10" spans="1:18" s="1055" customFormat="1" ht="17.25" customHeight="1">
      <c r="A10" s="1051" t="s">
        <v>872</v>
      </c>
      <c r="B10" s="254">
        <v>7</v>
      </c>
      <c r="C10" s="199">
        <v>204</v>
      </c>
      <c r="D10" s="253">
        <f t="shared" si="0"/>
        <v>7998</v>
      </c>
      <c r="E10" s="199">
        <v>4372</v>
      </c>
      <c r="F10" s="199">
        <v>3626</v>
      </c>
      <c r="G10" s="253">
        <f t="shared" si="1"/>
        <v>392</v>
      </c>
      <c r="H10" s="199">
        <v>304</v>
      </c>
      <c r="I10" s="199">
        <v>88</v>
      </c>
      <c r="J10" s="253">
        <f t="shared" si="2"/>
        <v>50</v>
      </c>
      <c r="K10" s="199">
        <v>34</v>
      </c>
      <c r="L10" s="199">
        <v>16</v>
      </c>
      <c r="M10" s="1052" t="s">
        <v>872</v>
      </c>
      <c r="N10" s="1053"/>
      <c r="O10" s="1053"/>
      <c r="P10" s="1053"/>
      <c r="Q10" s="1053"/>
      <c r="R10" s="1054"/>
    </row>
    <row r="11" spans="1:25" s="1021" customFormat="1" ht="18" customHeight="1">
      <c r="A11" s="1056"/>
      <c r="B11" s="1057"/>
      <c r="C11" s="1057"/>
      <c r="D11" s="1057"/>
      <c r="E11" s="1058"/>
      <c r="F11" s="1058"/>
      <c r="G11" s="1058"/>
      <c r="H11" s="1058"/>
      <c r="I11" s="1058"/>
      <c r="J11" s="1058"/>
      <c r="K11" s="1058"/>
      <c r="L11" s="1058"/>
      <c r="M11" s="1058"/>
      <c r="N11" s="1059"/>
      <c r="O11" s="1059"/>
      <c r="P11" s="1059"/>
      <c r="Q11" s="1059"/>
      <c r="R11" s="1059"/>
      <c r="S11" s="1059"/>
      <c r="T11" s="1059"/>
      <c r="U11" s="619"/>
      <c r="V11" s="619"/>
      <c r="W11" s="619"/>
      <c r="X11" s="619"/>
      <c r="Y11" s="619"/>
    </row>
    <row r="12" spans="1:14" s="1021" customFormat="1" ht="27" customHeight="1">
      <c r="A12" s="956" t="s">
        <v>664</v>
      </c>
      <c r="B12" s="1018" t="s">
        <v>643</v>
      </c>
      <c r="C12" s="1016"/>
      <c r="D12" s="1034" t="s">
        <v>644</v>
      </c>
      <c r="E12" s="1016"/>
      <c r="F12" s="1013" t="s">
        <v>720</v>
      </c>
      <c r="G12" s="1013" t="s">
        <v>645</v>
      </c>
      <c r="H12" s="1013" t="s">
        <v>708</v>
      </c>
      <c r="I12" s="782" t="s">
        <v>665</v>
      </c>
      <c r="J12" s="619"/>
      <c r="K12" s="619"/>
      <c r="L12" s="619"/>
      <c r="M12" s="619"/>
      <c r="N12" s="619"/>
    </row>
    <row r="13" spans="1:14" s="1021" customFormat="1" ht="41.25" customHeight="1">
      <c r="A13" s="974"/>
      <c r="B13" s="1025" t="s">
        <v>632</v>
      </c>
      <c r="C13" s="1024" t="s">
        <v>646</v>
      </c>
      <c r="D13" s="1023" t="s">
        <v>213</v>
      </c>
      <c r="E13" s="1025" t="s">
        <v>634</v>
      </c>
      <c r="F13" s="1027"/>
      <c r="G13" s="1027"/>
      <c r="H13" s="1027"/>
      <c r="I13" s="784"/>
      <c r="J13" s="619"/>
      <c r="K13" s="619"/>
      <c r="L13" s="619"/>
      <c r="M13" s="619"/>
      <c r="N13" s="619"/>
    </row>
    <row r="14" spans="1:9" s="1062" customFormat="1" ht="17.25" customHeight="1">
      <c r="A14" s="1060" t="s">
        <v>408</v>
      </c>
      <c r="B14" s="41">
        <v>1517</v>
      </c>
      <c r="C14" s="41">
        <v>1398</v>
      </c>
      <c r="D14" s="41">
        <v>1943</v>
      </c>
      <c r="E14" s="41">
        <v>1943</v>
      </c>
      <c r="F14" s="41">
        <v>157</v>
      </c>
      <c r="G14" s="41">
        <v>63</v>
      </c>
      <c r="H14" s="41">
        <v>168</v>
      </c>
      <c r="I14" s="1061" t="s">
        <v>408</v>
      </c>
    </row>
    <row r="15" spans="1:9" s="1062" customFormat="1" ht="17.25" customHeight="1">
      <c r="A15" s="1060" t="s">
        <v>659</v>
      </c>
      <c r="B15" s="41">
        <v>1618</v>
      </c>
      <c r="C15" s="41">
        <v>1498</v>
      </c>
      <c r="D15" s="41">
        <v>1951</v>
      </c>
      <c r="E15" s="41">
        <v>1993</v>
      </c>
      <c r="F15" s="41">
        <v>157</v>
      </c>
      <c r="G15" s="41">
        <v>63</v>
      </c>
      <c r="H15" s="41">
        <v>169</v>
      </c>
      <c r="I15" s="1061" t="s">
        <v>659</v>
      </c>
    </row>
    <row r="16" spans="1:9" s="1062" customFormat="1" ht="17.25" customHeight="1">
      <c r="A16" s="1060" t="s">
        <v>695</v>
      </c>
      <c r="B16" s="41">
        <v>1893</v>
      </c>
      <c r="C16" s="41">
        <v>1737</v>
      </c>
      <c r="D16" s="41">
        <v>1952</v>
      </c>
      <c r="E16" s="41">
        <v>1980</v>
      </c>
      <c r="F16" s="41">
        <v>157</v>
      </c>
      <c r="G16" s="41">
        <v>64</v>
      </c>
      <c r="H16" s="41">
        <v>170</v>
      </c>
      <c r="I16" s="1061" t="s">
        <v>695</v>
      </c>
    </row>
    <row r="17" spans="1:9" s="1062" customFormat="1" ht="17.25" customHeight="1">
      <c r="A17" s="1060" t="s">
        <v>694</v>
      </c>
      <c r="B17" s="41">
        <v>2019</v>
      </c>
      <c r="C17" s="41">
        <v>1666</v>
      </c>
      <c r="D17" s="41">
        <v>1953</v>
      </c>
      <c r="E17" s="41">
        <v>1975</v>
      </c>
      <c r="F17" s="41">
        <v>157</v>
      </c>
      <c r="G17" s="41">
        <v>65</v>
      </c>
      <c r="H17" s="41">
        <v>172</v>
      </c>
      <c r="I17" s="1061" t="s">
        <v>694</v>
      </c>
    </row>
    <row r="18" spans="1:9" s="1062" customFormat="1" ht="17.25" customHeight="1">
      <c r="A18" s="1060" t="s">
        <v>871</v>
      </c>
      <c r="B18" s="41">
        <v>2724</v>
      </c>
      <c r="C18" s="41">
        <v>2207</v>
      </c>
      <c r="D18" s="41">
        <v>2633</v>
      </c>
      <c r="E18" s="41">
        <v>2642</v>
      </c>
      <c r="F18" s="41">
        <v>240</v>
      </c>
      <c r="G18" s="41">
        <v>88</v>
      </c>
      <c r="H18" s="41">
        <v>216</v>
      </c>
      <c r="I18" s="1061" t="s">
        <v>871</v>
      </c>
    </row>
    <row r="19" spans="1:9" s="1064" customFormat="1" ht="17.25" customHeight="1">
      <c r="A19" s="1051" t="s">
        <v>872</v>
      </c>
      <c r="B19" s="253">
        <v>2733</v>
      </c>
      <c r="C19" s="253">
        <v>2388</v>
      </c>
      <c r="D19" s="253">
        <v>2604</v>
      </c>
      <c r="E19" s="253">
        <v>2617</v>
      </c>
      <c r="F19" s="253">
        <v>240</v>
      </c>
      <c r="G19" s="253">
        <v>86</v>
      </c>
      <c r="H19" s="253">
        <v>227</v>
      </c>
      <c r="I19" s="1063" t="s">
        <v>872</v>
      </c>
    </row>
    <row r="20" spans="1:15" s="88" customFormat="1" ht="16.5" customHeight="1">
      <c r="A20" s="88" t="s">
        <v>239</v>
      </c>
      <c r="B20" s="980"/>
      <c r="C20" s="980"/>
      <c r="D20" s="980"/>
      <c r="F20" s="982" t="s">
        <v>240</v>
      </c>
      <c r="G20" s="981"/>
      <c r="I20" s="982"/>
      <c r="J20" s="982"/>
      <c r="K20" s="982"/>
      <c r="M20" s="982"/>
      <c r="N20" s="980"/>
      <c r="O20" s="980"/>
    </row>
    <row r="21" spans="1:5" s="88" customFormat="1" ht="16.5" customHeight="1">
      <c r="A21" s="323" t="s">
        <v>709</v>
      </c>
      <c r="B21" s="323"/>
      <c r="C21" s="323"/>
      <c r="D21" s="323"/>
      <c r="E21" s="323"/>
    </row>
    <row r="22" s="88" customFormat="1" ht="16.5" customHeight="1">
      <c r="A22" s="88" t="s">
        <v>710</v>
      </c>
    </row>
    <row r="23" spans="1:20" s="619" customFormat="1" ht="27.75" customHeight="1" hidden="1">
      <c r="A23" s="1056"/>
      <c r="B23" s="1057"/>
      <c r="C23" s="1057"/>
      <c r="D23" s="1057"/>
      <c r="O23" s="633"/>
      <c r="P23" s="633"/>
      <c r="Q23" s="633"/>
      <c r="R23" s="633"/>
      <c r="S23" s="633"/>
      <c r="T23" s="633"/>
    </row>
    <row r="24" ht="12" customHeight="1"/>
    <row r="25" spans="1:11" ht="12.75">
      <c r="A25" s="1065"/>
      <c r="B25" s="1066"/>
      <c r="C25" s="1066"/>
      <c r="D25" s="1066"/>
      <c r="E25" s="1066"/>
      <c r="F25" s="1066"/>
      <c r="G25" s="1066"/>
      <c r="H25" s="1066"/>
      <c r="I25" s="1066"/>
      <c r="J25" s="1066"/>
      <c r="K25" s="1066"/>
    </row>
  </sheetData>
  <sheetProtection/>
  <mergeCells count="16">
    <mergeCell ref="A1:M1"/>
    <mergeCell ref="A12:A13"/>
    <mergeCell ref="A3:A4"/>
    <mergeCell ref="B3:B4"/>
    <mergeCell ref="C3:C4"/>
    <mergeCell ref="D3:F3"/>
    <mergeCell ref="G3:I3"/>
    <mergeCell ref="J3:L3"/>
    <mergeCell ref="F12:F13"/>
    <mergeCell ref="G12:G13"/>
    <mergeCell ref="M3:M4"/>
    <mergeCell ref="N11:T11"/>
    <mergeCell ref="B12:C12"/>
    <mergeCell ref="D12:E12"/>
    <mergeCell ref="H12:H13"/>
    <mergeCell ref="I12:I1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2014-07-21T07:57:02Z</cp:lastPrinted>
  <dcterms:created xsi:type="dcterms:W3CDTF">2007-11-16T08:44:45Z</dcterms:created>
  <dcterms:modified xsi:type="dcterms:W3CDTF">2015-03-23T06:16:39Z</dcterms:modified>
  <cp:category/>
  <cp:version/>
  <cp:contentType/>
  <cp:contentStatus/>
</cp:coreProperties>
</file>