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461" windowWidth="12120" windowHeight="9000" tabRatio="891" firstSheet="9" activeTab="12"/>
  </bookViews>
  <sheets>
    <sheet name="1.환경오염물질 배출사업장 " sheetId="1" r:id="rId1"/>
    <sheet name="2.환경오염배출사업장 단속 및 행정조치" sheetId="2" r:id="rId2"/>
    <sheet name="3. 배출부과금 부과 및 징수현황" sheetId="3" r:id="rId3"/>
    <sheet name="4.보건환경검사실적" sheetId="4" r:id="rId4"/>
    <sheet name="5.대기오염" sheetId="5" r:id="rId5"/>
    <sheet name="6.쓰레기수거" sheetId="6" r:id="rId6"/>
    <sheet name="7.생활폐기물 매립지" sheetId="7" r:id="rId7"/>
    <sheet name="8.폐기물 재활용률" sheetId="8" r:id="rId8"/>
    <sheet name="9.하수및분뇨발생량및처리현황(1)" sheetId="9" r:id="rId9"/>
    <sheet name="9.하수및분뇨발생량및처리현황(2)" sheetId="10" r:id="rId10"/>
    <sheet name="10.1일1인당오수발생량" sheetId="11" r:id="rId11"/>
    <sheet name="11.하수종말처리장(1)" sheetId="12" r:id="rId12"/>
    <sheet name="11.하수종말처리장 (2)" sheetId="13" r:id="rId13"/>
    <sheet name="12.수질오염 " sheetId="14" r:id="rId14"/>
    <sheet name="13.시설녹지현황" sheetId="15" r:id="rId15"/>
    <sheet name="VXXXXXXX" sheetId="16" state="veryHidden" r:id="rId16"/>
  </sheets>
  <definedNames>
    <definedName name="_xlnm.Print_Area" localSheetId="0">'1.환경오염물질 배출사업장 '!$A$1:$O$10</definedName>
    <definedName name="_xlnm.Print_Area" localSheetId="12">'11.하수종말처리장 (2)'!$A$1:$M$13</definedName>
    <definedName name="_xlnm.Print_Area" localSheetId="11">'11.하수종말처리장(1)'!$A$1:$N$11</definedName>
    <definedName name="_xlnm.Print_Area" localSheetId="13">'12.수질오염 '!$A$1:$P$31</definedName>
    <definedName name="_xlnm.Print_Area" localSheetId="1">'2.환경오염배출사업장 단속 및 행정조치'!$A$1:$N$14</definedName>
    <definedName name="_xlnm.Print_Area" localSheetId="2">'3. 배출부과금 부과 및 징수현황'!$A$1:$Y$10</definedName>
    <definedName name="_xlnm.Print_Area" localSheetId="3">'4.보건환경검사실적'!$A$1:$I$20</definedName>
    <definedName name="_xlnm.Print_Area" localSheetId="4">'5.대기오염'!$A$1:$S$30</definedName>
    <definedName name="_xlnm.Print_Area" localSheetId="5">'6.쓰레기수거'!$A$1:$AD$21</definedName>
    <definedName name="_xlnm.Print_Area" localSheetId="6">'7.생활폐기물 매립지'!$A$1:$G$11</definedName>
    <definedName name="_xlnm.Print_Area" localSheetId="8">'9.하수및분뇨발생량및처리현황(1)'!$A$1:$N$14</definedName>
    <definedName name="_xlnm.Print_Area" localSheetId="9">'9.하수및분뇨발생량및처리현황(2)'!$A$1:$O$26</definedName>
  </definedNames>
  <calcPr fullCalcOnLoad="1"/>
</workbook>
</file>

<file path=xl/sharedStrings.xml><?xml version="1.0" encoding="utf-8"?>
<sst xmlns="http://schemas.openxmlformats.org/spreadsheetml/2006/main" count="894" uniqueCount="469">
  <si>
    <t>환경오염물질 배출시설.xls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</si>
  <si>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</si>
  <si>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</si>
  <si>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</si>
  <si>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</si>
  <si>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</si>
  <si>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</si>
  <si>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</si>
  <si>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</si>
  <si>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</si>
  <si>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</si>
  <si>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</si>
  <si>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</si>
  <si>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Air quality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</si>
  <si>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Water quality 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</si>
  <si>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Potable water
analysis</t>
    </r>
  </si>
  <si>
    <r>
      <t>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Waste analysis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</si>
  <si>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Marine investigation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</si>
  <si>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</si>
  <si>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면적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</si>
  <si>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총매립용량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</si>
  <si>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기매립량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</si>
  <si>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잔여매립가능량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</si>
  <si>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t>Number of</t>
  </si>
  <si>
    <t>Area of</t>
  </si>
  <si>
    <t>Total landfill</t>
  </si>
  <si>
    <t>Current landfill</t>
  </si>
  <si>
    <t>Residual landfill</t>
  </si>
  <si>
    <t>landfills</t>
  </si>
  <si>
    <t>capacity</t>
  </si>
  <si>
    <t>amount</t>
  </si>
  <si>
    <t>하수 및 분뇨 발생량 Amount of Sewage &amp; night soil generated</t>
  </si>
  <si>
    <t>하수 sewage</t>
  </si>
  <si>
    <t>분뇨 night soil</t>
  </si>
  <si>
    <t xml:space="preserve">발생량 Amount generated </t>
  </si>
  <si>
    <t>처리대상량(㎥/일) </t>
  </si>
  <si>
    <t>Target treatment  volume(㎥/day)</t>
  </si>
  <si>
    <t>처리대상 제외</t>
  </si>
  <si>
    <t>Out of Treatment</t>
  </si>
  <si>
    <t>하수처리구역 내</t>
  </si>
  <si>
    <t>inner area of sewage treatment</t>
  </si>
  <si>
    <t>하수처리구역 외</t>
  </si>
  <si>
    <t>Outer area of sewage treatment</t>
  </si>
  <si>
    <t>수거식</t>
  </si>
  <si>
    <t>Squat toilet</t>
  </si>
  <si>
    <t>수세식</t>
  </si>
  <si>
    <t>Flush toilet</t>
  </si>
  <si>
    <t>수거분뇨</t>
  </si>
  <si>
    <t>정화조오니</t>
  </si>
  <si>
    <t>Sludge from septic tank</t>
  </si>
  <si>
    <t>night soil of the back country</t>
  </si>
  <si>
    <t>정화조등에서 처리</t>
  </si>
  <si>
    <t xml:space="preserve">Treatment of Sludge </t>
  </si>
  <si>
    <t>Company of night soil collection &amp; delivery</t>
  </si>
  <si>
    <t>시설명</t>
  </si>
  <si>
    <t>facility</t>
  </si>
  <si>
    <t>Capacity</t>
  </si>
  <si>
    <t xml:space="preserve">Amount of waste disposal </t>
  </si>
  <si>
    <t>연계</t>
  </si>
  <si>
    <t>처리장명</t>
  </si>
  <si>
    <t>Relative treatment plants</t>
  </si>
  <si>
    <t>Operation expense</t>
  </si>
  <si>
    <t>(Million won)</t>
  </si>
  <si>
    <t>운영</t>
  </si>
  <si>
    <t>방법</t>
  </si>
  <si>
    <t>방류수역</t>
  </si>
  <si>
    <t>Waters of disposal</t>
  </si>
  <si>
    <t>업체수</t>
  </si>
  <si>
    <t>No. of company</t>
  </si>
  <si>
    <t>종사인원</t>
  </si>
  <si>
    <t>기타</t>
  </si>
  <si>
    <t>Others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</si>
  <si>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</si>
  <si>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</si>
  <si>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</si>
  <si>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</si>
  <si>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</si>
  <si>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</si>
  <si>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</si>
  <si>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</si>
  <si>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</si>
  <si>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Mechanical</t>
  </si>
  <si>
    <t>Biological</t>
  </si>
  <si>
    <t>Advanced</t>
  </si>
  <si>
    <t>No. of worker</t>
  </si>
  <si>
    <t>(백만원)</t>
  </si>
  <si>
    <t>사업비</t>
  </si>
  <si>
    <t>(하수/마을)</t>
  </si>
  <si>
    <t>소재지</t>
  </si>
  <si>
    <t>Capacity of plants</t>
  </si>
  <si>
    <t>Treatment amount</t>
  </si>
  <si>
    <t>연계처리량(㎥/일)</t>
  </si>
  <si>
    <t>가동</t>
  </si>
  <si>
    <t>개시일</t>
  </si>
  <si>
    <t>분뇨</t>
  </si>
  <si>
    <t>축산</t>
  </si>
  <si>
    <t>침출수</t>
  </si>
  <si>
    <t>-</t>
  </si>
  <si>
    <t>연    별</t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</si>
  <si>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</si>
  <si>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</si>
  <si>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Source : institute of Environmental Resource Research</t>
  </si>
  <si>
    <t>(℃)</t>
  </si>
  <si>
    <t>(pH)</t>
  </si>
  <si>
    <t>(㎎/ℓ)</t>
  </si>
  <si>
    <t>(MPL/100)</t>
  </si>
  <si>
    <r>
      <t xml:space="preserve">조업정지
</t>
    </r>
    <r>
      <rPr>
        <sz val="10"/>
        <rFont val="Arial"/>
        <family val="2"/>
      </rPr>
      <t>Temporary
suspension</t>
    </r>
  </si>
  <si>
    <r>
      <t xml:space="preserve">허가취소
</t>
    </r>
    <r>
      <rPr>
        <sz val="10"/>
        <rFont val="Arial"/>
        <family val="2"/>
      </rPr>
      <t>License revoked</t>
    </r>
  </si>
  <si>
    <r>
      <t xml:space="preserve">배출업소
</t>
    </r>
    <r>
      <rPr>
        <sz val="10"/>
        <rFont val="Arial"/>
        <family val="2"/>
      </rPr>
      <t>Number of
pollutant
emitting
facilities</t>
    </r>
  </si>
  <si>
    <r>
      <t xml:space="preserve">단속업소
</t>
    </r>
    <r>
      <rPr>
        <sz val="10"/>
        <rFont val="Arial"/>
        <family val="2"/>
      </rPr>
      <t>Number of
establishment
inspected</t>
    </r>
  </si>
  <si>
    <r>
      <t xml:space="preserve">위반업소
</t>
    </r>
    <r>
      <rPr>
        <sz val="10"/>
        <rFont val="Arial"/>
        <family val="2"/>
      </rPr>
      <t>Number
of
violations</t>
    </r>
  </si>
  <si>
    <r>
      <t xml:space="preserve">행정구역
</t>
    </r>
    <r>
      <rPr>
        <sz val="10"/>
        <rFont val="Arial"/>
        <family val="2"/>
      </rPr>
      <t>Administrative area</t>
    </r>
  </si>
  <si>
    <r>
      <t xml:space="preserve">청소구역
</t>
    </r>
    <r>
      <rPr>
        <sz val="9"/>
        <rFont val="Arial"/>
        <family val="2"/>
      </rPr>
      <t>Waste-collected area</t>
    </r>
  </si>
  <si>
    <t>수거지
인구율</t>
  </si>
  <si>
    <r>
      <t xml:space="preserve">배출량
</t>
    </r>
    <r>
      <rPr>
        <sz val="10"/>
        <rFont val="Arial"/>
        <family val="2"/>
      </rPr>
      <t>(c)</t>
    </r>
  </si>
  <si>
    <r>
      <t xml:space="preserve">처리량
</t>
    </r>
    <r>
      <rPr>
        <sz val="10"/>
        <rFont val="Arial"/>
        <family val="2"/>
      </rPr>
      <t>(d)</t>
    </r>
  </si>
  <si>
    <r>
      <t xml:space="preserve">수거율
</t>
    </r>
    <r>
      <rPr>
        <sz val="10"/>
        <rFont val="Arial"/>
        <family val="2"/>
      </rPr>
      <t>(d/c)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</si>
  <si>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리
</t>
    </r>
    <r>
      <rPr>
        <sz val="10"/>
        <rFont val="Arial"/>
        <family val="2"/>
      </rPr>
      <t>By type of waste disposal</t>
    </r>
  </si>
  <si>
    <t>해역
배출</t>
  </si>
  <si>
    <t>기타</t>
  </si>
  <si>
    <t>Population 
ratio in the</t>
  </si>
  <si>
    <t>Amount of</t>
  </si>
  <si>
    <t xml:space="preserve">Amount of </t>
  </si>
  <si>
    <r>
      <t xml:space="preserve">생활폐기물
</t>
    </r>
    <r>
      <rPr>
        <sz val="10"/>
        <rFont val="Arial"/>
        <family val="2"/>
      </rPr>
      <t>Domestic wastes</t>
    </r>
  </si>
  <si>
    <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</si>
  <si>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t>waste-
collected</t>
  </si>
  <si>
    <t xml:space="preserve"> dis-charged </t>
  </si>
  <si>
    <t xml:space="preserve">waste </t>
  </si>
  <si>
    <t>Disposal</t>
  </si>
  <si>
    <t>매립</t>
  </si>
  <si>
    <t>소각</t>
  </si>
  <si>
    <t>재
활
용</t>
  </si>
  <si>
    <t>Landfill</t>
  </si>
  <si>
    <t>Dumping
at sea</t>
  </si>
  <si>
    <t>Generation</t>
  </si>
  <si>
    <t>Incineration</t>
  </si>
  <si>
    <t>Recycling</t>
  </si>
  <si>
    <t>차량</t>
  </si>
  <si>
    <t>손수레</t>
  </si>
  <si>
    <t>중장비</t>
  </si>
  <si>
    <t>Carry-over</t>
  </si>
  <si>
    <t>Custody</t>
  </si>
  <si>
    <t>Workers</t>
  </si>
  <si>
    <t>Motor
cars</t>
  </si>
  <si>
    <t>Hand
cars</t>
  </si>
  <si>
    <t>Heavy
Equipment</t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</si>
  <si>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</si>
  <si>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</si>
  <si>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</si>
  <si>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</si>
  <si>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</si>
  <si>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</si>
  <si>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</si>
  <si>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</si>
  <si>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</si>
  <si>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</si>
  <si>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Month</t>
  </si>
  <si>
    <r>
      <t>아황산가스</t>
    </r>
    <r>
      <rPr>
        <sz val="10"/>
        <rFont val="Arial"/>
        <family val="2"/>
      </rPr>
      <t>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
ppm/year</t>
    </r>
  </si>
  <si>
    <r>
      <t>일산화탄소</t>
    </r>
    <r>
      <rPr>
        <sz val="10"/>
        <rFont val="Arial"/>
        <family val="2"/>
      </rPr>
      <t>(CO)
ppm/8hours</t>
    </r>
  </si>
  <si>
    <r>
      <t>이산화질소</t>
    </r>
    <r>
      <rPr>
        <sz val="10"/>
        <rFont val="Arial"/>
        <family val="2"/>
      </rPr>
      <t>(NO</t>
    </r>
    <r>
      <rPr>
        <sz val="10"/>
        <rFont val="굴림"/>
        <family val="3"/>
      </rPr>
      <t>₂</t>
    </r>
    <r>
      <rPr>
        <sz val="10"/>
        <rFont val="Arial"/>
        <family val="2"/>
      </rPr>
      <t>)
ppm/year</t>
    </r>
  </si>
  <si>
    <r>
      <t>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>(Dust)
(</t>
    </r>
    <r>
      <rPr>
        <sz val="10"/>
        <rFont val="굴림"/>
        <family val="3"/>
      </rPr>
      <t>㎍</t>
    </r>
    <r>
      <rPr>
        <sz val="10"/>
        <rFont val="Arial"/>
        <family val="2"/>
      </rPr>
      <t>/</t>
    </r>
    <r>
      <rPr>
        <sz val="10"/>
        <rFont val="굴림"/>
        <family val="3"/>
      </rPr>
      <t>㎥</t>
    </r>
    <r>
      <rPr>
        <sz val="10"/>
        <rFont val="Arial"/>
        <family val="2"/>
      </rPr>
      <t>)/year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</si>
  <si>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>(O</t>
    </r>
    <r>
      <rPr>
        <sz val="10"/>
        <rFont val="굴림"/>
        <family val="3"/>
      </rPr>
      <t>₃</t>
    </r>
    <r>
      <rPr>
        <sz val="10"/>
        <rFont val="Arial"/>
        <family val="2"/>
      </rPr>
      <t>)
ppm/8hours</t>
    </r>
  </si>
  <si>
    <r>
      <t>산성비</t>
    </r>
    <r>
      <rPr>
        <sz val="10"/>
        <rFont val="Arial"/>
        <family val="2"/>
      </rPr>
      <t>(Acid rain)
PH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</si>
  <si>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</si>
  <si>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월    별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</si>
  <si>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Jeju</t>
    </r>
  </si>
  <si>
    <t>서 귀 포
Seogwipo</t>
  </si>
  <si>
    <t>이도동</t>
  </si>
  <si>
    <t>연동</t>
  </si>
  <si>
    <r>
      <t>1</t>
    </r>
    <r>
      <rPr>
        <sz val="10"/>
        <rFont val="돋움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</si>
  <si>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</si>
  <si>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</si>
  <si>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</si>
  <si>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</si>
  <si>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</si>
  <si>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</si>
  <si>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</si>
  <si>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</si>
  <si>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</si>
  <si>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</si>
  <si>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</si>
  <si>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</si>
  <si>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</si>
  <si>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오·벽지
 분뇨</t>
  </si>
  <si>
    <t>Night soil
Collected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</si>
  <si>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</si>
  <si>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</si>
  <si>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t>서귀포시 동홍천</t>
  </si>
  <si>
    <t>연   별</t>
  </si>
  <si>
    <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</si>
  <si>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 xml:space="preserve">온도 
Temperature   </t>
  </si>
  <si>
    <t>수소이온
농도
Hydrogenion concentration</t>
  </si>
  <si>
    <t xml:space="preserve">용존산소
Demand Oxygen         </t>
  </si>
  <si>
    <t>생화학적
산소
요구량
Biological
Oxygen
Demand</t>
  </si>
  <si>
    <r>
      <t>화학적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요구량
</t>
    </r>
    <r>
      <rPr>
        <sz val="10"/>
        <rFont val="Arial"/>
        <family val="2"/>
      </rPr>
      <t>Chemical Oxygen 
Demand</t>
    </r>
  </si>
  <si>
    <r>
      <t xml:space="preserve">부유물질
</t>
    </r>
    <r>
      <rPr>
        <sz val="10"/>
        <rFont val="Arial"/>
        <family val="2"/>
      </rPr>
      <t>Suspended Solid</t>
    </r>
  </si>
  <si>
    <t>2  0  0  8</t>
  </si>
  <si>
    <t>2  0  0  9</t>
  </si>
  <si>
    <t>제주시 외도천</t>
  </si>
  <si>
    <t>제주시 옹포천</t>
  </si>
  <si>
    <t>부유물질
Suspended Solid</t>
  </si>
  <si>
    <t>연    별</t>
  </si>
  <si>
    <t>Year</t>
  </si>
  <si>
    <t xml:space="preserve"> - </t>
  </si>
  <si>
    <t>2 0 0 8</t>
  </si>
  <si>
    <t>2 0 0 9</t>
  </si>
  <si>
    <t>-</t>
  </si>
  <si>
    <r>
      <t>분뇨처리시설</t>
    </r>
    <r>
      <rPr>
        <sz val="10"/>
        <color indexed="8"/>
        <rFont val="Arial"/>
        <family val="2"/>
      </rPr>
      <t xml:space="preserve"> Night soil treatment facility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</si>
  <si>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</si>
  <si>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</si>
  <si>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t>2 0 0 9</t>
  </si>
  <si>
    <t>해안동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</si>
  <si>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</si>
  <si>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</si>
  <si>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계
</t>
    </r>
    <r>
      <rPr>
        <sz val="10"/>
        <rFont val="Arial"/>
        <family val="2"/>
      </rPr>
      <t>Total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</si>
  <si>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 Health fields</t>
    </r>
  </si>
  <si>
    <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Epidemiotogy
research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</si>
  <si>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Microbiology
test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</si>
  <si>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Drug analysis</t>
    </r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</si>
  <si>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Food analysis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</si>
  <si>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Livestock product
analysis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</si>
  <si>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Environment 
research</t>
    </r>
  </si>
  <si>
    <t>1/4</t>
  </si>
  <si>
    <t>2/4</t>
  </si>
  <si>
    <t>3/4</t>
  </si>
  <si>
    <t>4/4</t>
  </si>
  <si>
    <t>1/4</t>
  </si>
  <si>
    <t>4/4</t>
  </si>
  <si>
    <t>1/4</t>
  </si>
  <si>
    <t>2/4</t>
  </si>
  <si>
    <t>3/4</t>
  </si>
  <si>
    <t>2  0  1  0</t>
  </si>
  <si>
    <t>1종
Class 1</t>
  </si>
  <si>
    <t>2종
Class 2</t>
  </si>
  <si>
    <t>3종
Class 3</t>
  </si>
  <si>
    <t>4종
Class 4</t>
  </si>
  <si>
    <t>5종
Class 5</t>
  </si>
  <si>
    <r>
      <t xml:space="preserve">1. </t>
    </r>
    <r>
      <rPr>
        <b/>
        <sz val="18"/>
        <rFont val="굴림"/>
        <family val="3"/>
      </rPr>
      <t>환경오염물질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배출사업장</t>
    </r>
    <r>
      <rPr>
        <b/>
        <sz val="18"/>
        <rFont val="Arial"/>
        <family val="2"/>
      </rPr>
      <t xml:space="preserve">       Environmental Pollutant Emitting Facilities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</si>
  <si>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(</t>
    </r>
    <r>
      <rPr>
        <sz val="10"/>
        <rFont val="돋움"/>
        <family val="3"/>
      </rPr>
      <t>가스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먼지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매연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악취</t>
    </r>
    <r>
      <rPr>
        <sz val="10"/>
        <rFont val="Arial"/>
        <family val="2"/>
      </rPr>
      <t>)
Air pollution(gas, dust, Soot and bad smell)</t>
    </r>
  </si>
  <si>
    <r>
      <t>수</t>
    </r>
    <r>
      <rPr>
        <sz val="10"/>
        <rFont val="Arial"/>
        <family val="2"/>
      </rPr>
      <t xml:space="preserve">            질  (폐          수)
Water pollution(Waste Water)</t>
    </r>
  </si>
  <si>
    <r>
      <t>소음</t>
    </r>
    <r>
      <rPr>
        <sz val="10"/>
        <rFont val="Arial"/>
        <family val="2"/>
      </rPr>
      <t xml:space="preserve"> 및 진동
Noises and
Vibration</t>
    </r>
  </si>
  <si>
    <r>
      <t xml:space="preserve">계
</t>
    </r>
    <r>
      <rPr>
        <sz val="10"/>
        <rFont val="Arial"/>
        <family val="2"/>
      </rPr>
      <t>Total</t>
    </r>
  </si>
  <si>
    <t>1종
Class 1</t>
  </si>
  <si>
    <t>2종
Class 2</t>
  </si>
  <si>
    <t>3종
Class 3</t>
  </si>
  <si>
    <t>4종
Class 4</t>
  </si>
  <si>
    <t>5종
Class 5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</si>
  <si>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</si>
  <si>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number(place), case)</t>
  </si>
  <si>
    <r>
      <t>행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처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Administrative actions taken</t>
    </r>
  </si>
  <si>
    <r>
      <t>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고
</t>
    </r>
    <r>
      <rPr>
        <sz val="10"/>
        <rFont val="Arial"/>
        <family val="2"/>
      </rPr>
      <t>Warnings</t>
    </r>
  </si>
  <si>
    <r>
      <t xml:space="preserve">개선명령
</t>
    </r>
    <r>
      <rPr>
        <sz val="10"/>
        <rFont val="Arial"/>
        <family val="2"/>
      </rPr>
      <t>Order of repair</t>
    </r>
  </si>
  <si>
    <r>
      <t xml:space="preserve">사용금지
</t>
    </r>
    <r>
      <rPr>
        <sz val="10"/>
        <rFont val="Arial"/>
        <family val="2"/>
      </rPr>
      <t>Prohibition on use</t>
    </r>
  </si>
  <si>
    <r>
      <t xml:space="preserve">폐쇄명령
</t>
    </r>
    <r>
      <rPr>
        <sz val="10"/>
        <rFont val="Arial"/>
        <family val="2"/>
      </rPr>
      <t>Abolish</t>
    </r>
  </si>
  <si>
    <r>
      <t xml:space="preserve">순수고발
</t>
    </r>
    <r>
      <rPr>
        <sz val="10"/>
        <rFont val="Arial"/>
        <family val="2"/>
      </rPr>
      <t>Accusation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</si>
  <si>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</si>
  <si>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t xml:space="preserve">2 0 0 8 </t>
  </si>
  <si>
    <t>area</t>
  </si>
  <si>
    <t>waste</t>
  </si>
  <si>
    <t>disposal</t>
  </si>
  <si>
    <t xml:space="preserve"> ratio</t>
  </si>
  <si>
    <t>Inciner
-ation</t>
  </si>
  <si>
    <t>Re-
cycling</t>
  </si>
  <si>
    <t>Others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</si>
  <si>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Local Gov.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</si>
  <si>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Self-managed workplace</t>
    </r>
  </si>
  <si>
    <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</si>
  <si>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Specified wastes</t>
    </r>
  </si>
  <si>
    <t>인원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</si>
  <si>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비
</t>
    </r>
    <r>
      <rPr>
        <sz val="10"/>
        <rFont val="Arial"/>
        <family val="2"/>
      </rPr>
      <t>Equipment</t>
    </r>
  </si>
  <si>
    <t>전년도
이월량</t>
  </si>
  <si>
    <t>재활용</t>
  </si>
  <si>
    <t>기타
보관량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</si>
  <si>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</si>
  <si>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 xml:space="preserve">2. </t>
    </r>
    <r>
      <rPr>
        <b/>
        <sz val="16"/>
        <rFont val="돋움"/>
        <family val="3"/>
      </rPr>
      <t>환경오염배출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사업장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단속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행정조치</t>
    </r>
    <r>
      <rPr>
        <b/>
        <sz val="16"/>
        <rFont val="Arial"/>
        <family val="2"/>
      </rPr>
      <t xml:space="preserve">   
 Inspection and Administrative Measures for Environmental Pollutant Emitting Facilities</t>
    </r>
  </si>
  <si>
    <t>Operati-on method</t>
  </si>
  <si>
    <t>5개소</t>
  </si>
  <si>
    <t>제주</t>
  </si>
  <si>
    <t>위탁 3,자체2</t>
  </si>
  <si>
    <t>Facility(Vehicles)</t>
  </si>
  <si>
    <t>Total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</si>
  <si>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</si>
  <si>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t>Year</t>
  </si>
  <si>
    <t>사업비</t>
  </si>
  <si>
    <t>운영</t>
  </si>
  <si>
    <t xml:space="preserve"> </t>
  </si>
  <si>
    <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</si>
  <si>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t>Mechanical</t>
  </si>
  <si>
    <t>Biological</t>
  </si>
  <si>
    <t>-</t>
  </si>
  <si>
    <t>2 0 0 9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</si>
  <si>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</si>
  <si>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분뇨수집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운반업체</t>
    </r>
  </si>
  <si>
    <r>
      <t>시설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차량</t>
    </r>
    <r>
      <rPr>
        <sz val="10"/>
        <color indexed="8"/>
        <rFont val="Arial"/>
        <family val="2"/>
      </rPr>
      <t>)</t>
    </r>
    <r>
      <rPr>
        <sz val="10"/>
        <color indexed="8"/>
        <rFont val="한양신명조,한컴돋움"/>
        <family val="3"/>
      </rPr>
      <t>현황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대수</t>
    </r>
    <r>
      <rPr>
        <sz val="10"/>
        <color indexed="8"/>
        <rFont val="Arial"/>
        <family val="2"/>
      </rPr>
      <t>)</t>
    </r>
  </si>
  <si>
    <t>계</t>
  </si>
  <si>
    <r>
      <t>3</t>
    </r>
    <r>
      <rPr>
        <sz val="10"/>
        <color indexed="8"/>
        <rFont val="한양신명조,한컴돋움"/>
        <family val="3"/>
      </rPr>
      <t>톤이하</t>
    </r>
  </si>
  <si>
    <r>
      <t>4.5</t>
    </r>
    <r>
      <rPr>
        <sz val="10"/>
        <color indexed="8"/>
        <rFont val="한양신명조,한컴돋움"/>
        <family val="3"/>
      </rPr>
      <t>톤이하</t>
    </r>
  </si>
  <si>
    <r>
      <t>8</t>
    </r>
    <r>
      <rPr>
        <sz val="10"/>
        <color indexed="8"/>
        <rFont val="한양신명조,한컴돋움"/>
        <family val="3"/>
      </rPr>
      <t>톤이하</t>
    </r>
  </si>
  <si>
    <t>기타</t>
  </si>
  <si>
    <t>Less than 3ton</t>
  </si>
  <si>
    <t xml:space="preserve">Less than
4.5ton </t>
  </si>
  <si>
    <t>Less than
8ton</t>
  </si>
  <si>
    <r>
      <t>5</t>
    </r>
    <r>
      <rPr>
        <sz val="10"/>
        <rFont val="돋움"/>
        <family val="3"/>
      </rPr>
      <t>개소</t>
    </r>
  </si>
  <si>
    <t>-</t>
  </si>
  <si>
    <t>Treatm-ent method</t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</si>
  <si>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</si>
  <si>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</si>
  <si>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</si>
  <si>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t>처리</t>
  </si>
  <si>
    <t>Year</t>
  </si>
  <si>
    <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 xml:space="preserve">/
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</si>
  <si>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</si>
  <si>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t xml:space="preserve"> </t>
  </si>
  <si>
    <t>operation start</t>
  </si>
  <si>
    <t>Operat-ion method</t>
  </si>
  <si>
    <t>연안(제주)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</si>
  <si>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</si>
  <si>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방류수
소독방법</t>
  </si>
  <si>
    <t>Year</t>
  </si>
  <si>
    <t xml:space="preserve"> </t>
  </si>
  <si>
    <t>Branch stream</t>
  </si>
  <si>
    <t>Main stream</t>
  </si>
  <si>
    <t>Water 
System</t>
  </si>
  <si>
    <t>-</t>
  </si>
  <si>
    <r>
      <t>하수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자체
마을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위탁</t>
    </r>
  </si>
  <si>
    <r>
      <t>하수</t>
    </r>
    <r>
      <rPr>
        <sz val="10"/>
        <color indexed="8"/>
        <rFont val="Arial"/>
        <family val="2"/>
      </rPr>
      <t>-UV</t>
    </r>
    <r>
      <rPr>
        <sz val="10"/>
        <color indexed="8"/>
        <rFont val="돋움"/>
        <family val="3"/>
      </rPr>
      <t>소독
마을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염소소독</t>
    </r>
  </si>
  <si>
    <t>2 0 0 9</t>
  </si>
  <si>
    <t xml:space="preserve">2 0 0 9 </t>
  </si>
  <si>
    <t>자료 : 보건환경연구원</t>
  </si>
  <si>
    <r>
      <t xml:space="preserve">             · 제주시 이도2동 제주시청 옥상</t>
    </r>
  </si>
  <si>
    <t xml:space="preserve">             · 제주시 연동 제주자치도 제2청사 옥상(산성비인 경우 : 보건환경연구원)</t>
  </si>
  <si>
    <t xml:space="preserve">             · 해안동 : 어승생수원지(산림지역)</t>
  </si>
  <si>
    <t xml:space="preserve">            - 서  귀 포 </t>
  </si>
  <si>
    <t xml:space="preserve">             · 서귀포시 동홍동 서귀포소방서 옥상 </t>
  </si>
  <si>
    <t>자료 : 제주특별자치도 수자원본부</t>
  </si>
  <si>
    <t xml:space="preserve">Source : Jeju Special Self-Governing Province Water Resources Headquarters                                          </t>
  </si>
  <si>
    <t xml:space="preserve">2 0 1 0 </t>
  </si>
  <si>
    <t>2 0 1 1</t>
  </si>
  <si>
    <t>2 0 1 0</t>
  </si>
  <si>
    <t>자외선소독</t>
  </si>
  <si>
    <t>총부과
Total imposition</t>
  </si>
  <si>
    <t>총징수
Total collection</t>
  </si>
  <si>
    <t>대기
Air</t>
  </si>
  <si>
    <t>수질
Water</t>
  </si>
  <si>
    <t>부과
Imposition</t>
  </si>
  <si>
    <t>징수
Collection</t>
  </si>
  <si>
    <r>
      <t xml:space="preserve">4.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경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Health &amp; Environmental Inspection</t>
    </r>
  </si>
  <si>
    <r>
      <t xml:space="preserve">5.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오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염</t>
    </r>
    <r>
      <rPr>
        <b/>
        <sz val="18"/>
        <rFont val="Arial"/>
        <family val="2"/>
      </rPr>
      <t xml:space="preserve">        Air Pollutant Emission</t>
    </r>
  </si>
  <si>
    <r>
      <t xml:space="preserve">6. </t>
    </r>
    <r>
      <rPr>
        <b/>
        <sz val="18"/>
        <rFont val="굴림"/>
        <family val="3"/>
      </rPr>
      <t>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거</t>
    </r>
    <r>
      <rPr>
        <b/>
        <sz val="18"/>
        <rFont val="Arial"/>
        <family val="2"/>
      </rPr>
      <t xml:space="preserve">    Waste Collection and Disposal</t>
    </r>
  </si>
  <si>
    <r>
      <t xml:space="preserve">7. </t>
    </r>
    <r>
      <rPr>
        <b/>
        <sz val="18"/>
        <rFont val="굴림"/>
        <family val="3"/>
      </rPr>
      <t>생활폐기물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매립지</t>
    </r>
    <r>
      <rPr>
        <b/>
        <sz val="18"/>
        <rFont val="Arial"/>
        <family val="2"/>
      </rPr>
      <t xml:space="preserve">        General Waste Landfill</t>
    </r>
  </si>
  <si>
    <t>8. 폐기물 재활용률 Waste Recycling Rate</t>
  </si>
  <si>
    <t>재활용률
Recycling rate</t>
  </si>
  <si>
    <t>합계
Total</t>
  </si>
  <si>
    <t>생활계 폐기물
Domestic
wastes</t>
  </si>
  <si>
    <t>사업장 배출시설계 폐기물
Industrial wastes</t>
  </si>
  <si>
    <t>건설 폐기물
Construction wastes</t>
  </si>
  <si>
    <t>지정 폐기물
Specified wastes</t>
  </si>
  <si>
    <t>Year
Si</t>
  </si>
  <si>
    <t>발생량(A)
 Amount generated</t>
  </si>
  <si>
    <t>재활용(B)
 Amount recycled</t>
  </si>
  <si>
    <t>발생량</t>
  </si>
  <si>
    <t>재활용</t>
  </si>
  <si>
    <t>소계
Sub-total</t>
  </si>
  <si>
    <t>전년도 이월량
 Amount carried from previous year</t>
  </si>
  <si>
    <t>당해년도
발생량
 Amount generated in current year</t>
  </si>
  <si>
    <t>Jeju-si</t>
  </si>
  <si>
    <t>Seogwipo-si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</si>
  <si>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</si>
  <si>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</si>
  <si>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 xml:space="preserve">9. </t>
    </r>
    <r>
      <rPr>
        <b/>
        <sz val="18"/>
        <rFont val="한양신명조,한컴돋움"/>
        <family val="3"/>
      </rPr>
      <t>하수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분뇨발생량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처리현황</t>
    </r>
    <r>
      <rPr>
        <b/>
        <sz val="18"/>
        <rFont val="Arial"/>
        <family val="2"/>
      </rPr>
      <t>  
Sewage &amp; Night Soil Discharge and Treatment</t>
    </r>
  </si>
  <si>
    <r>
      <t xml:space="preserve">9.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 
 Sewage &amp; Night Soil Discharge and Treatment(Cont'd)</t>
    </r>
  </si>
  <si>
    <t>단위 : 명, 톤</t>
  </si>
  <si>
    <t>Unit : person, ton</t>
  </si>
  <si>
    <t>인구
Population</t>
  </si>
  <si>
    <t>Year
Si</t>
  </si>
  <si>
    <t xml:space="preserve">                                        </t>
  </si>
  <si>
    <r>
      <t xml:space="preserve">11. </t>
    </r>
    <r>
      <rPr>
        <b/>
        <sz val="18"/>
        <color indexed="8"/>
        <rFont val="한양신명조,한컴돋움"/>
        <family val="3"/>
      </rPr>
      <t>하수종말처리장</t>
    </r>
    <r>
      <rPr>
        <b/>
        <sz val="18"/>
        <color indexed="8"/>
        <rFont val="Arial"/>
        <family val="2"/>
      </rPr>
      <t xml:space="preserve">   Sewage Treatment Plants</t>
    </r>
  </si>
  <si>
    <r>
      <t xml:space="preserve">11. </t>
    </r>
    <r>
      <rPr>
        <b/>
        <sz val="18"/>
        <color indexed="8"/>
        <rFont val="한양신명조,한컴돋움"/>
        <family val="3"/>
      </rPr>
      <t>하수종말처리장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   Sewage Treatment Plants(Cont'd)</t>
    </r>
  </si>
  <si>
    <r>
      <t xml:space="preserve">12. </t>
    </r>
    <r>
      <rPr>
        <b/>
        <sz val="18"/>
        <rFont val="한양신명조,한컴돋움"/>
        <family val="3"/>
      </rPr>
      <t>수질오염</t>
    </r>
    <r>
      <rPr>
        <b/>
        <sz val="18"/>
        <rFont val="Arial"/>
        <family val="2"/>
      </rPr>
      <t xml:space="preserve"> Water Pollution by Rivers </t>
    </r>
  </si>
  <si>
    <t>2 0 1 0</t>
  </si>
  <si>
    <t>병과고발 1)
Accusation
with Administrative measures</t>
  </si>
  <si>
    <t xml:space="preserve">   주 : 1) 병과고발은 행정처분과 고발이 병행된 것</t>
  </si>
  <si>
    <r>
      <t xml:space="preserve">3. </t>
    </r>
    <r>
      <rPr>
        <b/>
        <sz val="16"/>
        <color indexed="8"/>
        <rFont val="HY중고딕"/>
        <family val="1"/>
      </rPr>
      <t>배출부과금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부과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및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징수현황</t>
    </r>
    <r>
      <rPr>
        <b/>
        <sz val="16"/>
        <color indexed="8"/>
        <rFont val="Arial"/>
        <family val="2"/>
      </rPr>
      <t xml:space="preserve"> Imposition &amp; Collection of Pollution Charges</t>
    </r>
  </si>
  <si>
    <t>(단위 : 백만원)</t>
  </si>
  <si>
    <t>(Unit : million won)</t>
  </si>
  <si>
    <t xml:space="preserve">   주 : 제주특별자치도 전체수치임</t>
  </si>
  <si>
    <t>시    별</t>
  </si>
  <si>
    <t>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</si>
  <si>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보건환경연구원</t>
    </r>
  </si>
  <si>
    <t>Source : institute of Environmental Resource Research</t>
  </si>
  <si>
    <t>면적
Area</t>
  </si>
  <si>
    <r>
      <t>인구</t>
    </r>
    <r>
      <rPr>
        <vertAlign val="superscript"/>
        <sz val="12"/>
        <rFont val="굴림"/>
        <family val="3"/>
      </rPr>
      <t>1)</t>
    </r>
    <r>
      <rPr>
        <sz val="9"/>
        <rFont val="굴림"/>
        <family val="3"/>
      </rPr>
      <t xml:space="preserve">
Pop
(a)</t>
    </r>
  </si>
  <si>
    <r>
      <t>인구</t>
    </r>
    <r>
      <rPr>
        <vertAlign val="superscript"/>
        <sz val="12"/>
        <rFont val="굴림"/>
        <family val="3"/>
      </rPr>
      <t xml:space="preserve"> 1)</t>
    </r>
    <r>
      <rPr>
        <sz val="9"/>
        <rFont val="굴림"/>
        <family val="3"/>
      </rPr>
      <t xml:space="preserve">
Pop
(b)</t>
    </r>
  </si>
  <si>
    <t>(b/a)</t>
  </si>
  <si>
    <r>
      <t>계</t>
    </r>
    <r>
      <rPr>
        <vertAlign val="superscript"/>
        <sz val="12"/>
        <rFont val="Arial"/>
        <family val="2"/>
      </rPr>
      <t>2)</t>
    </r>
  </si>
  <si>
    <r>
      <t>매립</t>
    </r>
    <r>
      <rPr>
        <vertAlign val="superscript"/>
        <sz val="12"/>
        <rFont val="굴림"/>
        <family val="3"/>
      </rPr>
      <t>2</t>
    </r>
    <r>
      <rPr>
        <vertAlign val="superscript"/>
        <sz val="12"/>
        <rFont val="Arial"/>
        <family val="2"/>
      </rPr>
      <t>)</t>
    </r>
  </si>
  <si>
    <r>
      <t>소각</t>
    </r>
    <r>
      <rPr>
        <vertAlign val="superscript"/>
        <sz val="12"/>
        <rFont val="굴림"/>
        <family val="3"/>
      </rPr>
      <t>2)</t>
    </r>
  </si>
  <si>
    <r>
      <t>재활용</t>
    </r>
    <r>
      <rPr>
        <vertAlign val="superscript"/>
        <sz val="12"/>
        <rFont val="굴림"/>
        <family val="3"/>
      </rPr>
      <t>2)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</si>
  <si>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3) </t>
    </r>
    <r>
      <rPr>
        <vertAlign val="superscript"/>
        <sz val="14"/>
        <color indexed="10"/>
        <rFont val="Arial"/>
        <family val="2"/>
      </rPr>
      <t xml:space="preserve"> </t>
    </r>
    <r>
      <rPr>
        <sz val="10"/>
        <rFont val="Arial"/>
        <family val="2"/>
      </rPr>
      <t>Wastes p)</t>
    </r>
  </si>
  <si>
    <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 xml:space="preserve"> Service Company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</si>
  <si>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b/>
        <vertAlign val="superscript"/>
        <sz val="14"/>
        <color indexed="10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3)  </t>
    </r>
    <r>
      <rPr>
        <sz val="10"/>
        <rFont val="Arial"/>
        <family val="2"/>
      </rPr>
      <t xml:space="preserve"> Wastes   p)</t>
    </r>
  </si>
  <si>
    <t>해당년도
발생량</t>
  </si>
  <si>
    <t>2 0 1 1</t>
  </si>
  <si>
    <t>2 0 1 2</t>
  </si>
  <si>
    <t>2 0 1 1</t>
  </si>
  <si>
    <t>2 0 1 2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</si>
  <si>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톤</t>
    </r>
    <r>
      <rPr>
        <sz val="10"/>
        <color indexed="8"/>
        <rFont val="Arial"/>
        <family val="2"/>
      </rPr>
      <t>/</t>
    </r>
    <r>
      <rPr>
        <sz val="10"/>
        <color indexed="8"/>
        <rFont val="굴림"/>
        <family val="3"/>
      </rPr>
      <t>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>)</t>
    </r>
  </si>
  <si>
    <t>(Unit : person, ton/day, each)</t>
  </si>
  <si>
    <t>자료 : 제주특별자치도 수자원본부</t>
  </si>
  <si>
    <r>
      <t>5</t>
    </r>
    <r>
      <rPr>
        <sz val="10"/>
        <rFont val="돋움"/>
        <family val="3"/>
      </rPr>
      <t>개소</t>
    </r>
  </si>
  <si>
    <r>
      <t>5</t>
    </r>
    <r>
      <rPr>
        <b/>
        <sz val="10"/>
        <rFont val="돋움"/>
        <family val="3"/>
      </rPr>
      <t>개소</t>
    </r>
  </si>
  <si>
    <t>자료 : 제주특별자치도 환경관리과</t>
  </si>
  <si>
    <t>Source : Jeju Special Self-Governing Province Environmental Management Division</t>
  </si>
  <si>
    <t>2 0 1 2</t>
  </si>
  <si>
    <t>연별</t>
  </si>
  <si>
    <t xml:space="preserve"> 2 0 1 1</t>
  </si>
  <si>
    <t>Year</t>
  </si>
  <si>
    <t xml:space="preserve">  Note : Total number of Jeju Special Self-Governing Province </t>
  </si>
  <si>
    <t>2 0 1 2</t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</si>
  <si>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2011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잠정치에서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확정치로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수치보정하였고</t>
    </r>
    <r>
      <rPr>
        <sz val="10"/>
        <color indexed="8"/>
        <rFont val="Arial"/>
        <family val="2"/>
      </rPr>
      <t>, 2012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잠정치임</t>
    </r>
  </si>
  <si>
    <r>
      <t>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Environment  fields</t>
    </r>
  </si>
  <si>
    <t>단위 : %, 톤/일</t>
  </si>
  <si>
    <t>Unit : %, ton/day</t>
  </si>
  <si>
    <t>10. 1일 1인당 오수 발생량 Waste Water Generation per Day per Capita</t>
  </si>
  <si>
    <t xml:space="preserve">1일 오수 발생량
Amount of waste water generated  per day  </t>
  </si>
  <si>
    <t>1일 1인당 오수 발생량
  Amount of waste water generated per day per capita</t>
  </si>
  <si>
    <t>자료 : 제주특별자치도 수자원본부, 하수도통계(환경부 생활하수과)</t>
  </si>
  <si>
    <t xml:space="preserve">Source : Jeju Special Self-Governing Province Water Resources Headquarters                                          </t>
  </si>
  <si>
    <t xml:space="preserve">Source :  Jeju Special Self-Governing Province  Water Resources Headquarters  </t>
  </si>
  <si>
    <t>2  0  1  0</t>
  </si>
  <si>
    <t>2  0  1  1</t>
  </si>
  <si>
    <t>2  0  1  2</t>
  </si>
  <si>
    <r>
      <rPr>
        <sz val="10"/>
        <rFont val="굴림"/>
        <family val="3"/>
      </rPr>
      <t xml:space="preserve">대장균군
</t>
    </r>
    <r>
      <rPr>
        <sz val="10"/>
        <rFont val="Arial"/>
        <family val="2"/>
      </rPr>
      <t>Colon bacillus</t>
    </r>
  </si>
  <si>
    <t>13. 시설녹지현황 Greenlands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</si>
  <si>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
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</si>
  <si>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</si>
  <si>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완충녹지
</t>
    </r>
    <r>
      <rPr>
        <sz val="10"/>
        <rFont val="Arial"/>
        <family val="2"/>
      </rPr>
      <t>Buffer greenlands</t>
    </r>
  </si>
  <si>
    <r>
      <rPr>
        <sz val="10"/>
        <rFont val="굴림"/>
        <family val="3"/>
      </rPr>
      <t xml:space="preserve">경관녹지
</t>
    </r>
    <r>
      <rPr>
        <sz val="10"/>
        <rFont val="Arial"/>
        <family val="2"/>
      </rPr>
      <t>Scenery greenlands</t>
    </r>
  </si>
  <si>
    <r>
      <rPr>
        <sz val="10"/>
        <rFont val="굴림"/>
        <family val="3"/>
      </rPr>
      <t xml:space="preserve">연결녹지
</t>
    </r>
    <r>
      <rPr>
        <sz val="10"/>
        <rFont val="Arial"/>
        <family val="2"/>
      </rPr>
      <t>Connection greenlands</t>
    </r>
  </si>
  <si>
    <t>Year
Si</t>
  </si>
  <si>
    <r>
      <rPr>
        <sz val="10"/>
        <rFont val="굴림"/>
        <family val="3"/>
      </rPr>
      <t xml:space="preserve">개소
</t>
    </r>
    <r>
      <rPr>
        <sz val="10"/>
        <rFont val="Arial"/>
        <family val="2"/>
      </rPr>
      <t>Number of greenlands</t>
    </r>
  </si>
  <si>
    <r>
      <rPr>
        <sz val="10"/>
        <rFont val="굴림"/>
        <family val="3"/>
      </rPr>
      <t xml:space="preserve">면적
</t>
    </r>
    <r>
      <rPr>
        <sz val="10"/>
        <rFont val="Arial"/>
        <family val="2"/>
      </rPr>
      <t>Area of 
Greenlands</t>
    </r>
  </si>
  <si>
    <t>2 0 1 2</t>
  </si>
  <si>
    <t>제주시</t>
  </si>
  <si>
    <t>Jeju-si</t>
  </si>
  <si>
    <t>서귀포시</t>
  </si>
  <si>
    <t>Seogwipo-si</t>
  </si>
  <si>
    <t>Source : Jeju Special Self-Governing Province Environment&amp;Park Divi.</t>
  </si>
  <si>
    <t>자료 :  제주특별자치도 녹지환경과</t>
  </si>
  <si>
    <t xml:space="preserve">         2) 제주특별자치도 전체수치임</t>
  </si>
  <si>
    <t xml:space="preserve">  주 : 1) - 제      주 </t>
  </si>
  <si>
    <t xml:space="preserve">         2)  제주특별자치도 전체수치임</t>
  </si>
  <si>
    <t xml:space="preserve">  Note : 2) Total number of Jeju Special Self-Governing Province </t>
  </si>
  <si>
    <r>
      <t xml:space="preserve">   주 : 1) 2012년 주민등록인구통계 결과임(외국인 포함)</t>
    </r>
  </si>
  <si>
    <t xml:space="preserve">         2) 생활폐기물 기준임</t>
  </si>
  <si>
    <t>자료 : 제주특별자치도 환경관리과</t>
  </si>
  <si>
    <t>Source : Jeju Special Self-Governing Province Environmental Management Division</t>
  </si>
  <si>
    <t xml:space="preserve">         3) 2011년 자료는 잠정치에서 확정치로 수치보정하였고, 2012년 자료는 잠정치임</t>
  </si>
  <si>
    <t xml:space="preserve">   주 : 1) 폐기물 재활용률 = (B)/(A)*100</t>
  </si>
  <si>
    <t xml:space="preserve">         2) 2011년 자료는 잠정치에서 확정치로 수치보정하였고, 2012년 자료는 잠정치임</t>
  </si>
  <si>
    <t xml:space="preserve">   주 :  1) 2012년부터 통계표명 변경(녹지현황 → 시설녹지현황)</t>
  </si>
  <si>
    <t>(단위 : 개소, 1,000㎡)</t>
  </si>
  <si>
    <t>(Unit : number, 1,000㎡)</t>
  </si>
  <si>
    <t>자료 : 제주특별자치도 보건환경연구원</t>
  </si>
  <si>
    <t xml:space="preserve">Source : Jeju Special Self-Governing Province institute of Environmental </t>
  </si>
  <si>
    <r>
      <t xml:space="preserve">   주 : 1) 2010년부터 수질오염 분기조사함</t>
    </r>
  </si>
  <si>
    <t xml:space="preserve">  Note : 3) Total number of Jeju Special Self-Governing Province </t>
  </si>
  <si>
    <t xml:space="preserve">         2) 2011년부터 '총대장균군' → '대장균군' 으로 변경</t>
  </si>
  <si>
    <t xml:space="preserve">         3) 제주특별자치도 전체수치임</t>
  </si>
</sst>
</file>

<file path=xl/styles.xml><?xml version="1.0" encoding="utf-8"?>
<styleSheet xmlns="http://schemas.openxmlformats.org/spreadsheetml/2006/main">
  <numFmts count="7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_);[Red]\(#,##0\)"/>
    <numFmt numFmtId="180" formatCode="0.0"/>
    <numFmt numFmtId="181" formatCode="0.000"/>
    <numFmt numFmtId="182" formatCode="#,##0.0_ "/>
    <numFmt numFmtId="183" formatCode="#,##0;;\-;"/>
    <numFmt numFmtId="184" formatCode="\(#,##0\);;\-;"/>
    <numFmt numFmtId="185" formatCode="#,##0.000;;\-;"/>
    <numFmt numFmtId="186" formatCode="#,##0.0;;\-;"/>
    <numFmt numFmtId="187" formatCode="0.0;;\-;"/>
    <numFmt numFmtId="188" formatCode="&quot;(&quot;#,##0&quot;)&quot;;;\-;"/>
    <numFmt numFmtId="189" formatCode="_-* #,##0.0_-;\-* #,##0.0_-;_-* &quot;-&quot;_-;_-@_-"/>
    <numFmt numFmtId="190" formatCode="#,##0\ \ \ \ \ ;\-#,##0\ \ \ \ \ ;\ \-\ \ \ \ \ \ ;"/>
    <numFmt numFmtId="191" formatCode="#,##0.0\ \ \ \ \ ;\-#,##0.0\ \ \ \ \ ;\ \-\ \ \ \ \ \ ;"/>
    <numFmt numFmtId="192" formatCode="#,##0.00\ \ \ \ \ ;\-#,##0.00\ \ \ \ \ ;\ \-\ \ \ \ \ \ ;"/>
    <numFmt numFmtId="193" formatCode="0.0_);[Red]\(0.0\)"/>
    <numFmt numFmtId="194" formatCode="0.0000000000000_);[Red]\(0.0000000000000\)"/>
    <numFmt numFmtId="195" formatCode="0.000_);[Red]\(0.000\)"/>
    <numFmt numFmtId="196" formatCode="0_);[Red]\(0\)"/>
    <numFmt numFmtId="197" formatCode="\(#,##0\)"/>
    <numFmt numFmtId="198" formatCode="&quot;₩&quot;#,##0.00;&quot;₩&quot;\-#,##0.00"/>
    <numFmt numFmtId="199" formatCode="&quot;R$&quot;#,##0.00;&quot;R$&quot;\-#,##0.00"/>
    <numFmt numFmtId="200" formatCode="_-* #,##0.0_-;\-* #,##0_-;_-* &quot;-&quot;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_ * #,##0_ ;_ * \-#,##0_ ;_ * &quot;-&quot;_ ;_ @_ "/>
    <numFmt numFmtId="207" formatCode="_ * #,##0.00_ ;_ * \-#,##0.00_ ;_ * &quot;-&quot;??_ ;_ @_ "/>
    <numFmt numFmtId="208" formatCode="_ * #,##0.00_ ;_ * \-#,##0.00_ ;_ * &quot;-&quot;_ ;_ @_ "/>
    <numFmt numFmtId="209" formatCode="&quot;₩&quot;#,##0;&quot;₩&quot;&quot;₩&quot;\-#,##0"/>
    <numFmt numFmtId="210" formatCode="#,##0;\-#,##0;\-;"/>
    <numFmt numFmtId="211" formatCode="#,##0.0"/>
    <numFmt numFmtId="212" formatCode="_-* #,##0.0_-;\-* #,##0.0_-;_-* &quot;-&quot;?_-;_-@_-"/>
    <numFmt numFmtId="213" formatCode="0;[Red]0"/>
    <numFmt numFmtId="214" formatCode="0.0;[Red]0.0"/>
    <numFmt numFmtId="215" formatCode="0.0_);\(0.0\)"/>
    <numFmt numFmtId="216" formatCode="#,###,"/>
    <numFmt numFmtId="217" formatCode="#,###,000"/>
    <numFmt numFmtId="218" formatCode="#,##0.0;;\-\ \ ;"/>
    <numFmt numFmtId="219" formatCode="_-* #,##0.00_-;\-* #,##0.00_-;_-* &quot;-&quot;_-;_-@_-"/>
    <numFmt numFmtId="220" formatCode="#,##0.00;[Red]#,##0.00"/>
    <numFmt numFmtId="221" formatCode="_-* #,##0_-;\-* #,##0_-;_-* &quot;-&quot;?_-;_-@_-"/>
    <numFmt numFmtId="222" formatCode="0_ "/>
    <numFmt numFmtId="223" formatCode="#,##0;;\-"/>
    <numFmt numFmtId="224" formatCode="0.00_);[Red]\(0.00\)"/>
    <numFmt numFmtId="225" formatCode="#,##0.00_);[Red]\(#,##0.00\)"/>
    <numFmt numFmtId="226" formatCode="0.00_ "/>
    <numFmt numFmtId="227" formatCode="#,##0.00_ "/>
    <numFmt numFmtId="228" formatCode="#,##0.000_ "/>
    <numFmt numFmtId="229" formatCode="#,##0.0_);[Red]\(#,##0.0\)"/>
    <numFmt numFmtId="230" formatCode="\-"/>
    <numFmt numFmtId="231" formatCode="yyyy&quot;-&quot;m&quot;-&quot;d;@"/>
    <numFmt numFmtId="232" formatCode="_-* #,##0.00_-;\-* #,##0.0_-;_-* &quot;-&quot;_-;_-@_-"/>
    <numFmt numFmtId="233" formatCode="_-* #,##0.000_-;\-* #,##0.00_-;_-* &quot;-&quot;_-;_-@_-"/>
  </numFmts>
  <fonts count="80">
    <font>
      <sz val="11"/>
      <name val="돋움"/>
      <family val="3"/>
    </font>
    <font>
      <sz val="8"/>
      <name val="돋움"/>
      <family val="3"/>
    </font>
    <font>
      <sz val="12"/>
      <name val="뼻뮝"/>
      <family val="3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굴림"/>
      <family val="3"/>
    </font>
    <font>
      <sz val="9"/>
      <name val="굴림"/>
      <family val="3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name val="굴림체"/>
      <family val="3"/>
    </font>
    <font>
      <sz val="11"/>
      <name val="Arial"/>
      <family val="2"/>
    </font>
    <font>
      <sz val="10"/>
      <color indexed="63"/>
      <name val="Arial"/>
      <family val="2"/>
    </font>
    <font>
      <sz val="10"/>
      <color indexed="8"/>
      <name val="돋움"/>
      <family val="3"/>
    </font>
    <font>
      <sz val="10"/>
      <color indexed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8"/>
      <name val="Arial"/>
      <family val="2"/>
    </font>
    <font>
      <b/>
      <sz val="11"/>
      <name val="Helv"/>
      <family val="2"/>
    </font>
    <font>
      <vertAlign val="subscript"/>
      <sz val="10"/>
      <name val="Arial"/>
      <family val="2"/>
    </font>
    <font>
      <b/>
      <sz val="18"/>
      <name val="한양신명조,한컴돋움"/>
      <family val="3"/>
    </font>
    <font>
      <b/>
      <sz val="16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8"/>
      <name val="Arial"/>
      <family val="2"/>
    </font>
    <font>
      <b/>
      <sz val="16"/>
      <name val="돋움"/>
      <family val="3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sz val="10"/>
      <color indexed="8"/>
      <name val="HY중고딕"/>
      <family val="1"/>
    </font>
    <font>
      <b/>
      <sz val="9"/>
      <name val="굴림"/>
      <family val="3"/>
    </font>
    <font>
      <b/>
      <sz val="20"/>
      <color indexed="10"/>
      <name val="돋움"/>
      <family val="3"/>
    </font>
    <font>
      <sz val="20"/>
      <name val="돋움"/>
      <family val="3"/>
    </font>
    <font>
      <b/>
      <sz val="11"/>
      <color indexed="10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HY중고딕"/>
      <family val="1"/>
    </font>
    <font>
      <sz val="10"/>
      <color indexed="8"/>
      <name val="굴림"/>
      <family val="3"/>
    </font>
    <font>
      <b/>
      <sz val="10"/>
      <name val="굴림"/>
      <family val="3"/>
    </font>
    <font>
      <vertAlign val="superscript"/>
      <sz val="12"/>
      <name val="굴림"/>
      <family val="3"/>
    </font>
    <font>
      <vertAlign val="superscript"/>
      <sz val="12"/>
      <name val="Arial"/>
      <family val="2"/>
    </font>
    <font>
      <vertAlign val="superscript"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perscript"/>
      <sz val="12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 Unicode MS"/>
      <family val="3"/>
    </font>
    <font>
      <b/>
      <sz val="18"/>
      <name val="Arial Unicode MS"/>
      <family val="3"/>
    </font>
    <font>
      <sz val="11"/>
      <name val="굴림"/>
      <family val="3"/>
    </font>
    <font>
      <sz val="12"/>
      <color indexed="8"/>
      <name val="굴림"/>
      <family val="3"/>
    </font>
    <font>
      <sz val="12"/>
      <name val="굴림"/>
      <family val="3"/>
    </font>
    <font>
      <b/>
      <sz val="11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0" fillId="0" borderId="0" applyFill="0" applyBorder="0" applyAlignment="0"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10" fontId="3" fillId="0" borderId="0" applyFont="0" applyFill="0" applyBorder="0" applyAlignment="0" applyProtection="0"/>
    <xf numFmtId="0" fontId="49" fillId="0" borderId="0">
      <alignment/>
      <protection/>
    </xf>
    <xf numFmtId="0" fontId="3" fillId="0" borderId="3" applyNumberFormat="0" applyFont="0" applyFill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0" fontId="27" fillId="3" borderId="0" applyNumberFormat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0" fillId="21" borderId="5" applyNumberFormat="0" applyFont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4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2" fillId="0" borderId="7">
      <alignment/>
      <protection/>
    </xf>
    <xf numFmtId="0" fontId="3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20" borderId="13" applyNumberFormat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6" fillId="4" borderId="0" xfId="119" applyFont="1" applyFill="1">
      <alignment/>
      <protection/>
    </xf>
    <xf numFmtId="0" fontId="3" fillId="0" borderId="0" xfId="119">
      <alignment/>
      <protection/>
    </xf>
    <xf numFmtId="0" fontId="3" fillId="4" borderId="0" xfId="119" applyFill="1">
      <alignment/>
      <protection/>
    </xf>
    <xf numFmtId="0" fontId="3" fillId="22" borderId="14" xfId="119" applyFill="1" applyBorder="1">
      <alignment/>
      <protection/>
    </xf>
    <xf numFmtId="0" fontId="3" fillId="24" borderId="15" xfId="119" applyFill="1" applyBorder="1">
      <alignment/>
      <protection/>
    </xf>
    <xf numFmtId="0" fontId="7" fillId="25" borderId="16" xfId="119" applyFont="1" applyFill="1" applyBorder="1" applyAlignment="1">
      <alignment horizontal="center"/>
      <protection/>
    </xf>
    <xf numFmtId="0" fontId="8" fillId="26" borderId="17" xfId="119" applyFont="1" applyFill="1" applyBorder="1" applyAlignment="1">
      <alignment horizontal="center"/>
      <protection/>
    </xf>
    <xf numFmtId="0" fontId="7" fillId="25" borderId="17" xfId="119" applyFont="1" applyFill="1" applyBorder="1" applyAlignment="1">
      <alignment horizontal="center"/>
      <protection/>
    </xf>
    <xf numFmtId="0" fontId="7" fillId="25" borderId="18" xfId="119" applyFont="1" applyFill="1" applyBorder="1" applyAlignment="1">
      <alignment horizontal="center"/>
      <protection/>
    </xf>
    <xf numFmtId="0" fontId="3" fillId="24" borderId="19" xfId="119" applyFill="1" applyBorder="1">
      <alignment/>
      <protection/>
    </xf>
    <xf numFmtId="0" fontId="3" fillId="22" borderId="20" xfId="119" applyFill="1" applyBorder="1">
      <alignment/>
      <protection/>
    </xf>
    <xf numFmtId="0" fontId="3" fillId="24" borderId="20" xfId="119" applyFill="1" applyBorder="1">
      <alignment/>
      <protection/>
    </xf>
    <xf numFmtId="0" fontId="3" fillId="22" borderId="21" xfId="119" applyFill="1" applyBorder="1">
      <alignment/>
      <protection/>
    </xf>
    <xf numFmtId="179" fontId="17" fillId="0" borderId="22" xfId="117" applyNumberFormat="1" applyFont="1" applyFill="1" applyBorder="1" applyAlignment="1">
      <alignment horizontal="center" vertical="center"/>
      <protection/>
    </xf>
    <xf numFmtId="183" fontId="17" fillId="0" borderId="0" xfId="117" applyNumberFormat="1" applyFont="1" applyFill="1" applyBorder="1" applyAlignment="1">
      <alignment horizontal="center" vertical="center"/>
      <protection/>
    </xf>
    <xf numFmtId="179" fontId="17" fillId="0" borderId="0" xfId="117" applyNumberFormat="1" applyFont="1" applyFill="1" applyBorder="1" applyAlignment="1">
      <alignment horizontal="center" vertical="center"/>
      <protection/>
    </xf>
    <xf numFmtId="183" fontId="11" fillId="0" borderId="23" xfId="117" applyNumberFormat="1" applyFont="1" applyFill="1" applyBorder="1" applyAlignment="1">
      <alignment horizontal="center" vertical="center"/>
      <protection/>
    </xf>
    <xf numFmtId="183" fontId="11" fillId="0" borderId="24" xfId="117" applyNumberFormat="1" applyFont="1" applyFill="1" applyBorder="1" applyAlignment="1">
      <alignment horizontal="center" vertical="center"/>
      <protection/>
    </xf>
    <xf numFmtId="183" fontId="11" fillId="0" borderId="25" xfId="117" applyNumberFormat="1" applyFont="1" applyFill="1" applyBorder="1" applyAlignment="1">
      <alignment horizontal="center" vertical="center"/>
      <protection/>
    </xf>
    <xf numFmtId="183" fontId="17" fillId="0" borderId="0" xfId="117" applyNumberFormat="1" applyFont="1" applyFill="1" applyBorder="1" applyAlignment="1">
      <alignment horizontal="center" vertical="center" shrinkToFit="1"/>
      <protection/>
    </xf>
    <xf numFmtId="183" fontId="17" fillId="0" borderId="26" xfId="117" applyNumberFormat="1" applyFont="1" applyFill="1" applyBorder="1" applyAlignment="1">
      <alignment horizontal="center" vertical="center" shrinkToFit="1"/>
      <protection/>
    </xf>
    <xf numFmtId="0" fontId="17" fillId="0" borderId="26" xfId="117" applyFont="1" applyFill="1" applyBorder="1" applyAlignment="1">
      <alignment horizontal="center" vertical="center"/>
      <protection/>
    </xf>
    <xf numFmtId="0" fontId="17" fillId="0" borderId="0" xfId="117" applyFont="1" applyFill="1" applyBorder="1" applyAlignment="1">
      <alignment horizontal="center" vertical="center"/>
      <protection/>
    </xf>
    <xf numFmtId="0" fontId="11" fillId="0" borderId="25" xfId="117" applyFont="1" applyFill="1" applyBorder="1" applyAlignment="1">
      <alignment horizontal="center" vertical="center"/>
      <protection/>
    </xf>
    <xf numFmtId="0" fontId="11" fillId="0" borderId="0" xfId="117" applyFont="1" applyFill="1" applyBorder="1" applyAlignment="1">
      <alignment horizontal="center" vertical="center"/>
      <protection/>
    </xf>
    <xf numFmtId="183" fontId="11" fillId="0" borderId="24" xfId="0" applyNumberFormat="1" applyFont="1" applyFill="1" applyBorder="1" applyAlignment="1">
      <alignment horizontal="center" vertical="center" shrinkToFit="1"/>
    </xf>
    <xf numFmtId="183" fontId="11" fillId="0" borderId="23" xfId="0" applyNumberFormat="1" applyFont="1" applyFill="1" applyBorder="1" applyAlignment="1">
      <alignment horizontal="center" vertical="center" shrinkToFit="1"/>
    </xf>
    <xf numFmtId="0" fontId="17" fillId="0" borderId="22" xfId="117" applyFont="1" applyFill="1" applyBorder="1" applyAlignment="1">
      <alignment horizontal="center" vertical="center"/>
      <protection/>
    </xf>
    <xf numFmtId="0" fontId="3" fillId="0" borderId="26" xfId="117" applyFont="1" applyFill="1" applyBorder="1" applyAlignment="1">
      <alignment horizontal="center" vertical="center"/>
      <protection/>
    </xf>
    <xf numFmtId="0" fontId="3" fillId="0" borderId="0" xfId="117" applyFont="1" applyFill="1" applyBorder="1" applyAlignment="1">
      <alignment vertical="center"/>
      <protection/>
    </xf>
    <xf numFmtId="0" fontId="11" fillId="0" borderId="23" xfId="117" applyFont="1" applyFill="1" applyBorder="1" applyAlignment="1">
      <alignment horizontal="center" vertical="center"/>
      <protection/>
    </xf>
    <xf numFmtId="0" fontId="3" fillId="0" borderId="0" xfId="117" applyFont="1" applyFill="1" applyBorder="1" applyAlignment="1">
      <alignment horizontal="center" vertical="center"/>
      <protection/>
    </xf>
    <xf numFmtId="179" fontId="17" fillId="0" borderId="0" xfId="117" applyNumberFormat="1" applyFont="1" applyFill="1" applyBorder="1" applyAlignment="1">
      <alignment horizontal="center" vertical="center" shrinkToFit="1"/>
      <protection/>
    </xf>
    <xf numFmtId="179" fontId="17" fillId="0" borderId="26" xfId="117" applyNumberFormat="1" applyFont="1" applyFill="1" applyBorder="1" applyAlignment="1">
      <alignment horizontal="center" vertical="center" shrinkToFit="1"/>
      <protection/>
    </xf>
    <xf numFmtId="183" fontId="3" fillId="0" borderId="22" xfId="117" applyNumberFormat="1" applyFont="1" applyFill="1" applyBorder="1" applyAlignment="1">
      <alignment horizontal="center" vertical="center" shrinkToFit="1"/>
      <protection/>
    </xf>
    <xf numFmtId="3" fontId="3" fillId="0" borderId="0" xfId="118" applyNumberFormat="1" applyFont="1" applyFill="1" applyBorder="1" applyAlignment="1">
      <alignment horizontal="center" vertical="center" wrapText="1"/>
      <protection/>
    </xf>
    <xf numFmtId="3" fontId="3" fillId="0" borderId="26" xfId="118" applyNumberFormat="1" applyFont="1" applyFill="1" applyBorder="1" applyAlignment="1">
      <alignment horizontal="center" vertical="center" wrapText="1"/>
      <protection/>
    </xf>
    <xf numFmtId="0" fontId="3" fillId="0" borderId="0" xfId="117" applyFont="1" applyFill="1" applyBorder="1" applyAlignment="1">
      <alignment horizontal="left" vertical="center"/>
      <protection/>
    </xf>
    <xf numFmtId="0" fontId="11" fillId="0" borderId="0" xfId="117" applyFont="1" applyFill="1" applyBorder="1" applyAlignment="1">
      <alignment horizontal="left" vertical="center"/>
      <protection/>
    </xf>
    <xf numFmtId="0" fontId="11" fillId="0" borderId="0" xfId="117" applyFont="1" applyFill="1" applyBorder="1" applyAlignment="1">
      <alignment vertical="center"/>
      <protection/>
    </xf>
    <xf numFmtId="3" fontId="11" fillId="0" borderId="23" xfId="118" applyNumberFormat="1" applyFont="1" applyFill="1" applyBorder="1" applyAlignment="1">
      <alignment horizontal="center" vertical="center" wrapText="1"/>
      <protection/>
    </xf>
    <xf numFmtId="3" fontId="11" fillId="0" borderId="25" xfId="118" applyNumberFormat="1" applyFont="1" applyFill="1" applyBorder="1" applyAlignment="1">
      <alignment horizontal="center" vertical="center" wrapText="1"/>
      <protection/>
    </xf>
    <xf numFmtId="0" fontId="19" fillId="0" borderId="0" xfId="117" applyFont="1" applyFill="1">
      <alignment vertical="center"/>
      <protection/>
    </xf>
    <xf numFmtId="0" fontId="3" fillId="0" borderId="0" xfId="117" applyFill="1">
      <alignment vertical="center"/>
      <protection/>
    </xf>
    <xf numFmtId="0" fontId="17" fillId="0" borderId="26" xfId="117" applyFont="1" applyFill="1" applyBorder="1" applyAlignment="1">
      <alignment horizontal="center" vertical="center" shrinkToFit="1"/>
      <protection/>
    </xf>
    <xf numFmtId="0" fontId="17" fillId="0" borderId="22" xfId="117" applyFont="1" applyFill="1" applyBorder="1" applyAlignment="1">
      <alignment horizontal="center" vertical="center" shrinkToFit="1"/>
      <protection/>
    </xf>
    <xf numFmtId="0" fontId="3" fillId="0" borderId="26" xfId="117" applyFont="1" applyFill="1" applyBorder="1" applyAlignment="1">
      <alignment horizontal="center" vertical="center" shrinkToFit="1"/>
      <protection/>
    </xf>
    <xf numFmtId="0" fontId="3" fillId="0" borderId="22" xfId="117" applyFont="1" applyFill="1" applyBorder="1" applyAlignment="1">
      <alignment horizontal="center" vertical="center" shrinkToFit="1"/>
      <protection/>
    </xf>
    <xf numFmtId="0" fontId="3" fillId="0" borderId="0" xfId="117" applyFont="1" applyFill="1" applyAlignment="1">
      <alignment horizontal="center" vertical="center"/>
      <protection/>
    </xf>
    <xf numFmtId="0" fontId="7" fillId="0" borderId="0" xfId="117" applyFont="1" applyFill="1" applyAlignment="1">
      <alignment horizontal="center" vertical="center"/>
      <protection/>
    </xf>
    <xf numFmtId="0" fontId="3" fillId="0" borderId="0" xfId="117" applyFill="1" applyAlignment="1">
      <alignment horizontal="center"/>
      <protection/>
    </xf>
    <xf numFmtId="41" fontId="3" fillId="0" borderId="22" xfId="93" applyFont="1" applyFill="1" applyBorder="1" applyAlignment="1">
      <alignment horizontal="center" vertical="center"/>
    </xf>
    <xf numFmtId="41" fontId="3" fillId="0" borderId="0" xfId="93" applyFont="1" applyFill="1" applyBorder="1" applyAlignment="1">
      <alignment horizontal="center" vertical="center"/>
    </xf>
    <xf numFmtId="41" fontId="3" fillId="0" borderId="0" xfId="93" applyFont="1" applyFill="1" applyBorder="1" applyAlignment="1">
      <alignment horizontal="center" vertical="center" wrapText="1"/>
    </xf>
    <xf numFmtId="41" fontId="17" fillId="0" borderId="0" xfId="93" applyFont="1" applyFill="1" applyBorder="1" applyAlignment="1">
      <alignment horizontal="center" vertical="center"/>
    </xf>
    <xf numFmtId="0" fontId="11" fillId="0" borderId="25" xfId="117" applyFont="1" applyFill="1" applyBorder="1" applyAlignment="1">
      <alignment horizontal="center" vertical="center" shrinkToFit="1"/>
      <protection/>
    </xf>
    <xf numFmtId="0" fontId="11" fillId="0" borderId="24" xfId="117" applyFont="1" applyFill="1" applyBorder="1" applyAlignment="1">
      <alignment horizontal="center" vertical="center" shrinkToFit="1"/>
      <protection/>
    </xf>
    <xf numFmtId="178" fontId="11" fillId="0" borderId="23" xfId="93" applyNumberFormat="1" applyFont="1" applyFill="1" applyBorder="1" applyAlignment="1">
      <alignment horizontal="center" vertical="center"/>
    </xf>
    <xf numFmtId="178" fontId="11" fillId="0" borderId="23" xfId="93" applyNumberFormat="1" applyFont="1" applyFill="1" applyBorder="1" applyAlignment="1">
      <alignment horizontal="center" vertical="center" wrapText="1"/>
    </xf>
    <xf numFmtId="0" fontId="3" fillId="0" borderId="0" xfId="117" applyFill="1" applyAlignment="1">
      <alignment horizontal="center" vertical="center"/>
      <protection/>
    </xf>
    <xf numFmtId="0" fontId="17" fillId="0" borderId="0" xfId="117" applyFont="1" applyFill="1">
      <alignment vertical="center"/>
      <protection/>
    </xf>
    <xf numFmtId="0" fontId="21" fillId="0" borderId="0" xfId="117" applyFont="1" applyFill="1" applyBorder="1" applyAlignment="1">
      <alignment horizontal="center" vertical="center" wrapText="1"/>
      <protection/>
    </xf>
    <xf numFmtId="200" fontId="3" fillId="0" borderId="0" xfId="117" applyNumberFormat="1" applyFont="1" applyFill="1" applyBorder="1" applyAlignment="1">
      <alignment horizontal="center" vertical="center" wrapText="1"/>
      <protection/>
    </xf>
    <xf numFmtId="41" fontId="3" fillId="0" borderId="0" xfId="93" applyNumberFormat="1" applyFont="1" applyFill="1" applyBorder="1" applyAlignment="1">
      <alignment horizontal="center" vertical="center"/>
    </xf>
    <xf numFmtId="0" fontId="11" fillId="0" borderId="0" xfId="117" applyFont="1" applyFill="1">
      <alignment vertical="center"/>
      <protection/>
    </xf>
    <xf numFmtId="179" fontId="3" fillId="0" borderId="0" xfId="117" applyNumberFormat="1" applyFont="1" applyFill="1" applyBorder="1" applyAlignment="1">
      <alignment horizontal="center" vertical="center" wrapText="1"/>
      <protection/>
    </xf>
    <xf numFmtId="179" fontId="3" fillId="0" borderId="0" xfId="93" applyNumberFormat="1" applyFont="1" applyFill="1" applyBorder="1" applyAlignment="1">
      <alignment horizontal="center" vertical="center"/>
    </xf>
    <xf numFmtId="179" fontId="3" fillId="0" borderId="0" xfId="93" applyNumberFormat="1" applyFont="1" applyFill="1" applyBorder="1" applyAlignment="1">
      <alignment horizontal="center" vertical="center" wrapText="1"/>
    </xf>
    <xf numFmtId="179" fontId="3" fillId="0" borderId="26" xfId="93" applyNumberFormat="1" applyFont="1" applyFill="1" applyBorder="1" applyAlignment="1">
      <alignment horizontal="center" vertical="center" wrapText="1"/>
    </xf>
    <xf numFmtId="0" fontId="0" fillId="0" borderId="0" xfId="115" applyFont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183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195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8" fillId="0" borderId="0" xfId="117" applyFont="1" applyFill="1" applyAlignment="1">
      <alignment horizontal="centerContinuous" vertical="center"/>
      <protection/>
    </xf>
    <xf numFmtId="0" fontId="3" fillId="0" borderId="0" xfId="117" applyFont="1" applyFill="1" applyAlignment="1">
      <alignment horizontal="centerContinuous" vertical="center"/>
      <protection/>
    </xf>
    <xf numFmtId="0" fontId="3" fillId="0" borderId="0" xfId="117" applyFont="1" applyFill="1" applyAlignment="1">
      <alignment vertical="center"/>
      <protection/>
    </xf>
    <xf numFmtId="0" fontId="3" fillId="0" borderId="0" xfId="117" applyFont="1" applyFill="1" applyAlignment="1">
      <alignment horizontal="right" vertical="center"/>
      <protection/>
    </xf>
    <xf numFmtId="0" fontId="3" fillId="0" borderId="0" xfId="117" applyFill="1" applyBorder="1" applyAlignment="1">
      <alignment vertical="center"/>
      <protection/>
    </xf>
    <xf numFmtId="0" fontId="3" fillId="0" borderId="0" xfId="117" applyFill="1" applyAlignment="1">
      <alignment vertical="center"/>
      <protection/>
    </xf>
    <xf numFmtId="0" fontId="3" fillId="0" borderId="19" xfId="117" applyFont="1" applyFill="1" applyBorder="1" applyAlignment="1">
      <alignment horizontal="center" vertical="center" wrapText="1"/>
      <protection/>
    </xf>
    <xf numFmtId="0" fontId="3" fillId="0" borderId="27" xfId="117" applyFont="1" applyFill="1" applyBorder="1" applyAlignment="1">
      <alignment horizontal="center" vertical="center" wrapText="1"/>
      <protection/>
    </xf>
    <xf numFmtId="0" fontId="3" fillId="0" borderId="25" xfId="117" applyFont="1" applyFill="1" applyBorder="1" applyAlignment="1">
      <alignment horizontal="center" vertical="center" wrapText="1"/>
      <protection/>
    </xf>
    <xf numFmtId="0" fontId="3" fillId="0" borderId="28" xfId="117" applyFont="1" applyFill="1" applyBorder="1" applyAlignment="1">
      <alignment horizontal="center" vertical="center" wrapText="1"/>
      <protection/>
    </xf>
    <xf numFmtId="0" fontId="17" fillId="0" borderId="29" xfId="117" applyFont="1" applyFill="1" applyBorder="1" applyAlignment="1">
      <alignment horizontal="center" vertical="center" wrapText="1"/>
      <protection/>
    </xf>
    <xf numFmtId="0" fontId="17" fillId="0" borderId="0" xfId="117" applyFont="1" applyFill="1" applyBorder="1" applyAlignment="1">
      <alignment vertical="center"/>
      <protection/>
    </xf>
    <xf numFmtId="0" fontId="17" fillId="0" borderId="0" xfId="117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 quotePrefix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Continuous" vertical="center"/>
    </xf>
    <xf numFmtId="0" fontId="9" fillId="0" borderId="28" xfId="0" applyFont="1" applyFill="1" applyBorder="1" applyAlignment="1">
      <alignment horizontal="centerContinuous" vertical="center" wrapText="1"/>
    </xf>
    <xf numFmtId="0" fontId="3" fillId="0" borderId="28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20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 quotePrefix="1">
      <alignment horizontal="center" vertical="center" shrinkToFit="1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86" fontId="9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1" fontId="3" fillId="0" borderId="0" xfId="94" applyFont="1" applyFill="1" applyBorder="1" applyAlignment="1">
      <alignment vertical="center"/>
    </xf>
    <xf numFmtId="229" fontId="20" fillId="0" borderId="0" xfId="94" applyNumberFormat="1" applyFont="1" applyFill="1" applyBorder="1" applyAlignment="1">
      <alignment vertical="center"/>
    </xf>
    <xf numFmtId="229" fontId="3" fillId="0" borderId="0" xfId="94" applyNumberFormat="1" applyFont="1" applyFill="1" applyBorder="1" applyAlignment="1">
      <alignment vertical="center"/>
    </xf>
    <xf numFmtId="189" fontId="3" fillId="0" borderId="0" xfId="94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179" fontId="20" fillId="0" borderId="0" xfId="94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shrinkToFit="1"/>
    </xf>
    <xf numFmtId="41" fontId="11" fillId="0" borderId="23" xfId="94" applyFont="1" applyFill="1" applyBorder="1" applyAlignment="1">
      <alignment vertical="center"/>
    </xf>
    <xf numFmtId="189" fontId="11" fillId="0" borderId="23" xfId="94" applyNumberFormat="1" applyFont="1" applyFill="1" applyBorder="1" applyAlignment="1">
      <alignment vertical="center"/>
    </xf>
    <xf numFmtId="189" fontId="11" fillId="0" borderId="23" xfId="94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1" fontId="11" fillId="0" borderId="23" xfId="93" applyFont="1" applyFill="1" applyBorder="1" applyAlignment="1">
      <alignment vertical="center"/>
    </xf>
    <xf numFmtId="0" fontId="17" fillId="0" borderId="37" xfId="117" applyFont="1" applyFill="1" applyBorder="1" applyAlignment="1">
      <alignment horizontal="center" vertical="center" wrapText="1"/>
      <protection/>
    </xf>
    <xf numFmtId="0" fontId="3" fillId="0" borderId="0" xfId="117" applyFont="1" applyFill="1">
      <alignment vertical="center"/>
      <protection/>
    </xf>
    <xf numFmtId="0" fontId="16" fillId="0" borderId="38" xfId="117" applyFont="1" applyFill="1" applyBorder="1" applyAlignment="1">
      <alignment horizontal="center" wrapText="1"/>
      <protection/>
    </xf>
    <xf numFmtId="0" fontId="16" fillId="0" borderId="34" xfId="117" applyFont="1" applyFill="1" applyBorder="1" applyAlignment="1">
      <alignment horizontal="center" wrapText="1"/>
      <protection/>
    </xf>
    <xf numFmtId="0" fontId="17" fillId="0" borderId="39" xfId="117" applyFont="1" applyFill="1" applyBorder="1" applyAlignment="1">
      <alignment horizontal="center" wrapText="1"/>
      <protection/>
    </xf>
    <xf numFmtId="0" fontId="16" fillId="0" borderId="33" xfId="117" applyFont="1" applyFill="1" applyBorder="1" applyAlignment="1">
      <alignment horizontal="center" wrapText="1"/>
      <protection/>
    </xf>
    <xf numFmtId="0" fontId="17" fillId="0" borderId="33" xfId="117" applyFont="1" applyFill="1" applyBorder="1" applyAlignment="1">
      <alignment horizontal="center" wrapText="1"/>
      <protection/>
    </xf>
    <xf numFmtId="0" fontId="3" fillId="0" borderId="39" xfId="117" applyFont="1" applyFill="1" applyBorder="1" applyAlignment="1">
      <alignment wrapText="1"/>
      <protection/>
    </xf>
    <xf numFmtId="0" fontId="3" fillId="0" borderId="33" xfId="117" applyFont="1" applyFill="1" applyBorder="1" applyAlignment="1">
      <alignment wrapText="1"/>
      <protection/>
    </xf>
    <xf numFmtId="0" fontId="17" fillId="0" borderId="36" xfId="117" applyFont="1" applyFill="1" applyBorder="1" applyAlignment="1">
      <alignment horizontal="center" vertical="center" wrapText="1"/>
      <protection/>
    </xf>
    <xf numFmtId="179" fontId="3" fillId="0" borderId="0" xfId="117" applyNumberFormat="1" applyFont="1" applyFill="1" applyBorder="1" applyAlignment="1">
      <alignment horizontal="center" vertical="center"/>
      <protection/>
    </xf>
    <xf numFmtId="229" fontId="3" fillId="0" borderId="0" xfId="117" applyNumberFormat="1" applyFont="1" applyFill="1" applyBorder="1" applyAlignment="1">
      <alignment horizontal="center" vertical="center"/>
      <protection/>
    </xf>
    <xf numFmtId="179" fontId="11" fillId="0" borderId="23" xfId="117" applyNumberFormat="1" applyFont="1" applyFill="1" applyBorder="1" applyAlignment="1">
      <alignment horizontal="center" vertical="center"/>
      <protection/>
    </xf>
    <xf numFmtId="190" fontId="3" fillId="0" borderId="0" xfId="117" applyNumberFormat="1" applyFont="1" applyFill="1">
      <alignment vertical="center"/>
      <protection/>
    </xf>
    <xf numFmtId="192" fontId="3" fillId="0" borderId="0" xfId="117" applyNumberFormat="1" applyFont="1" applyFill="1">
      <alignment vertical="center"/>
      <protection/>
    </xf>
    <xf numFmtId="0" fontId="6" fillId="0" borderId="33" xfId="117" applyFont="1" applyFill="1" applyBorder="1" applyAlignment="1">
      <alignment horizontal="center" wrapText="1"/>
      <protection/>
    </xf>
    <xf numFmtId="0" fontId="3" fillId="0" borderId="36" xfId="117" applyFont="1" applyFill="1" applyBorder="1" applyAlignment="1">
      <alignment horizontal="center" vertical="center" wrapText="1"/>
      <protection/>
    </xf>
    <xf numFmtId="196" fontId="11" fillId="0" borderId="23" xfId="117" applyNumberFormat="1" applyFont="1" applyFill="1" applyBorder="1" applyAlignment="1">
      <alignment horizontal="center" vertical="center"/>
      <protection/>
    </xf>
    <xf numFmtId="179" fontId="3" fillId="0" borderId="23" xfId="117" applyNumberFormat="1" applyFont="1" applyFill="1" applyBorder="1" applyAlignment="1">
      <alignment horizontal="center" vertical="center"/>
      <protection/>
    </xf>
    <xf numFmtId="179" fontId="3" fillId="0" borderId="25" xfId="117" applyNumberFormat="1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67" fillId="0" borderId="25" xfId="113" applyFont="1" applyFill="1" applyBorder="1" applyAlignment="1">
      <alignment horizontal="center" vertical="center"/>
      <protection/>
    </xf>
    <xf numFmtId="0" fontId="9" fillId="0" borderId="32" xfId="113" applyFont="1" applyFill="1" applyBorder="1" applyAlignment="1">
      <alignment horizontal="center" vertical="center"/>
      <protection/>
    </xf>
    <xf numFmtId="0" fontId="55" fillId="0" borderId="0" xfId="117" applyFont="1" applyFill="1" applyAlignment="1">
      <alignment vertical="center"/>
      <protection/>
    </xf>
    <xf numFmtId="0" fontId="55" fillId="0" borderId="0" xfId="117" applyFont="1" applyFill="1" applyBorder="1" applyAlignment="1">
      <alignment vertical="center"/>
      <protection/>
    </xf>
    <xf numFmtId="0" fontId="3" fillId="0" borderId="0" xfId="117" applyNumberFormat="1" applyFont="1" applyFill="1" applyBorder="1" applyAlignment="1">
      <alignment horizontal="center" vertical="center"/>
      <protection/>
    </xf>
    <xf numFmtId="0" fontId="9" fillId="0" borderId="0" xfId="117" applyFont="1" applyFill="1" applyAlignment="1">
      <alignment vertical="center"/>
      <protection/>
    </xf>
    <xf numFmtId="0" fontId="9" fillId="0" borderId="0" xfId="117" applyFont="1" applyFill="1" applyAlignment="1">
      <alignment/>
      <protection/>
    </xf>
    <xf numFmtId="0" fontId="9" fillId="0" borderId="0" xfId="117" applyFont="1" applyFill="1" applyAlignment="1">
      <alignment horizontal="center"/>
      <protection/>
    </xf>
    <xf numFmtId="0" fontId="9" fillId="0" borderId="0" xfId="117" applyFont="1" applyFill="1">
      <alignment vertical="center"/>
      <protection/>
    </xf>
    <xf numFmtId="0" fontId="9" fillId="0" borderId="0" xfId="117" applyFont="1" applyFill="1" applyBorder="1">
      <alignment vertical="center"/>
      <protection/>
    </xf>
    <xf numFmtId="0" fontId="0" fillId="0" borderId="0" xfId="117" applyFont="1" applyFill="1">
      <alignment vertical="center"/>
      <protection/>
    </xf>
    <xf numFmtId="0" fontId="0" fillId="0" borderId="0" xfId="117" applyFont="1" applyFill="1" applyAlignment="1">
      <alignment/>
      <protection/>
    </xf>
    <xf numFmtId="0" fontId="0" fillId="0" borderId="0" xfId="117" applyFont="1" applyFill="1" applyAlignment="1">
      <alignment horizontal="center"/>
      <protection/>
    </xf>
    <xf numFmtId="0" fontId="0" fillId="0" borderId="0" xfId="117" applyFont="1" applyFill="1" applyBorder="1">
      <alignment vertical="center"/>
      <protection/>
    </xf>
    <xf numFmtId="0" fontId="0" fillId="0" borderId="0" xfId="113" applyFont="1" applyFill="1">
      <alignment vertical="center"/>
      <protection/>
    </xf>
    <xf numFmtId="0" fontId="66" fillId="0" borderId="0" xfId="113" applyFont="1" applyFill="1" applyAlignment="1">
      <alignment vertical="center"/>
      <protection/>
    </xf>
    <xf numFmtId="0" fontId="9" fillId="0" borderId="0" xfId="113" applyFont="1" applyFill="1">
      <alignment vertical="center"/>
      <protection/>
    </xf>
    <xf numFmtId="0" fontId="66" fillId="0" borderId="0" xfId="113" applyFont="1" applyFill="1" applyAlignment="1">
      <alignment horizontal="right" vertical="center"/>
      <protection/>
    </xf>
    <xf numFmtId="0" fontId="67" fillId="0" borderId="0" xfId="113" applyFont="1" applyFill="1">
      <alignment vertical="center"/>
      <protection/>
    </xf>
    <xf numFmtId="0" fontId="9" fillId="0" borderId="0" xfId="120" applyFont="1" applyFill="1" applyAlignment="1">
      <alignment vertical="center"/>
      <protection/>
    </xf>
    <xf numFmtId="0" fontId="9" fillId="0" borderId="0" xfId="113" applyFont="1" applyFill="1" applyAlignment="1">
      <alignment horizontal="center" vertical="center"/>
      <protection/>
    </xf>
    <xf numFmtId="0" fontId="67" fillId="0" borderId="24" xfId="113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 quotePrefix="1">
      <alignment horizontal="right" vertical="center"/>
    </xf>
    <xf numFmtId="0" fontId="3" fillId="0" borderId="32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6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20" xfId="117" applyFont="1" applyFill="1" applyBorder="1" applyAlignment="1">
      <alignment horizontal="center" vertical="center" shrinkToFit="1"/>
      <protection/>
    </xf>
    <xf numFmtId="0" fontId="3" fillId="0" borderId="15" xfId="117" applyFont="1" applyFill="1" applyBorder="1" applyAlignment="1">
      <alignment horizontal="center" vertical="center" shrinkToFit="1"/>
      <protection/>
    </xf>
    <xf numFmtId="0" fontId="3" fillId="0" borderId="15" xfId="117" applyFont="1" applyFill="1" applyBorder="1" applyAlignment="1">
      <alignment horizontal="center" vertical="center" wrapText="1" shrinkToFit="1"/>
      <protection/>
    </xf>
    <xf numFmtId="0" fontId="3" fillId="0" borderId="19" xfId="117" applyFont="1" applyFill="1" applyBorder="1" applyAlignment="1">
      <alignment horizontal="center" vertical="center" shrinkToFit="1"/>
      <protection/>
    </xf>
    <xf numFmtId="0" fontId="3" fillId="0" borderId="19" xfId="117" applyFont="1" applyFill="1" applyBorder="1" applyAlignment="1">
      <alignment horizontal="center" vertical="center" wrapText="1" shrinkToFit="1"/>
      <protection/>
    </xf>
    <xf numFmtId="0" fontId="17" fillId="0" borderId="0" xfId="117" applyFont="1" applyFill="1" applyBorder="1" applyAlignment="1">
      <alignment horizontal="left" vertical="center"/>
      <protection/>
    </xf>
    <xf numFmtId="0" fontId="59" fillId="0" borderId="0" xfId="114" applyFont="1" applyFill="1" applyAlignment="1">
      <alignment vertical="center"/>
      <protection/>
    </xf>
    <xf numFmtId="0" fontId="0" fillId="0" borderId="0" xfId="114" applyFont="1" applyFill="1">
      <alignment vertical="center"/>
      <protection/>
    </xf>
    <xf numFmtId="0" fontId="59" fillId="0" borderId="0" xfId="114" applyFont="1" applyFill="1" applyAlignment="1">
      <alignment horizontal="right" vertical="center"/>
      <protection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 quotePrefix="1">
      <alignment horizontal="left" vertical="center"/>
    </xf>
    <xf numFmtId="0" fontId="10" fillId="0" borderId="0" xfId="114" applyFont="1" applyFill="1" applyBorder="1" applyAlignment="1">
      <alignment horizontal="center" vertical="center"/>
      <protection/>
    </xf>
    <xf numFmtId="0" fontId="10" fillId="0" borderId="0" xfId="114" applyFont="1" applyFill="1">
      <alignment vertical="center"/>
      <protection/>
    </xf>
    <xf numFmtId="0" fontId="59" fillId="0" borderId="0" xfId="113" applyFont="1" applyFill="1" applyAlignment="1">
      <alignment vertical="center"/>
      <protection/>
    </xf>
    <xf numFmtId="0" fontId="19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3" fillId="0" borderId="0" xfId="93" applyFont="1" applyFill="1" applyAlignment="1">
      <alignment horizontal="center" vertical="center"/>
    </xf>
    <xf numFmtId="41" fontId="3" fillId="0" borderId="22" xfId="93" applyFont="1" applyFill="1" applyBorder="1" applyAlignment="1">
      <alignment vertical="center"/>
    </xf>
    <xf numFmtId="41" fontId="3" fillId="0" borderId="0" xfId="93" applyFont="1" applyFill="1" applyBorder="1" applyAlignment="1">
      <alignment vertical="center"/>
    </xf>
    <xf numFmtId="41" fontId="3" fillId="0" borderId="26" xfId="93" applyNumberFormat="1" applyFont="1" applyFill="1" applyBorder="1" applyAlignment="1">
      <alignment horizontal="center" vertical="center"/>
    </xf>
    <xf numFmtId="41" fontId="3" fillId="0" borderId="22" xfId="93" applyNumberFormat="1" applyFont="1" applyFill="1" applyBorder="1" applyAlignment="1">
      <alignment horizontal="center" vertical="center"/>
    </xf>
    <xf numFmtId="41" fontId="3" fillId="0" borderId="0" xfId="93" applyNumberFormat="1" applyFont="1" applyFill="1" applyAlignment="1">
      <alignment horizontal="center" vertical="center"/>
    </xf>
    <xf numFmtId="41" fontId="11" fillId="0" borderId="22" xfId="93" applyFont="1" applyFill="1" applyBorder="1" applyAlignment="1">
      <alignment vertical="center" wrapText="1"/>
    </xf>
    <xf numFmtId="41" fontId="11" fillId="0" borderId="0" xfId="93" applyFont="1" applyFill="1" applyBorder="1" applyAlignment="1">
      <alignment vertical="center" wrapText="1"/>
    </xf>
    <xf numFmtId="41" fontId="3" fillId="0" borderId="22" xfId="93" applyFont="1" applyFill="1" applyBorder="1" applyAlignment="1">
      <alignment vertical="center" wrapText="1"/>
    </xf>
    <xf numFmtId="41" fontId="3" fillId="0" borderId="0" xfId="93" applyFont="1" applyFill="1" applyBorder="1" applyAlignment="1">
      <alignment vertical="center" wrapText="1"/>
    </xf>
    <xf numFmtId="41" fontId="3" fillId="0" borderId="26" xfId="93" applyFont="1" applyFill="1" applyBorder="1" applyAlignment="1">
      <alignment vertical="center" wrapText="1"/>
    </xf>
    <xf numFmtId="41" fontId="3" fillId="0" borderId="24" xfId="93" applyFont="1" applyFill="1" applyBorder="1" applyAlignment="1">
      <alignment vertical="center" wrapText="1"/>
    </xf>
    <xf numFmtId="41" fontId="3" fillId="0" borderId="23" xfId="93" applyFont="1" applyFill="1" applyBorder="1" applyAlignment="1">
      <alignment vertical="center" wrapText="1"/>
    </xf>
    <xf numFmtId="41" fontId="3" fillId="0" borderId="25" xfId="93" applyFont="1" applyFill="1" applyBorder="1" applyAlignment="1">
      <alignment vertical="center" wrapText="1"/>
    </xf>
    <xf numFmtId="185" fontId="3" fillId="0" borderId="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5" fontId="3" fillId="0" borderId="23" xfId="0" applyNumberFormat="1" applyFont="1" applyFill="1" applyBorder="1" applyAlignment="1">
      <alignment horizontal="center" vertical="center" wrapText="1"/>
    </xf>
    <xf numFmtId="186" fontId="3" fillId="0" borderId="23" xfId="0" applyNumberFormat="1" applyFont="1" applyFill="1" applyBorder="1" applyAlignment="1">
      <alignment horizontal="center" vertical="center" wrapText="1"/>
    </xf>
    <xf numFmtId="195" fontId="3" fillId="0" borderId="23" xfId="0" applyNumberFormat="1" applyFont="1" applyFill="1" applyBorder="1" applyAlignment="1">
      <alignment horizontal="center" vertical="center" wrapText="1"/>
    </xf>
    <xf numFmtId="196" fontId="3" fillId="0" borderId="23" xfId="0" applyNumberFormat="1" applyFont="1" applyFill="1" applyBorder="1" applyAlignment="1">
      <alignment horizontal="center" vertical="center" wrapText="1"/>
    </xf>
    <xf numFmtId="0" fontId="16" fillId="0" borderId="41" xfId="117" applyFont="1" applyFill="1" applyBorder="1" applyAlignment="1">
      <alignment horizontal="center" wrapText="1"/>
      <protection/>
    </xf>
    <xf numFmtId="0" fontId="16" fillId="0" borderId="42" xfId="117" applyFont="1" applyFill="1" applyBorder="1" applyAlignment="1">
      <alignment horizontal="center" wrapText="1"/>
      <protection/>
    </xf>
    <xf numFmtId="0" fontId="3" fillId="0" borderId="43" xfId="117" applyFont="1" applyFill="1" applyBorder="1" applyAlignment="1">
      <alignment horizontal="center" wrapText="1"/>
      <protection/>
    </xf>
    <xf numFmtId="0" fontId="17" fillId="0" borderId="44" xfId="117" applyFont="1" applyFill="1" applyBorder="1" applyAlignment="1">
      <alignment horizontal="center" vertical="center" wrapText="1"/>
      <protection/>
    </xf>
    <xf numFmtId="0" fontId="17" fillId="0" borderId="35" xfId="11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23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center" vertical="center" shrinkToFit="1"/>
    </xf>
    <xf numFmtId="177" fontId="3" fillId="0" borderId="0" xfId="0" applyNumberFormat="1" applyFont="1" applyFill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Alignment="1">
      <alignment horizontal="center" vertical="center" shrinkToFit="1"/>
    </xf>
    <xf numFmtId="177" fontId="11" fillId="0" borderId="0" xfId="0" applyNumberFormat="1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3" fillId="0" borderId="26" xfId="0" applyFont="1" applyFill="1" applyBorder="1" applyAlignment="1" quotePrefix="1">
      <alignment horizontal="center" vertical="center" shrinkToFit="1"/>
    </xf>
    <xf numFmtId="0" fontId="3" fillId="0" borderId="22" xfId="0" applyFont="1" applyFill="1" applyBorder="1" applyAlignment="1" quotePrefix="1">
      <alignment horizontal="center" vertical="center" shrinkToFit="1"/>
    </xf>
    <xf numFmtId="0" fontId="3" fillId="0" borderId="25" xfId="0" applyFont="1" applyFill="1" applyBorder="1" applyAlignment="1" quotePrefix="1">
      <alignment horizontal="center" vertical="center" shrinkToFit="1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 shrinkToFit="1"/>
    </xf>
    <xf numFmtId="0" fontId="9" fillId="0" borderId="0" xfId="0" applyFont="1" applyFill="1" applyBorder="1" applyAlignment="1">
      <alignment horizontal="center" vertical="top" wrapText="1" shrinkToFit="1"/>
    </xf>
    <xf numFmtId="0" fontId="3" fillId="0" borderId="2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left" shrinkToFit="1"/>
    </xf>
    <xf numFmtId="4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"/>
    </xf>
    <xf numFmtId="0" fontId="3" fillId="0" borderId="33" xfId="117" applyFill="1" applyBorder="1" applyAlignment="1">
      <alignment wrapText="1"/>
      <protection/>
    </xf>
    <xf numFmtId="0" fontId="16" fillId="0" borderId="35" xfId="117" applyFont="1" applyFill="1" applyBorder="1" applyAlignment="1">
      <alignment horizontal="center" wrapText="1"/>
      <protection/>
    </xf>
    <xf numFmtId="0" fontId="3" fillId="0" borderId="35" xfId="117" applyFill="1" applyBorder="1" applyAlignment="1">
      <alignment wrapText="1"/>
      <protection/>
    </xf>
    <xf numFmtId="179" fontId="3" fillId="0" borderId="23" xfId="93" applyNumberFormat="1" applyFont="1" applyFill="1" applyBorder="1" applyAlignment="1">
      <alignment horizontal="center" vertical="center" wrapText="1"/>
    </xf>
    <xf numFmtId="179" fontId="3" fillId="0" borderId="25" xfId="93" applyNumberFormat="1" applyFont="1" applyFill="1" applyBorder="1" applyAlignment="1">
      <alignment horizontal="center" vertical="center" wrapText="1"/>
    </xf>
    <xf numFmtId="41" fontId="3" fillId="0" borderId="23" xfId="93" applyNumberFormat="1" applyFont="1" applyFill="1" applyBorder="1" applyAlignment="1">
      <alignment horizontal="center" vertical="center"/>
    </xf>
    <xf numFmtId="179" fontId="3" fillId="0" borderId="23" xfId="117" applyNumberFormat="1" applyFont="1" applyFill="1" applyBorder="1" applyAlignment="1">
      <alignment horizontal="center" vertical="center" wrapText="1"/>
      <protection/>
    </xf>
    <xf numFmtId="0" fontId="17" fillId="0" borderId="23" xfId="117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top" wrapText="1" shrinkToFit="1"/>
    </xf>
    <xf numFmtId="177" fontId="3" fillId="0" borderId="22" xfId="0" applyNumberFormat="1" applyFont="1" applyFill="1" applyBorder="1" applyAlignment="1">
      <alignment horizontal="center" vertical="center" wrapText="1" shrinkToFit="1"/>
    </xf>
    <xf numFmtId="205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 shrinkToFit="1"/>
    </xf>
    <xf numFmtId="179" fontId="3" fillId="0" borderId="26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 wrapText="1"/>
    </xf>
    <xf numFmtId="205" fontId="3" fillId="0" borderId="23" xfId="0" applyNumberFormat="1" applyFont="1" applyFill="1" applyBorder="1" applyAlignment="1">
      <alignment horizontal="center" vertical="center" wrapText="1"/>
    </xf>
    <xf numFmtId="177" fontId="3" fillId="0" borderId="23" xfId="0" applyNumberFormat="1" applyFont="1" applyFill="1" applyBorder="1" applyAlignment="1">
      <alignment horizontal="center" vertical="center" wrapText="1"/>
    </xf>
    <xf numFmtId="179" fontId="3" fillId="0" borderId="25" xfId="0" applyNumberFormat="1" applyFont="1" applyFill="1" applyBorder="1" applyAlignment="1">
      <alignment horizontal="center" vertical="center" wrapText="1"/>
    </xf>
    <xf numFmtId="222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 shrinkToFit="1"/>
    </xf>
    <xf numFmtId="222" fontId="3" fillId="0" borderId="23" xfId="0" applyNumberFormat="1" applyFont="1" applyFill="1" applyBorder="1" applyAlignment="1">
      <alignment horizontal="center" vertical="center" wrapText="1"/>
    </xf>
    <xf numFmtId="178" fontId="3" fillId="0" borderId="26" xfId="0" applyNumberFormat="1" applyFont="1" applyFill="1" applyBorder="1" applyAlignment="1">
      <alignment horizontal="center" vertical="center" wrapText="1"/>
    </xf>
    <xf numFmtId="178" fontId="3" fillId="0" borderId="25" xfId="0" applyNumberFormat="1" applyFont="1" applyFill="1" applyBorder="1" applyAlignment="1">
      <alignment horizontal="center" vertical="center" wrapText="1"/>
    </xf>
    <xf numFmtId="0" fontId="3" fillId="0" borderId="0" xfId="116" applyFont="1">
      <alignment vertical="center"/>
      <protection/>
    </xf>
    <xf numFmtId="0" fontId="3" fillId="0" borderId="22" xfId="113" applyFont="1" applyBorder="1" applyAlignment="1">
      <alignment horizontal="center" vertical="center" wrapText="1"/>
      <protection/>
    </xf>
    <xf numFmtId="0" fontId="3" fillId="0" borderId="20" xfId="116" applyFont="1" applyBorder="1" applyAlignment="1">
      <alignment horizontal="center" vertical="center"/>
      <protection/>
    </xf>
    <xf numFmtId="0" fontId="11" fillId="0" borderId="15" xfId="116" applyFont="1" applyFill="1" applyBorder="1" applyAlignment="1">
      <alignment horizontal="center" vertical="center" wrapText="1"/>
      <protection/>
    </xf>
    <xf numFmtId="0" fontId="11" fillId="0" borderId="0" xfId="116" applyFont="1">
      <alignment vertical="center"/>
      <protection/>
    </xf>
    <xf numFmtId="0" fontId="3" fillId="0" borderId="15" xfId="116" applyFont="1" applyFill="1" applyBorder="1" applyAlignment="1">
      <alignment horizontal="center" vertical="center"/>
      <protection/>
    </xf>
    <xf numFmtId="0" fontId="3" fillId="0" borderId="19" xfId="116" applyFont="1" applyFill="1" applyBorder="1" applyAlignment="1">
      <alignment horizontal="center" vertical="center"/>
      <protection/>
    </xf>
    <xf numFmtId="0" fontId="66" fillId="0" borderId="0" xfId="116" applyFont="1" applyAlignment="1">
      <alignment vertical="center"/>
      <protection/>
    </xf>
    <xf numFmtId="0" fontId="9" fillId="0" borderId="0" xfId="116" applyFont="1">
      <alignment vertical="center"/>
      <protection/>
    </xf>
    <xf numFmtId="0" fontId="76" fillId="0" borderId="0" xfId="116" applyFont="1">
      <alignment vertical="center"/>
      <protection/>
    </xf>
    <xf numFmtId="0" fontId="66" fillId="0" borderId="40" xfId="116" applyFont="1" applyBorder="1" applyAlignment="1">
      <alignment vertical="center"/>
      <protection/>
    </xf>
    <xf numFmtId="179" fontId="17" fillId="0" borderId="26" xfId="117" applyNumberFormat="1" applyFont="1" applyFill="1" applyBorder="1" applyAlignment="1">
      <alignment horizontal="center" vertical="center"/>
      <protection/>
    </xf>
    <xf numFmtId="183" fontId="17" fillId="0" borderId="23" xfId="117" applyNumberFormat="1" applyFont="1" applyFill="1" applyBorder="1" applyAlignment="1">
      <alignment horizontal="center" vertical="center" shrinkToFit="1"/>
      <protection/>
    </xf>
    <xf numFmtId="183" fontId="17" fillId="0" borderId="25" xfId="117" applyNumberFormat="1" applyFont="1" applyFill="1" applyBorder="1" applyAlignment="1">
      <alignment horizontal="center" vertical="center" shrinkToFit="1"/>
      <protection/>
    </xf>
    <xf numFmtId="208" fontId="10" fillId="0" borderId="30" xfId="95" applyNumberFormat="1" applyFont="1" applyFill="1" applyBorder="1" applyAlignment="1">
      <alignment horizontal="center" vertical="center" wrapText="1"/>
    </xf>
    <xf numFmtId="0" fontId="10" fillId="0" borderId="40" xfId="95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186" fontId="11" fillId="0" borderId="23" xfId="0" applyNumberFormat="1" applyFont="1" applyFill="1" applyBorder="1" applyAlignment="1">
      <alignment horizontal="center" vertical="center" wrapText="1"/>
    </xf>
    <xf numFmtId="183" fontId="11" fillId="0" borderId="23" xfId="0" applyNumberFormat="1" applyFont="1" applyFill="1" applyBorder="1" applyAlignment="1">
      <alignment horizontal="center" vertical="center" wrapText="1"/>
    </xf>
    <xf numFmtId="187" fontId="11" fillId="0" borderId="23" xfId="0" applyNumberFormat="1" applyFont="1" applyFill="1" applyBorder="1" applyAlignment="1">
      <alignment horizontal="center" vertical="center" wrapText="1" shrinkToFit="1"/>
    </xf>
    <xf numFmtId="0" fontId="11" fillId="0" borderId="23" xfId="0" applyNumberFormat="1" applyFont="1" applyFill="1" applyBorder="1" applyAlignment="1">
      <alignment horizontal="center" vertical="center" wrapText="1"/>
    </xf>
    <xf numFmtId="177" fontId="11" fillId="0" borderId="23" xfId="0" applyNumberFormat="1" applyFont="1" applyFill="1" applyBorder="1" applyAlignment="1">
      <alignment horizontal="center" vertical="center" wrapText="1" shrinkToFit="1"/>
    </xf>
    <xf numFmtId="186" fontId="11" fillId="0" borderId="23" xfId="0" applyNumberFormat="1" applyFont="1" applyFill="1" applyBorder="1" applyAlignment="1">
      <alignment horizontal="center" vertical="center" wrapText="1" shrinkToFit="1"/>
    </xf>
    <xf numFmtId="182" fontId="11" fillId="0" borderId="23" xfId="0" applyNumberFormat="1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183" fontId="11" fillId="0" borderId="2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8" fontId="11" fillId="0" borderId="25" xfId="0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76" fillId="0" borderId="0" xfId="114" applyFont="1" applyFill="1">
      <alignment vertical="center"/>
      <protection/>
    </xf>
    <xf numFmtId="0" fontId="10" fillId="0" borderId="0" xfId="114" applyFont="1" applyFill="1" applyAlignment="1">
      <alignment horizontal="left" vertical="center"/>
      <protection/>
    </xf>
    <xf numFmtId="41" fontId="11" fillId="0" borderId="23" xfId="93" applyFont="1" applyFill="1" applyBorder="1" applyAlignment="1">
      <alignment horizontal="center" vertical="center" wrapText="1"/>
    </xf>
    <xf numFmtId="41" fontId="3" fillId="0" borderId="23" xfId="93" applyFont="1" applyFill="1" applyBorder="1" applyAlignment="1">
      <alignment horizontal="center" vertical="center"/>
    </xf>
    <xf numFmtId="41" fontId="11" fillId="0" borderId="23" xfId="93" applyFont="1" applyFill="1" applyBorder="1" applyAlignment="1">
      <alignment vertical="center" wrapText="1"/>
    </xf>
    <xf numFmtId="0" fontId="77" fillId="0" borderId="0" xfId="115" applyFont="1" applyAlignment="1">
      <alignment vertical="center"/>
      <protection/>
    </xf>
    <xf numFmtId="0" fontId="78" fillId="0" borderId="0" xfId="115" applyFont="1">
      <alignment vertical="center"/>
      <protection/>
    </xf>
    <xf numFmtId="0" fontId="76" fillId="0" borderId="0" xfId="115" applyFont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0" fontId="3" fillId="0" borderId="32" xfId="117" applyFill="1" applyBorder="1" applyAlignment="1">
      <alignment horizontal="center" vertical="center" wrapText="1"/>
      <protection/>
    </xf>
    <xf numFmtId="0" fontId="3" fillId="0" borderId="25" xfId="117" applyFill="1" applyBorder="1" applyAlignment="1">
      <alignment horizontal="center" vertical="center" wrapText="1"/>
      <protection/>
    </xf>
    <xf numFmtId="0" fontId="3" fillId="0" borderId="32" xfId="117" applyFont="1" applyFill="1" applyBorder="1" applyAlignment="1">
      <alignment horizontal="center" vertical="center" wrapText="1"/>
      <protection/>
    </xf>
    <xf numFmtId="0" fontId="3" fillId="0" borderId="25" xfId="117" applyFont="1" applyFill="1" applyBorder="1" applyAlignment="1">
      <alignment horizontal="center" vertical="center" wrapText="1"/>
      <protection/>
    </xf>
    <xf numFmtId="0" fontId="3" fillId="0" borderId="30" xfId="117" applyFont="1" applyFill="1" applyBorder="1" applyAlignment="1">
      <alignment horizontal="center" vertical="center"/>
      <protection/>
    </xf>
    <xf numFmtId="0" fontId="3" fillId="0" borderId="24" xfId="117" applyFont="1" applyFill="1" applyBorder="1" applyAlignment="1">
      <alignment horizontal="center" vertical="center"/>
      <protection/>
    </xf>
    <xf numFmtId="0" fontId="6" fillId="0" borderId="30" xfId="117" applyFont="1" applyFill="1" applyBorder="1" applyAlignment="1">
      <alignment horizontal="center" vertical="center" wrapText="1"/>
      <protection/>
    </xf>
    <xf numFmtId="0" fontId="3" fillId="0" borderId="2" xfId="117" applyFont="1" applyFill="1" applyBorder="1" applyAlignment="1">
      <alignment horizontal="center" vertical="center"/>
      <protection/>
    </xf>
    <xf numFmtId="0" fontId="3" fillId="0" borderId="31" xfId="117" applyFont="1" applyFill="1" applyBorder="1" applyAlignment="1">
      <alignment horizontal="center" vertical="center"/>
      <protection/>
    </xf>
    <xf numFmtId="0" fontId="3" fillId="0" borderId="40" xfId="117" applyFont="1" applyFill="1" applyBorder="1" applyAlignment="1">
      <alignment horizontal="center" vertical="center" wrapText="1"/>
      <protection/>
    </xf>
    <xf numFmtId="0" fontId="3" fillId="0" borderId="2" xfId="117" applyFont="1" applyFill="1" applyBorder="1" applyAlignment="1">
      <alignment horizontal="center" vertical="center" wrapText="1"/>
      <protection/>
    </xf>
    <xf numFmtId="0" fontId="3" fillId="0" borderId="31" xfId="117" applyFont="1" applyFill="1" applyBorder="1" applyAlignment="1">
      <alignment horizontal="center" vertical="center" wrapText="1"/>
      <protection/>
    </xf>
    <xf numFmtId="0" fontId="6" fillId="0" borderId="27" xfId="117" applyFont="1" applyFill="1" applyBorder="1" applyAlignment="1" quotePrefix="1">
      <alignment horizontal="center" vertical="center" wrapText="1"/>
      <protection/>
    </xf>
    <xf numFmtId="0" fontId="3" fillId="0" borderId="27" xfId="117" applyFont="1" applyFill="1" applyBorder="1" applyAlignment="1">
      <alignment horizontal="center" vertical="center"/>
      <protection/>
    </xf>
    <xf numFmtId="0" fontId="6" fillId="0" borderId="27" xfId="117" applyFont="1" applyFill="1" applyBorder="1" applyAlignment="1">
      <alignment horizontal="center" vertical="center" wrapText="1"/>
      <protection/>
    </xf>
    <xf numFmtId="0" fontId="6" fillId="0" borderId="30" xfId="117" applyFont="1" applyFill="1" applyBorder="1" applyAlignment="1">
      <alignment horizontal="center" vertical="center"/>
      <protection/>
    </xf>
    <xf numFmtId="0" fontId="3" fillId="0" borderId="40" xfId="117" applyFont="1" applyFill="1" applyBorder="1" applyAlignment="1">
      <alignment horizontal="center" vertical="center"/>
      <protection/>
    </xf>
    <xf numFmtId="0" fontId="3" fillId="0" borderId="32" xfId="117" applyFill="1" applyBorder="1" applyAlignment="1">
      <alignment horizontal="center" vertical="center"/>
      <protection/>
    </xf>
    <xf numFmtId="0" fontId="3" fillId="0" borderId="22" xfId="117" applyFont="1" applyFill="1" applyBorder="1" applyAlignment="1">
      <alignment horizontal="center" vertical="center"/>
      <protection/>
    </xf>
    <xf numFmtId="0" fontId="3" fillId="0" borderId="0" xfId="117" applyFont="1" applyFill="1" applyBorder="1" applyAlignment="1">
      <alignment horizontal="center" vertical="center"/>
      <protection/>
    </xf>
    <xf numFmtId="0" fontId="3" fillId="0" borderId="26" xfId="117" applyFill="1" applyBorder="1" applyAlignment="1">
      <alignment horizontal="center" vertical="center"/>
      <protection/>
    </xf>
    <xf numFmtId="0" fontId="6" fillId="0" borderId="31" xfId="117" applyFont="1" applyFill="1" applyBorder="1" applyAlignment="1" quotePrefix="1">
      <alignment horizontal="center" vertical="center" wrapText="1"/>
      <protection/>
    </xf>
    <xf numFmtId="0" fontId="52" fillId="0" borderId="0" xfId="117" applyFont="1" applyFill="1" applyAlignment="1">
      <alignment horizontal="center" vertical="center" wrapText="1" shrinkToFit="1"/>
      <protection/>
    </xf>
    <xf numFmtId="0" fontId="3" fillId="0" borderId="0" xfId="117" applyFont="1" applyFill="1" applyBorder="1" applyAlignment="1">
      <alignment horizontal="left" vertical="center"/>
      <protection/>
    </xf>
    <xf numFmtId="0" fontId="6" fillId="0" borderId="32" xfId="117" applyFont="1" applyFill="1" applyBorder="1" applyAlignment="1">
      <alignment horizontal="center" vertical="center"/>
      <protection/>
    </xf>
    <xf numFmtId="0" fontId="3" fillId="0" borderId="26" xfId="117" applyFont="1" applyFill="1" applyBorder="1" applyAlignment="1">
      <alignment horizontal="center" vertical="center"/>
      <protection/>
    </xf>
    <xf numFmtId="0" fontId="3" fillId="0" borderId="25" xfId="117" applyFont="1" applyFill="1" applyBorder="1" applyAlignment="1">
      <alignment horizontal="center" vertical="center"/>
      <protection/>
    </xf>
    <xf numFmtId="0" fontId="3" fillId="0" borderId="27" xfId="117" applyFont="1" applyFill="1" applyBorder="1" applyAlignment="1">
      <alignment horizontal="center" vertical="center" wrapText="1"/>
      <protection/>
    </xf>
    <xf numFmtId="0" fontId="6" fillId="0" borderId="20" xfId="117" applyFont="1" applyFill="1" applyBorder="1" applyAlignment="1" quotePrefix="1">
      <alignment horizontal="center" vertical="center" wrapText="1"/>
      <protection/>
    </xf>
    <xf numFmtId="0" fontId="3" fillId="0" borderId="15" xfId="117" applyFont="1" applyFill="1" applyBorder="1" applyAlignment="1" quotePrefix="1">
      <alignment horizontal="center" vertical="center" wrapText="1"/>
      <protection/>
    </xf>
    <xf numFmtId="0" fontId="3" fillId="0" borderId="19" xfId="117" applyFont="1" applyFill="1" applyBorder="1" applyAlignment="1" quotePrefix="1">
      <alignment horizontal="center" vertical="center" wrapText="1"/>
      <protection/>
    </xf>
    <xf numFmtId="0" fontId="3" fillId="0" borderId="23" xfId="117" applyFont="1" applyFill="1" applyBorder="1" applyAlignment="1" quotePrefix="1">
      <alignment horizontal="right" vertical="center"/>
      <protection/>
    </xf>
    <xf numFmtId="0" fontId="3" fillId="0" borderId="23" xfId="117" applyFill="1" applyBorder="1" applyAlignment="1">
      <alignment vertical="center"/>
      <protection/>
    </xf>
    <xf numFmtId="0" fontId="9" fillId="0" borderId="40" xfId="113" applyFont="1" applyFill="1" applyBorder="1" applyAlignment="1">
      <alignment horizontal="center" vertical="center"/>
      <protection/>
    </xf>
    <xf numFmtId="0" fontId="9" fillId="0" borderId="30" xfId="113" applyFont="1" applyFill="1" applyBorder="1" applyAlignment="1">
      <alignment horizontal="center" vertical="center"/>
      <protection/>
    </xf>
    <xf numFmtId="0" fontId="9" fillId="0" borderId="22" xfId="113" applyFont="1" applyFill="1" applyBorder="1" applyAlignment="1">
      <alignment horizontal="center" vertical="center"/>
      <protection/>
    </xf>
    <xf numFmtId="0" fontId="9" fillId="0" borderId="24" xfId="113" applyFont="1" applyFill="1" applyBorder="1" applyAlignment="1">
      <alignment horizontal="center" vertical="center"/>
      <protection/>
    </xf>
    <xf numFmtId="0" fontId="67" fillId="0" borderId="23" xfId="113" applyFont="1" applyFill="1" applyBorder="1" applyAlignment="1">
      <alignment horizontal="center" vertical="center"/>
      <protection/>
    </xf>
    <xf numFmtId="0" fontId="67" fillId="0" borderId="25" xfId="113" applyFont="1" applyFill="1" applyBorder="1" applyAlignment="1">
      <alignment horizontal="center" vertical="center"/>
      <protection/>
    </xf>
    <xf numFmtId="0" fontId="9" fillId="0" borderId="32" xfId="113" applyFont="1" applyFill="1" applyBorder="1" applyAlignment="1">
      <alignment horizontal="center" vertical="center"/>
      <protection/>
    </xf>
    <xf numFmtId="0" fontId="9" fillId="0" borderId="27" xfId="113" applyFont="1" applyFill="1" applyBorder="1" applyAlignment="1">
      <alignment horizontal="center" vertical="center" wrapText="1"/>
      <protection/>
    </xf>
    <xf numFmtId="0" fontId="9" fillId="0" borderId="27" xfId="113" applyFont="1" applyFill="1" applyBorder="1" applyAlignment="1">
      <alignment horizontal="center" vertical="center"/>
      <protection/>
    </xf>
    <xf numFmtId="0" fontId="9" fillId="0" borderId="20" xfId="113" applyFont="1" applyFill="1" applyBorder="1" applyAlignment="1">
      <alignment horizontal="center" vertical="center"/>
      <protection/>
    </xf>
    <xf numFmtId="0" fontId="64" fillId="0" borderId="0" xfId="113" applyFont="1" applyFill="1" applyAlignment="1">
      <alignment horizontal="center" vertical="center"/>
      <protection/>
    </xf>
    <xf numFmtId="0" fontId="9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 quotePrefix="1">
      <alignment horizontal="center" vertical="center" wrapText="1"/>
    </xf>
    <xf numFmtId="0" fontId="9" fillId="0" borderId="27" xfId="0" applyFont="1" applyFill="1" applyBorder="1" applyAlignment="1" quotePrefix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 quotePrefix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 quotePrefix="1">
      <alignment horizontal="center" vertical="center" wrapText="1"/>
    </xf>
    <xf numFmtId="0" fontId="9" fillId="0" borderId="19" xfId="0" applyFont="1" applyFill="1" applyBorder="1" applyAlignment="1" quotePrefix="1">
      <alignment horizontal="center" vertical="center" wrapText="1"/>
    </xf>
    <xf numFmtId="0" fontId="9" fillId="0" borderId="24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2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208" fontId="10" fillId="0" borderId="27" xfId="95" applyNumberFormat="1" applyFont="1" applyFill="1" applyBorder="1" applyAlignment="1">
      <alignment horizontal="center" vertical="center" wrapText="1"/>
    </xf>
    <xf numFmtId="0" fontId="10" fillId="0" borderId="27" xfId="95" applyNumberFormat="1" applyFont="1" applyFill="1" applyBorder="1" applyAlignment="1">
      <alignment horizontal="center" vertical="center" wrapText="1"/>
    </xf>
    <xf numFmtId="0" fontId="48" fillId="0" borderId="0" xfId="117" applyFont="1" applyFill="1" applyAlignment="1">
      <alignment horizontal="center" vertical="center"/>
      <protection/>
    </xf>
    <xf numFmtId="0" fontId="9" fillId="0" borderId="32" xfId="117" applyFont="1" applyFill="1" applyBorder="1" applyAlignment="1">
      <alignment horizontal="center" vertical="center" shrinkToFit="1"/>
      <protection/>
    </xf>
    <xf numFmtId="0" fontId="3" fillId="0" borderId="26" xfId="117" applyFont="1" applyFill="1" applyBorder="1" applyAlignment="1">
      <alignment horizontal="center" vertical="center" shrinkToFit="1"/>
      <protection/>
    </xf>
    <xf numFmtId="0" fontId="3" fillId="0" borderId="25" xfId="117" applyFont="1" applyFill="1" applyBorder="1" applyAlignment="1">
      <alignment horizontal="center" vertical="center" shrinkToFit="1"/>
      <protection/>
    </xf>
    <xf numFmtId="0" fontId="3" fillId="0" borderId="30" xfId="117" applyFont="1" applyFill="1" applyBorder="1" applyAlignment="1">
      <alignment horizontal="center" vertical="center" shrinkToFit="1"/>
      <protection/>
    </xf>
    <xf numFmtId="0" fontId="3" fillId="0" borderId="22" xfId="117" applyFont="1" applyFill="1" applyBorder="1" applyAlignment="1">
      <alignment horizontal="center" vertical="center" shrinkToFit="1"/>
      <protection/>
    </xf>
    <xf numFmtId="0" fontId="3" fillId="0" borderId="24" xfId="117" applyFont="1" applyFill="1" applyBorder="1" applyAlignment="1">
      <alignment horizontal="center" vertical="center" shrinkToFit="1"/>
      <protection/>
    </xf>
    <xf numFmtId="0" fontId="74" fillId="0" borderId="0" xfId="114" applyFont="1" applyFill="1" applyAlignment="1">
      <alignment horizontal="center" vertical="center"/>
      <protection/>
    </xf>
    <xf numFmtId="0" fontId="10" fillId="0" borderId="27" xfId="114" applyFont="1" applyFill="1" applyBorder="1" applyAlignment="1">
      <alignment horizontal="center" vertical="center" wrapText="1"/>
      <protection/>
    </xf>
    <xf numFmtId="0" fontId="10" fillId="0" borderId="27" xfId="114" applyFont="1" applyFill="1" applyBorder="1" applyAlignment="1">
      <alignment horizontal="center" vertical="center"/>
      <protection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229" fontId="10" fillId="0" borderId="22" xfId="114" applyNumberFormat="1" applyFont="1" applyFill="1" applyBorder="1" applyAlignment="1">
      <alignment horizontal="center" vertical="center"/>
      <protection/>
    </xf>
    <xf numFmtId="229" fontId="10" fillId="0" borderId="0" xfId="114" applyNumberFormat="1" applyFont="1" applyFill="1" applyBorder="1" applyAlignment="1">
      <alignment horizontal="center" vertical="center"/>
      <protection/>
    </xf>
    <xf numFmtId="229" fontId="60" fillId="0" borderId="0" xfId="114" applyNumberFormat="1" applyFont="1" applyFill="1" applyBorder="1" applyAlignment="1">
      <alignment horizontal="center" vertical="center"/>
      <protection/>
    </xf>
    <xf numFmtId="229" fontId="60" fillId="0" borderId="26" xfId="114" applyNumberFormat="1" applyFont="1" applyFill="1" applyBorder="1" applyAlignment="1">
      <alignment horizontal="center" vertical="center"/>
      <protection/>
    </xf>
    <xf numFmtId="229" fontId="10" fillId="0" borderId="26" xfId="114" applyNumberFormat="1" applyFont="1" applyFill="1" applyBorder="1" applyAlignment="1">
      <alignment horizontal="center" vertical="center"/>
      <protection/>
    </xf>
    <xf numFmtId="229" fontId="10" fillId="0" borderId="23" xfId="114" applyNumberFormat="1" applyFont="1" applyFill="1" applyBorder="1" applyAlignment="1">
      <alignment horizontal="center" vertical="center"/>
      <protection/>
    </xf>
    <xf numFmtId="229" fontId="10" fillId="0" borderId="25" xfId="114" applyNumberFormat="1" applyFont="1" applyFill="1" applyBorder="1" applyAlignment="1">
      <alignment horizontal="center" vertical="center"/>
      <protection/>
    </xf>
    <xf numFmtId="0" fontId="10" fillId="0" borderId="0" xfId="114" applyNumberFormat="1" applyFont="1" applyFill="1" applyBorder="1" applyAlignment="1">
      <alignment horizontal="center" vertical="center"/>
      <protection/>
    </xf>
    <xf numFmtId="229" fontId="60" fillId="0" borderId="22" xfId="114" applyNumberFormat="1" applyFont="1" applyFill="1" applyBorder="1" applyAlignment="1">
      <alignment horizontal="center" vertical="center"/>
      <protection/>
    </xf>
    <xf numFmtId="0" fontId="9" fillId="0" borderId="0" xfId="114" applyFont="1" applyFill="1" applyBorder="1" applyAlignment="1">
      <alignment horizontal="left" vertical="center"/>
      <protection/>
    </xf>
    <xf numFmtId="229" fontId="10" fillId="0" borderId="24" xfId="114" applyNumberFormat="1" applyFont="1" applyFill="1" applyBorder="1" applyAlignment="1">
      <alignment horizontal="center" vertical="center"/>
      <protection/>
    </xf>
    <xf numFmtId="0" fontId="0" fillId="0" borderId="4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" fillId="0" borderId="38" xfId="117" applyFont="1" applyFill="1" applyBorder="1" applyAlignment="1">
      <alignment horizontal="center" vertical="center"/>
      <protection/>
    </xf>
    <xf numFmtId="0" fontId="3" fillId="0" borderId="39" xfId="117" applyFont="1" applyFill="1" applyBorder="1" applyAlignment="1">
      <alignment horizontal="center" vertical="center"/>
      <protection/>
    </xf>
    <xf numFmtId="0" fontId="3" fillId="0" borderId="37" xfId="117" applyFont="1" applyFill="1" applyBorder="1" applyAlignment="1">
      <alignment horizontal="center" vertical="center"/>
      <protection/>
    </xf>
    <xf numFmtId="0" fontId="19" fillId="0" borderId="45" xfId="117" applyFont="1" applyFill="1" applyBorder="1" applyAlignment="1">
      <alignment horizontal="center" vertical="center"/>
      <protection/>
    </xf>
    <xf numFmtId="0" fontId="19" fillId="0" borderId="29" xfId="117" applyFont="1" applyFill="1" applyBorder="1" applyAlignment="1">
      <alignment horizontal="center" vertical="center"/>
      <protection/>
    </xf>
    <xf numFmtId="0" fontId="19" fillId="0" borderId="46" xfId="117" applyFont="1" applyFill="1" applyBorder="1" applyAlignment="1">
      <alignment horizontal="center" vertical="center"/>
      <protection/>
    </xf>
    <xf numFmtId="0" fontId="58" fillId="0" borderId="0" xfId="117" applyFont="1" applyFill="1" applyAlignment="1">
      <alignment horizontal="center" wrapText="1"/>
      <protection/>
    </xf>
    <xf numFmtId="0" fontId="58" fillId="0" borderId="0" xfId="117" applyFont="1" applyFill="1" applyAlignment="1">
      <alignment horizontal="center"/>
      <protection/>
    </xf>
    <xf numFmtId="0" fontId="21" fillId="0" borderId="53" xfId="117" applyFont="1" applyFill="1" applyBorder="1" applyAlignment="1">
      <alignment horizontal="center" vertical="center" wrapText="1"/>
      <protection/>
    </xf>
    <xf numFmtId="0" fontId="17" fillId="0" borderId="26" xfId="117" applyFont="1" applyFill="1" applyBorder="1" applyAlignment="1">
      <alignment horizontal="center" vertical="center" wrapText="1"/>
      <protection/>
    </xf>
    <xf numFmtId="0" fontId="17" fillId="0" borderId="54" xfId="117" applyFont="1" applyFill="1" applyBorder="1" applyAlignment="1">
      <alignment horizontal="center" vertical="center" wrapText="1"/>
      <protection/>
    </xf>
    <xf numFmtId="0" fontId="16" fillId="0" borderId="48" xfId="117" applyFont="1" applyFill="1" applyBorder="1" applyAlignment="1">
      <alignment horizontal="center" vertical="center" wrapText="1"/>
      <protection/>
    </xf>
    <xf numFmtId="0" fontId="17" fillId="0" borderId="48" xfId="117" applyFont="1" applyFill="1" applyBorder="1" applyAlignment="1">
      <alignment horizontal="center" vertical="center" wrapText="1"/>
      <protection/>
    </xf>
    <xf numFmtId="0" fontId="17" fillId="0" borderId="38" xfId="117" applyFont="1" applyFill="1" applyBorder="1" applyAlignment="1">
      <alignment horizontal="center" vertical="center" wrapText="1"/>
      <protection/>
    </xf>
    <xf numFmtId="0" fontId="17" fillId="0" borderId="47" xfId="117" applyFont="1" applyFill="1" applyBorder="1" applyAlignment="1">
      <alignment horizontal="center" vertical="center" wrapText="1"/>
      <protection/>
    </xf>
    <xf numFmtId="0" fontId="17" fillId="0" borderId="37" xfId="117" applyFont="1" applyFill="1" applyBorder="1" applyAlignment="1">
      <alignment horizontal="center" vertical="center" wrapText="1"/>
      <protection/>
    </xf>
    <xf numFmtId="0" fontId="16" fillId="0" borderId="45" xfId="117" applyFont="1" applyFill="1" applyBorder="1" applyAlignment="1">
      <alignment horizontal="center" wrapText="1"/>
      <protection/>
    </xf>
    <xf numFmtId="0" fontId="17" fillId="0" borderId="48" xfId="117" applyFont="1" applyFill="1" applyBorder="1" applyAlignment="1">
      <alignment horizontal="center" wrapText="1"/>
      <protection/>
    </xf>
    <xf numFmtId="0" fontId="17" fillId="0" borderId="38" xfId="117" applyFont="1" applyFill="1" applyBorder="1" applyAlignment="1">
      <alignment horizontal="center" wrapText="1"/>
      <protection/>
    </xf>
    <xf numFmtId="0" fontId="17" fillId="0" borderId="29" xfId="117" applyFont="1" applyFill="1" applyBorder="1" applyAlignment="1">
      <alignment horizontal="center" wrapText="1"/>
      <protection/>
    </xf>
    <xf numFmtId="0" fontId="17" fillId="0" borderId="0" xfId="117" applyFont="1" applyFill="1" applyBorder="1" applyAlignment="1">
      <alignment horizontal="center" wrapText="1"/>
      <protection/>
    </xf>
    <xf numFmtId="0" fontId="17" fillId="0" borderId="39" xfId="117" applyFont="1" applyFill="1" applyBorder="1" applyAlignment="1">
      <alignment horizontal="center" wrapText="1"/>
      <protection/>
    </xf>
    <xf numFmtId="0" fontId="3" fillId="0" borderId="33" xfId="117" applyFont="1" applyFill="1" applyBorder="1" applyAlignment="1">
      <alignment horizontal="center" wrapText="1"/>
      <protection/>
    </xf>
    <xf numFmtId="0" fontId="3" fillId="0" borderId="36" xfId="117" applyFont="1" applyFill="1" applyBorder="1" applyAlignment="1">
      <alignment horizontal="center" wrapText="1"/>
      <protection/>
    </xf>
    <xf numFmtId="0" fontId="3" fillId="0" borderId="45" xfId="117" applyFont="1" applyFill="1" applyBorder="1" applyAlignment="1">
      <alignment horizontal="center" vertical="center"/>
      <protection/>
    </xf>
    <xf numFmtId="0" fontId="3" fillId="0" borderId="29" xfId="117" applyFont="1" applyFill="1" applyBorder="1" applyAlignment="1">
      <alignment horizontal="center" vertical="center"/>
      <protection/>
    </xf>
    <xf numFmtId="0" fontId="3" fillId="0" borderId="46" xfId="117" applyFont="1" applyFill="1" applyBorder="1" applyAlignment="1">
      <alignment horizontal="center" vertical="center"/>
      <protection/>
    </xf>
    <xf numFmtId="0" fontId="17" fillId="0" borderId="46" xfId="117" applyFont="1" applyFill="1" applyBorder="1" applyAlignment="1">
      <alignment horizontal="center" wrapText="1"/>
      <protection/>
    </xf>
    <xf numFmtId="0" fontId="17" fillId="0" borderId="47" xfId="117" applyFont="1" applyFill="1" applyBorder="1" applyAlignment="1">
      <alignment horizontal="center" wrapText="1"/>
      <protection/>
    </xf>
    <xf numFmtId="0" fontId="17" fillId="0" borderId="37" xfId="117" applyFont="1" applyFill="1" applyBorder="1" applyAlignment="1">
      <alignment horizontal="center" wrapText="1"/>
      <protection/>
    </xf>
    <xf numFmtId="0" fontId="75" fillId="0" borderId="0" xfId="113" applyFont="1" applyFill="1" applyAlignment="1">
      <alignment horizontal="center" vertical="center"/>
      <protection/>
    </xf>
    <xf numFmtId="0" fontId="9" fillId="0" borderId="40" xfId="0" applyFont="1" applyFill="1" applyBorder="1" applyAlignment="1">
      <alignment horizontal="left" vertical="center" shrinkToFit="1"/>
    </xf>
    <xf numFmtId="0" fontId="59" fillId="0" borderId="23" xfId="113" applyFont="1" applyFill="1" applyBorder="1" applyAlignment="1">
      <alignment horizontal="center" vertical="center"/>
      <protection/>
    </xf>
    <xf numFmtId="0" fontId="3" fillId="0" borderId="40" xfId="0" applyFont="1" applyFill="1" applyBorder="1" applyAlignment="1">
      <alignment horizontal="right" vertical="center"/>
    </xf>
    <xf numFmtId="0" fontId="10" fillId="0" borderId="27" xfId="113" applyFont="1" applyFill="1" applyBorder="1" applyAlignment="1">
      <alignment horizontal="center" vertical="center"/>
      <protection/>
    </xf>
    <xf numFmtId="0" fontId="10" fillId="0" borderId="27" xfId="113" applyFont="1" applyFill="1" applyBorder="1" applyAlignment="1">
      <alignment horizontal="center" vertical="center" wrapText="1"/>
      <protection/>
    </xf>
    <xf numFmtId="0" fontId="3" fillId="0" borderId="0" xfId="113" applyFont="1" applyFill="1" applyBorder="1" applyAlignment="1">
      <alignment horizontal="center" vertical="center"/>
      <protection/>
    </xf>
    <xf numFmtId="0" fontId="3" fillId="0" borderId="26" xfId="113" applyFont="1" applyFill="1" applyBorder="1" applyAlignment="1">
      <alignment horizontal="center" vertical="center"/>
      <protection/>
    </xf>
    <xf numFmtId="0" fontId="0" fillId="0" borderId="30" xfId="113" applyFont="1" applyFill="1" applyBorder="1" applyAlignment="1">
      <alignment horizontal="center" vertical="center" wrapText="1"/>
      <protection/>
    </xf>
    <xf numFmtId="0" fontId="0" fillId="0" borderId="24" xfId="113" applyFont="1" applyFill="1" applyBorder="1" applyAlignment="1">
      <alignment horizontal="center" vertical="center"/>
      <protection/>
    </xf>
    <xf numFmtId="0" fontId="3" fillId="0" borderId="23" xfId="113" applyFont="1" applyFill="1" applyBorder="1" applyAlignment="1">
      <alignment horizontal="center" vertical="center"/>
      <protection/>
    </xf>
    <xf numFmtId="0" fontId="3" fillId="0" borderId="25" xfId="113" applyFont="1" applyFill="1" applyBorder="1" applyAlignment="1">
      <alignment horizontal="center" vertical="center"/>
      <protection/>
    </xf>
    <xf numFmtId="3" fontId="3" fillId="0" borderId="22" xfId="113" applyNumberFormat="1" applyFont="1" applyFill="1" applyBorder="1" applyAlignment="1">
      <alignment horizontal="center" vertical="center"/>
      <protection/>
    </xf>
    <xf numFmtId="3" fontId="3" fillId="0" borderId="24" xfId="113" applyNumberFormat="1" applyFont="1" applyFill="1" applyBorder="1" applyAlignment="1">
      <alignment horizontal="center" vertical="center"/>
      <protection/>
    </xf>
    <xf numFmtId="229" fontId="3" fillId="0" borderId="0" xfId="113" applyNumberFormat="1" applyFont="1" applyFill="1" applyBorder="1" applyAlignment="1">
      <alignment horizontal="center" vertical="center"/>
      <protection/>
    </xf>
    <xf numFmtId="229" fontId="3" fillId="0" borderId="23" xfId="113" applyNumberFormat="1" applyFont="1" applyFill="1" applyBorder="1" applyAlignment="1">
      <alignment horizontal="center" vertical="center"/>
      <protection/>
    </xf>
    <xf numFmtId="0" fontId="17" fillId="0" borderId="33" xfId="117" applyFont="1" applyFill="1" applyBorder="1" applyAlignment="1">
      <alignment horizontal="center" wrapText="1"/>
      <protection/>
    </xf>
    <xf numFmtId="0" fontId="17" fillId="0" borderId="35" xfId="117" applyFont="1" applyFill="1" applyBorder="1" applyAlignment="1">
      <alignment horizontal="center" wrapText="1"/>
      <protection/>
    </xf>
    <xf numFmtId="0" fontId="58" fillId="0" borderId="0" xfId="117" applyFont="1" applyFill="1" applyAlignment="1">
      <alignment horizontal="center" vertical="center"/>
      <protection/>
    </xf>
    <xf numFmtId="0" fontId="3" fillId="0" borderId="55" xfId="117" applyFont="1" applyFill="1" applyBorder="1" applyAlignment="1">
      <alignment horizontal="center" vertical="center"/>
      <protection/>
    </xf>
    <xf numFmtId="0" fontId="3" fillId="0" borderId="56" xfId="117" applyFont="1" applyFill="1" applyBorder="1" applyAlignment="1">
      <alignment horizontal="center" vertical="center"/>
      <protection/>
    </xf>
    <xf numFmtId="0" fontId="16" fillId="0" borderId="57" xfId="117" applyFont="1" applyFill="1" applyBorder="1" applyAlignment="1">
      <alignment horizontal="center" vertical="center" wrapText="1"/>
      <protection/>
    </xf>
    <xf numFmtId="0" fontId="17" fillId="0" borderId="39" xfId="117" applyFont="1" applyFill="1" applyBorder="1" applyAlignment="1">
      <alignment horizontal="center" vertical="center" wrapText="1"/>
      <protection/>
    </xf>
    <xf numFmtId="0" fontId="17" fillId="0" borderId="52" xfId="117" applyFont="1" applyFill="1" applyBorder="1" applyAlignment="1">
      <alignment horizontal="center" vertical="center" wrapText="1"/>
      <protection/>
    </xf>
    <xf numFmtId="0" fontId="16" fillId="0" borderId="55" xfId="117" applyFont="1" applyFill="1" applyBorder="1" applyAlignment="1">
      <alignment horizontal="center" wrapText="1"/>
      <protection/>
    </xf>
    <xf numFmtId="0" fontId="17" fillId="0" borderId="40" xfId="117" applyFont="1" applyFill="1" applyBorder="1" applyAlignment="1">
      <alignment horizontal="center" wrapText="1"/>
      <protection/>
    </xf>
    <xf numFmtId="0" fontId="17" fillId="0" borderId="57" xfId="117" applyFont="1" applyFill="1" applyBorder="1" applyAlignment="1">
      <alignment horizontal="center" wrapText="1"/>
      <protection/>
    </xf>
    <xf numFmtId="0" fontId="17" fillId="0" borderId="43" xfId="117" applyFont="1" applyFill="1" applyBorder="1" applyAlignment="1">
      <alignment horizontal="center" wrapText="1"/>
      <protection/>
    </xf>
    <xf numFmtId="0" fontId="6" fillId="0" borderId="57" xfId="117" applyFont="1" applyFill="1" applyBorder="1" applyAlignment="1">
      <alignment horizontal="center" vertical="center"/>
      <protection/>
    </xf>
    <xf numFmtId="0" fontId="3" fillId="0" borderId="39" xfId="117" applyFill="1" applyBorder="1" applyAlignment="1">
      <alignment horizontal="center" vertical="center"/>
      <protection/>
    </xf>
    <xf numFmtId="0" fontId="3" fillId="0" borderId="52" xfId="117" applyFill="1" applyBorder="1" applyAlignment="1">
      <alignment horizontal="center" vertical="center"/>
      <protection/>
    </xf>
    <xf numFmtId="0" fontId="3" fillId="0" borderId="55" xfId="117" applyFill="1" applyBorder="1" applyAlignment="1">
      <alignment horizontal="center" vertical="center"/>
      <protection/>
    </xf>
    <xf numFmtId="0" fontId="3" fillId="0" borderId="29" xfId="117" applyFill="1" applyBorder="1" applyAlignment="1">
      <alignment horizontal="center" vertical="center"/>
      <protection/>
    </xf>
    <xf numFmtId="0" fontId="3" fillId="0" borderId="56" xfId="117" applyFill="1" applyBorder="1" applyAlignment="1">
      <alignment horizontal="center" vertical="center"/>
      <protection/>
    </xf>
    <xf numFmtId="0" fontId="16" fillId="0" borderId="34" xfId="117" applyFont="1" applyFill="1" applyBorder="1" applyAlignment="1">
      <alignment horizontal="center" vertical="center" wrapText="1"/>
      <protection/>
    </xf>
    <xf numFmtId="0" fontId="16" fillId="0" borderId="35" xfId="117" applyFont="1" applyFill="1" applyBorder="1" applyAlignment="1">
      <alignment horizontal="center" vertical="center" wrapText="1"/>
      <protection/>
    </xf>
    <xf numFmtId="0" fontId="16" fillId="0" borderId="40" xfId="117" applyFont="1" applyFill="1" applyBorder="1" applyAlignment="1">
      <alignment horizontal="center" wrapText="1"/>
      <protection/>
    </xf>
    <xf numFmtId="0" fontId="16" fillId="0" borderId="57" xfId="117" applyFont="1" applyFill="1" applyBorder="1" applyAlignment="1">
      <alignment horizontal="center" wrapText="1"/>
      <protection/>
    </xf>
    <xf numFmtId="0" fontId="16" fillId="0" borderId="42" xfId="117" applyFont="1" applyFill="1" applyBorder="1" applyAlignment="1">
      <alignment horizontal="center" wrapText="1"/>
      <protection/>
    </xf>
    <xf numFmtId="0" fontId="16" fillId="0" borderId="33" xfId="117" applyFont="1" applyFill="1" applyBorder="1" applyAlignment="1">
      <alignment horizontal="center" wrapText="1"/>
      <protection/>
    </xf>
    <xf numFmtId="0" fontId="16" fillId="0" borderId="29" xfId="117" applyFont="1" applyFill="1" applyBorder="1" applyAlignment="1">
      <alignment horizontal="center" wrapText="1"/>
      <protection/>
    </xf>
    <xf numFmtId="0" fontId="16" fillId="0" borderId="0" xfId="117" applyFont="1" applyFill="1" applyBorder="1" applyAlignment="1">
      <alignment horizontal="center" wrapText="1"/>
      <protection/>
    </xf>
    <xf numFmtId="0" fontId="16" fillId="0" borderId="39" xfId="117" applyFont="1" applyFill="1" applyBorder="1" applyAlignment="1">
      <alignment horizontal="center" wrapText="1"/>
      <protection/>
    </xf>
    <xf numFmtId="0" fontId="16" fillId="0" borderId="46" xfId="117" applyFont="1" applyFill="1" applyBorder="1" applyAlignment="1">
      <alignment horizontal="center" wrapText="1"/>
      <protection/>
    </xf>
    <xf numFmtId="0" fontId="16" fillId="0" borderId="47" xfId="117" applyFont="1" applyFill="1" applyBorder="1" applyAlignment="1">
      <alignment horizontal="center" wrapText="1"/>
      <protection/>
    </xf>
    <xf numFmtId="0" fontId="16" fillId="0" borderId="37" xfId="117" applyFont="1" applyFill="1" applyBorder="1" applyAlignment="1">
      <alignment horizontal="center" wrapText="1"/>
      <protection/>
    </xf>
    <xf numFmtId="0" fontId="3" fillId="0" borderId="46" xfId="117" applyFill="1" applyBorder="1" applyAlignment="1">
      <alignment wrapText="1"/>
      <protection/>
    </xf>
    <xf numFmtId="0" fontId="3" fillId="0" borderId="47" xfId="117" applyFill="1" applyBorder="1" applyAlignment="1">
      <alignment wrapText="1"/>
      <protection/>
    </xf>
    <xf numFmtId="0" fontId="3" fillId="0" borderId="37" xfId="117" applyFill="1" applyBorder="1" applyAlignment="1">
      <alignment wrapText="1"/>
      <protection/>
    </xf>
    <xf numFmtId="0" fontId="3" fillId="0" borderId="24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 quotePrefix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73" fillId="0" borderId="0" xfId="116" applyFont="1" applyAlignment="1">
      <alignment horizontal="center" vertical="center"/>
      <protection/>
    </xf>
    <xf numFmtId="0" fontId="3" fillId="0" borderId="23" xfId="116" applyFont="1" applyFill="1" applyBorder="1" applyAlignment="1">
      <alignment horizontal="right" vertical="center" wrapText="1" indent="2"/>
      <protection/>
    </xf>
    <xf numFmtId="0" fontId="3" fillId="0" borderId="25" xfId="116" applyFont="1" applyFill="1" applyBorder="1" applyAlignment="1">
      <alignment horizontal="right" vertical="center" wrapText="1" indent="2"/>
      <protection/>
    </xf>
    <xf numFmtId="0" fontId="3" fillId="0" borderId="24" xfId="116" applyFont="1" applyFill="1" applyBorder="1" applyAlignment="1">
      <alignment horizontal="right" vertical="center" wrapText="1" indent="2"/>
      <protection/>
    </xf>
    <xf numFmtId="0" fontId="3" fillId="0" borderId="0" xfId="116" applyFont="1" applyFill="1" applyBorder="1" applyAlignment="1">
      <alignment horizontal="right" vertical="center" wrapText="1" indent="2"/>
      <protection/>
    </xf>
    <xf numFmtId="0" fontId="11" fillId="0" borderId="0" xfId="116" applyFont="1" applyFill="1" applyBorder="1" applyAlignment="1">
      <alignment horizontal="right" vertical="center" wrapText="1" indent="2"/>
      <protection/>
    </xf>
    <xf numFmtId="0" fontId="11" fillId="0" borderId="26" xfId="116" applyFont="1" applyFill="1" applyBorder="1" applyAlignment="1">
      <alignment horizontal="right" vertical="center" wrapText="1" indent="2"/>
      <protection/>
    </xf>
    <xf numFmtId="230" fontId="3" fillId="0" borderId="0" xfId="116" applyNumberFormat="1" applyFont="1" applyFill="1" applyBorder="1" applyAlignment="1">
      <alignment horizontal="right" vertical="center" wrapText="1" indent="2"/>
      <protection/>
    </xf>
    <xf numFmtId="230" fontId="3" fillId="0" borderId="26" xfId="116" applyNumberFormat="1" applyFont="1" applyFill="1" applyBorder="1" applyAlignment="1">
      <alignment horizontal="right" vertical="center" wrapText="1" indent="2"/>
      <protection/>
    </xf>
    <xf numFmtId="0" fontId="3" fillId="0" borderId="22" xfId="116" applyFont="1" applyFill="1" applyBorder="1" applyAlignment="1">
      <alignment horizontal="right" vertical="center" wrapText="1" indent="2"/>
      <protection/>
    </xf>
    <xf numFmtId="0" fontId="3" fillId="0" borderId="40" xfId="116" applyFont="1" applyBorder="1" applyAlignment="1">
      <alignment horizontal="right" vertical="center" wrapText="1" indent="2"/>
      <protection/>
    </xf>
    <xf numFmtId="0" fontId="3" fillId="0" borderId="32" xfId="116" applyFont="1" applyBorder="1" applyAlignment="1">
      <alignment horizontal="right" vertical="center" wrapText="1" indent="2"/>
      <protection/>
    </xf>
    <xf numFmtId="0" fontId="11" fillId="0" borderId="22" xfId="116" applyFont="1" applyFill="1" applyBorder="1" applyAlignment="1">
      <alignment horizontal="right" vertical="center" wrapText="1" indent="2"/>
      <protection/>
    </xf>
    <xf numFmtId="0" fontId="3" fillId="0" borderId="27" xfId="116" applyFont="1" applyBorder="1" applyAlignment="1">
      <alignment horizontal="center" vertical="center" wrapText="1"/>
      <protection/>
    </xf>
    <xf numFmtId="0" fontId="3" fillId="0" borderId="27" xfId="116" applyFont="1" applyBorder="1" applyAlignment="1">
      <alignment horizontal="center" vertical="center"/>
      <protection/>
    </xf>
    <xf numFmtId="0" fontId="3" fillId="0" borderId="30" xfId="116" applyFont="1" applyBorder="1" applyAlignment="1">
      <alignment horizontal="right" vertical="center" wrapText="1" indent="2"/>
      <protection/>
    </xf>
    <xf numFmtId="0" fontId="77" fillId="0" borderId="23" xfId="115" applyFont="1" applyBorder="1" applyAlignment="1">
      <alignment horizontal="right" vertical="center"/>
      <protection/>
    </xf>
    <xf numFmtId="0" fontId="3" fillId="0" borderId="30" xfId="113" applyFont="1" applyBorder="1" applyAlignment="1">
      <alignment horizontal="center" vertical="center" wrapText="1"/>
      <protection/>
    </xf>
    <xf numFmtId="0" fontId="3" fillId="0" borderId="22" xfId="113" applyFont="1" applyBorder="1" applyAlignment="1">
      <alignment horizontal="center" vertical="center" wrapText="1"/>
      <protection/>
    </xf>
    <xf numFmtId="0" fontId="3" fillId="0" borderId="24" xfId="113" applyFont="1" applyBorder="1" applyAlignment="1">
      <alignment horizontal="center" vertical="center" wrapText="1"/>
      <protection/>
    </xf>
    <xf numFmtId="3" fontId="11" fillId="0" borderId="30" xfId="113" applyNumberFormat="1" applyFont="1" applyFill="1" applyBorder="1" applyAlignment="1">
      <alignment horizontal="center" vertical="center"/>
      <protection/>
    </xf>
    <xf numFmtId="0" fontId="11" fillId="0" borderId="40" xfId="113" applyFont="1" applyFill="1" applyBorder="1" applyAlignment="1">
      <alignment horizontal="center" vertical="center"/>
      <protection/>
    </xf>
    <xf numFmtId="229" fontId="11" fillId="0" borderId="40" xfId="113" applyNumberFormat="1" applyFont="1" applyFill="1" applyBorder="1" applyAlignment="1">
      <alignment horizontal="center" vertical="center"/>
      <protection/>
    </xf>
    <xf numFmtId="0" fontId="11" fillId="0" borderId="32" xfId="113" applyFont="1" applyFill="1" applyBorder="1" applyAlignment="1">
      <alignment horizontal="center" vertical="center"/>
      <protection/>
    </xf>
    <xf numFmtId="0" fontId="79" fillId="0" borderId="0" xfId="113" applyFont="1" applyFill="1">
      <alignment vertical="center"/>
      <protection/>
    </xf>
  </cellXfs>
  <cellStyles count="10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보통" xfId="88"/>
    <cellStyle name="뷭?_BOOKSHIP" xfId="89"/>
    <cellStyle name="설명 텍스트" xfId="90"/>
    <cellStyle name="셀 확인" xfId="91"/>
    <cellStyle name="Comma" xfId="92"/>
    <cellStyle name="Comma [0]" xfId="93"/>
    <cellStyle name="쉼표 [0] 2" xfId="94"/>
    <cellStyle name="쉼표 [0]_13 환경" xfId="95"/>
    <cellStyle name="스타일 1" xfId="96"/>
    <cellStyle name="안건회계법인" xfId="97"/>
    <cellStyle name="연결된 셀" xfId="98"/>
    <cellStyle name="Followed Hyperlink" xfId="99"/>
    <cellStyle name="요약" xfId="100"/>
    <cellStyle name="입력" xfId="101"/>
    <cellStyle name="제목" xfId="102"/>
    <cellStyle name="제목 1" xfId="103"/>
    <cellStyle name="제목 2" xfId="104"/>
    <cellStyle name="제목 3" xfId="105"/>
    <cellStyle name="제목 4" xfId="106"/>
    <cellStyle name="좋음" xfId="107"/>
    <cellStyle name="출력" xfId="108"/>
    <cellStyle name="콤마 [0]_ 견적기준 FLOW " xfId="109"/>
    <cellStyle name="콤마_ 견적기준 FLOW " xfId="110"/>
    <cellStyle name="Currency" xfId="111"/>
    <cellStyle name="Currency [0]" xfId="112"/>
    <cellStyle name="표준 2" xfId="113"/>
    <cellStyle name="표준 3" xfId="114"/>
    <cellStyle name="표준 4" xfId="115"/>
    <cellStyle name="표준 4 2" xfId="116"/>
    <cellStyle name="표준_13.환경" xfId="117"/>
    <cellStyle name="표준_6.생활폐기물매립지" xfId="118"/>
    <cellStyle name="표준_kc-elec system check list" xfId="119"/>
    <cellStyle name="표준_인구" xfId="120"/>
    <cellStyle name="Hyperlink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zoomScaleSheetLayoutView="100" zoomScalePageLayoutView="0" workbookViewId="0" topLeftCell="A1">
      <selection activeCell="C12" sqref="C12"/>
    </sheetView>
  </sheetViews>
  <sheetFormatPr defaultColWidth="7.10546875" defaultRowHeight="13.5"/>
  <cols>
    <col min="1" max="1" width="12.6640625" style="106" customWidth="1"/>
    <col min="2" max="13" width="5.77734375" style="106" customWidth="1"/>
    <col min="14" max="14" width="9.88671875" style="106" customWidth="1"/>
    <col min="15" max="15" width="11.10546875" style="106" customWidth="1"/>
    <col min="16" max="16384" width="7.10546875" style="106" customWidth="1"/>
  </cols>
  <sheetData>
    <row r="1" spans="1:15" ht="22.5" customHeight="1">
      <c r="A1" s="104" t="s">
        <v>237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0.25" customHeight="1">
      <c r="A2" s="106" t="s">
        <v>185</v>
      </c>
      <c r="O2" s="107" t="s">
        <v>186</v>
      </c>
    </row>
    <row r="3" spans="1:16" s="109" customFormat="1" ht="45" customHeight="1">
      <c r="A3" s="402" t="s">
        <v>98</v>
      </c>
      <c r="B3" s="408" t="s">
        <v>238</v>
      </c>
      <c r="C3" s="409"/>
      <c r="D3" s="409"/>
      <c r="E3" s="409"/>
      <c r="F3" s="409"/>
      <c r="G3" s="410"/>
      <c r="H3" s="411" t="s">
        <v>239</v>
      </c>
      <c r="I3" s="412"/>
      <c r="J3" s="412"/>
      <c r="K3" s="412"/>
      <c r="L3" s="412"/>
      <c r="M3" s="413"/>
      <c r="N3" s="404" t="s">
        <v>240</v>
      </c>
      <c r="O3" s="406" t="s">
        <v>99</v>
      </c>
      <c r="P3" s="108"/>
    </row>
    <row r="4" spans="1:16" s="109" customFormat="1" ht="45" customHeight="1">
      <c r="A4" s="403"/>
      <c r="B4" s="110" t="s">
        <v>241</v>
      </c>
      <c r="C4" s="111" t="s">
        <v>242</v>
      </c>
      <c r="D4" s="111" t="s">
        <v>243</v>
      </c>
      <c r="E4" s="111" t="s">
        <v>244</v>
      </c>
      <c r="F4" s="111" t="s">
        <v>245</v>
      </c>
      <c r="G4" s="112" t="s">
        <v>246</v>
      </c>
      <c r="H4" s="110" t="s">
        <v>241</v>
      </c>
      <c r="I4" s="113" t="s">
        <v>232</v>
      </c>
      <c r="J4" s="113" t="s">
        <v>233</v>
      </c>
      <c r="K4" s="113" t="s">
        <v>234</v>
      </c>
      <c r="L4" s="111" t="s">
        <v>235</v>
      </c>
      <c r="M4" s="112" t="s">
        <v>236</v>
      </c>
      <c r="N4" s="405"/>
      <c r="O4" s="407"/>
      <c r="P4" s="108"/>
    </row>
    <row r="5" spans="1:16" s="116" customFormat="1" ht="27.75" customHeight="1">
      <c r="A5" s="22" t="s">
        <v>204</v>
      </c>
      <c r="B5" s="14">
        <v>183</v>
      </c>
      <c r="C5" s="15">
        <v>0</v>
      </c>
      <c r="D5" s="15">
        <v>0</v>
      </c>
      <c r="E5" s="15">
        <v>0</v>
      </c>
      <c r="F5" s="16">
        <v>95</v>
      </c>
      <c r="G5" s="16">
        <v>88</v>
      </c>
      <c r="H5" s="14">
        <v>506</v>
      </c>
      <c r="I5" s="15">
        <v>0</v>
      </c>
      <c r="J5" s="15">
        <v>0</v>
      </c>
      <c r="K5" s="15">
        <v>0</v>
      </c>
      <c r="L5" s="16">
        <v>28</v>
      </c>
      <c r="M5" s="16">
        <v>478</v>
      </c>
      <c r="N5" s="16">
        <v>134</v>
      </c>
      <c r="O5" s="114" t="s">
        <v>204</v>
      </c>
      <c r="P5" s="115"/>
    </row>
    <row r="6" spans="1:16" s="116" customFormat="1" ht="27.75" customHeight="1">
      <c r="A6" s="22" t="s">
        <v>210</v>
      </c>
      <c r="B6" s="14">
        <v>186</v>
      </c>
      <c r="C6" s="15">
        <v>0</v>
      </c>
      <c r="D6" s="15">
        <v>0</v>
      </c>
      <c r="E6" s="15">
        <v>0</v>
      </c>
      <c r="F6" s="16">
        <v>94</v>
      </c>
      <c r="G6" s="16">
        <v>92</v>
      </c>
      <c r="H6" s="14">
        <v>516</v>
      </c>
      <c r="I6" s="15">
        <v>0</v>
      </c>
      <c r="J6" s="15">
        <v>0</v>
      </c>
      <c r="K6" s="15">
        <v>0</v>
      </c>
      <c r="L6" s="16">
        <v>29</v>
      </c>
      <c r="M6" s="16">
        <v>487</v>
      </c>
      <c r="N6" s="16">
        <v>135</v>
      </c>
      <c r="O6" s="114" t="s">
        <v>210</v>
      </c>
      <c r="P6" s="115"/>
    </row>
    <row r="7" spans="1:16" s="116" customFormat="1" ht="27.75" customHeight="1">
      <c r="A7" s="22" t="s">
        <v>379</v>
      </c>
      <c r="B7" s="14">
        <v>186</v>
      </c>
      <c r="C7" s="15">
        <v>0</v>
      </c>
      <c r="D7" s="15">
        <v>0</v>
      </c>
      <c r="E7" s="15">
        <v>0</v>
      </c>
      <c r="F7" s="16">
        <v>94</v>
      </c>
      <c r="G7" s="16">
        <v>92</v>
      </c>
      <c r="H7" s="14">
        <v>509</v>
      </c>
      <c r="I7" s="15">
        <v>0</v>
      </c>
      <c r="J7" s="15">
        <v>0</v>
      </c>
      <c r="K7" s="15">
        <v>0</v>
      </c>
      <c r="L7" s="16">
        <v>28</v>
      </c>
      <c r="M7" s="16">
        <v>481</v>
      </c>
      <c r="N7" s="16">
        <v>135</v>
      </c>
      <c r="O7" s="114" t="s">
        <v>379</v>
      </c>
      <c r="P7" s="115"/>
    </row>
    <row r="8" spans="1:16" s="116" customFormat="1" ht="27.75" customHeight="1">
      <c r="A8" s="22" t="s">
        <v>402</v>
      </c>
      <c r="B8" s="14">
        <v>179</v>
      </c>
      <c r="C8" s="15">
        <v>0</v>
      </c>
      <c r="D8" s="15">
        <v>0</v>
      </c>
      <c r="E8" s="15">
        <v>0</v>
      </c>
      <c r="F8" s="16">
        <v>91</v>
      </c>
      <c r="G8" s="363">
        <v>88</v>
      </c>
      <c r="H8" s="16">
        <v>477</v>
      </c>
      <c r="I8" s="15">
        <v>0</v>
      </c>
      <c r="J8" s="15">
        <v>0</v>
      </c>
      <c r="K8" s="15">
        <v>0</v>
      </c>
      <c r="L8" s="16">
        <v>28</v>
      </c>
      <c r="M8" s="16">
        <v>449</v>
      </c>
      <c r="N8" s="16">
        <v>137</v>
      </c>
      <c r="O8" s="114" t="s">
        <v>402</v>
      </c>
      <c r="P8" s="115"/>
    </row>
    <row r="9" spans="1:15" s="40" customFormat="1" ht="27.75" customHeight="1">
      <c r="A9" s="24" t="s">
        <v>403</v>
      </c>
      <c r="B9" s="18">
        <f>SUM(C9:G9)</f>
        <v>154</v>
      </c>
      <c r="C9" s="17">
        <v>0</v>
      </c>
      <c r="D9" s="17">
        <v>0</v>
      </c>
      <c r="E9" s="17">
        <v>0</v>
      </c>
      <c r="F9" s="17">
        <v>90</v>
      </c>
      <c r="G9" s="19">
        <v>64</v>
      </c>
      <c r="H9" s="17">
        <f>SUM(I9:M9)</f>
        <v>409</v>
      </c>
      <c r="I9" s="17">
        <v>0</v>
      </c>
      <c r="J9" s="17">
        <v>0</v>
      </c>
      <c r="K9" s="17">
        <v>0</v>
      </c>
      <c r="L9" s="17">
        <v>19</v>
      </c>
      <c r="M9" s="17">
        <v>390</v>
      </c>
      <c r="N9" s="19">
        <v>133</v>
      </c>
      <c r="O9" s="31" t="s">
        <v>403</v>
      </c>
    </row>
    <row r="10" spans="1:25" s="117" customFormat="1" ht="16.5" customHeight="1">
      <c r="A10" s="117" t="s">
        <v>411</v>
      </c>
      <c r="N10" s="157"/>
      <c r="O10" s="157" t="s">
        <v>412</v>
      </c>
      <c r="Y10" s="157"/>
    </row>
  </sheetData>
  <sheetProtection/>
  <mergeCells count="5">
    <mergeCell ref="A3:A4"/>
    <mergeCell ref="N3:N4"/>
    <mergeCell ref="O3:O4"/>
    <mergeCell ref="B3:G3"/>
    <mergeCell ref="H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85" zoomScalePageLayoutView="0" workbookViewId="0" topLeftCell="A4">
      <selection activeCell="K20" sqref="K20"/>
    </sheetView>
  </sheetViews>
  <sheetFormatPr defaultColWidth="7.10546875" defaultRowHeight="13.5"/>
  <cols>
    <col min="1" max="1" width="7.10546875" style="43" customWidth="1"/>
    <col min="2" max="2" width="10.6640625" style="43" customWidth="1"/>
    <col min="3" max="3" width="8.99609375" style="43" customWidth="1"/>
    <col min="4" max="4" width="9.10546875" style="43" customWidth="1"/>
    <col min="5" max="5" width="8.77734375" style="43" customWidth="1"/>
    <col min="6" max="6" width="8.10546875" style="43" customWidth="1"/>
    <col min="7" max="7" width="8.5546875" style="43" customWidth="1"/>
    <col min="8" max="8" width="8.6640625" style="43" customWidth="1"/>
    <col min="9" max="9" width="9.3359375" style="43" customWidth="1"/>
    <col min="10" max="10" width="8.77734375" style="43" customWidth="1"/>
    <col min="11" max="11" width="11.3359375" style="43" customWidth="1"/>
    <col min="12" max="14" width="5.6640625" style="43" customWidth="1"/>
    <col min="15" max="15" width="7.77734375" style="43" customWidth="1"/>
    <col min="16" max="19" width="7.10546875" style="43" customWidth="1"/>
    <col min="20" max="20" width="5.99609375" style="43" bestFit="1" customWidth="1"/>
    <col min="21" max="21" width="7.5546875" style="43" bestFit="1" customWidth="1"/>
    <col min="22" max="16384" width="7.10546875" style="43" customWidth="1"/>
  </cols>
  <sheetData>
    <row r="1" spans="1:16" ht="50.25" customHeight="1">
      <c r="A1" s="538" t="s">
        <v>370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</row>
    <row r="3" spans="1:15" ht="6.75" customHeight="1">
      <c r="A3" s="540" t="s">
        <v>281</v>
      </c>
      <c r="B3" s="543" t="s">
        <v>207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5"/>
      <c r="O3" s="535" t="s">
        <v>282</v>
      </c>
    </row>
    <row r="4" spans="1:15" s="185" customFormat="1" ht="12.75">
      <c r="A4" s="541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7"/>
      <c r="O4" s="536"/>
    </row>
    <row r="5" spans="1:15" s="185" customFormat="1" ht="12.75">
      <c r="A5" s="541"/>
      <c r="B5" s="186" t="s">
        <v>54</v>
      </c>
      <c r="C5" s="548" t="s">
        <v>208</v>
      </c>
      <c r="D5" s="549"/>
      <c r="E5" s="550"/>
      <c r="F5" s="548" t="s">
        <v>209</v>
      </c>
      <c r="G5" s="549"/>
      <c r="H5" s="550"/>
      <c r="I5" s="187" t="s">
        <v>58</v>
      </c>
      <c r="J5" s="187" t="s">
        <v>283</v>
      </c>
      <c r="K5" s="187" t="s">
        <v>284</v>
      </c>
      <c r="L5" s="548" t="s">
        <v>65</v>
      </c>
      <c r="M5" s="549"/>
      <c r="N5" s="550"/>
      <c r="O5" s="536"/>
    </row>
    <row r="6" spans="1:15" s="185" customFormat="1" ht="12.75">
      <c r="A6" s="541"/>
      <c r="B6" s="188" t="s">
        <v>285</v>
      </c>
      <c r="C6" s="551" t="s">
        <v>56</v>
      </c>
      <c r="D6" s="552"/>
      <c r="E6" s="553"/>
      <c r="F6" s="551" t="s">
        <v>57</v>
      </c>
      <c r="G6" s="552"/>
      <c r="H6" s="553"/>
      <c r="I6" s="189" t="s">
        <v>59</v>
      </c>
      <c r="J6" s="190" t="s">
        <v>286</v>
      </c>
      <c r="K6" s="189" t="s">
        <v>64</v>
      </c>
      <c r="L6" s="551" t="s">
        <v>66</v>
      </c>
      <c r="M6" s="552"/>
      <c r="N6" s="553"/>
      <c r="O6" s="536"/>
    </row>
    <row r="7" spans="1:15" s="185" customFormat="1" ht="25.5">
      <c r="A7" s="541"/>
      <c r="B7" s="191"/>
      <c r="C7" s="187" t="s">
        <v>72</v>
      </c>
      <c r="D7" s="187" t="s">
        <v>73</v>
      </c>
      <c r="E7" s="187" t="s">
        <v>74</v>
      </c>
      <c r="F7" s="187" t="s">
        <v>72</v>
      </c>
      <c r="G7" s="187" t="s">
        <v>73</v>
      </c>
      <c r="H7" s="187" t="s">
        <v>74</v>
      </c>
      <c r="I7" s="554" t="s">
        <v>60</v>
      </c>
      <c r="J7" s="190" t="s">
        <v>61</v>
      </c>
      <c r="K7" s="192"/>
      <c r="L7" s="187" t="s">
        <v>75</v>
      </c>
      <c r="M7" s="187" t="s">
        <v>77</v>
      </c>
      <c r="N7" s="187" t="s">
        <v>79</v>
      </c>
      <c r="O7" s="536"/>
    </row>
    <row r="8" spans="1:15" s="106" customFormat="1" ht="25.5">
      <c r="A8" s="542"/>
      <c r="B8" s="184" t="s">
        <v>55</v>
      </c>
      <c r="C8" s="193" t="s">
        <v>287</v>
      </c>
      <c r="D8" s="193" t="s">
        <v>288</v>
      </c>
      <c r="E8" s="193" t="s">
        <v>83</v>
      </c>
      <c r="F8" s="193" t="s">
        <v>287</v>
      </c>
      <c r="G8" s="193" t="s">
        <v>288</v>
      </c>
      <c r="H8" s="193" t="s">
        <v>83</v>
      </c>
      <c r="I8" s="555"/>
      <c r="J8" s="193" t="s">
        <v>62</v>
      </c>
      <c r="K8" s="193" t="s">
        <v>275</v>
      </c>
      <c r="L8" s="193" t="s">
        <v>76</v>
      </c>
      <c r="M8" s="193" t="s">
        <v>78</v>
      </c>
      <c r="N8" s="193" t="s">
        <v>80</v>
      </c>
      <c r="O8" s="537"/>
    </row>
    <row r="9" spans="1:15" s="106" customFormat="1" ht="27" customHeight="1">
      <c r="A9" s="47" t="s">
        <v>204</v>
      </c>
      <c r="B9" s="32" t="s">
        <v>276</v>
      </c>
      <c r="C9" s="194">
        <v>300</v>
      </c>
      <c r="D9" s="194">
        <v>88</v>
      </c>
      <c r="E9" s="32" t="s">
        <v>206</v>
      </c>
      <c r="F9" s="194">
        <v>543</v>
      </c>
      <c r="G9" s="194">
        <v>53</v>
      </c>
      <c r="H9" s="195" t="s">
        <v>303</v>
      </c>
      <c r="I9" s="32" t="s">
        <v>277</v>
      </c>
      <c r="J9" s="67">
        <v>9387</v>
      </c>
      <c r="K9" s="32" t="s">
        <v>278</v>
      </c>
      <c r="L9" s="32" t="s">
        <v>97</v>
      </c>
      <c r="M9" s="32" t="s">
        <v>97</v>
      </c>
      <c r="N9" s="32" t="s">
        <v>97</v>
      </c>
      <c r="O9" s="48" t="s">
        <v>204</v>
      </c>
    </row>
    <row r="10" spans="1:15" s="30" customFormat="1" ht="27" customHeight="1">
      <c r="A10" s="47" t="s">
        <v>210</v>
      </c>
      <c r="B10" s="32" t="s">
        <v>302</v>
      </c>
      <c r="C10" s="194">
        <v>600</v>
      </c>
      <c r="D10" s="194">
        <v>88</v>
      </c>
      <c r="E10" s="194" t="s">
        <v>206</v>
      </c>
      <c r="F10" s="194">
        <v>531</v>
      </c>
      <c r="G10" s="194">
        <v>56</v>
      </c>
      <c r="H10" s="194" t="s">
        <v>206</v>
      </c>
      <c r="I10" s="194" t="s">
        <v>97</v>
      </c>
      <c r="J10" s="194">
        <v>9387</v>
      </c>
      <c r="K10" s="194" t="s">
        <v>97</v>
      </c>
      <c r="L10" s="194" t="s">
        <v>97</v>
      </c>
      <c r="M10" s="194" t="s">
        <v>97</v>
      </c>
      <c r="N10" s="194" t="s">
        <v>97</v>
      </c>
      <c r="O10" s="48" t="s">
        <v>210</v>
      </c>
    </row>
    <row r="11" spans="1:15" s="30" customFormat="1" ht="27" customHeight="1">
      <c r="A11" s="47" t="s">
        <v>336</v>
      </c>
      <c r="B11" s="32" t="s">
        <v>276</v>
      </c>
      <c r="C11" s="194" t="s">
        <v>97</v>
      </c>
      <c r="D11" s="194">
        <v>688</v>
      </c>
      <c r="E11" s="194" t="s">
        <v>97</v>
      </c>
      <c r="F11" s="194" t="s">
        <v>97</v>
      </c>
      <c r="G11" s="194">
        <v>574</v>
      </c>
      <c r="H11" s="194" t="s">
        <v>97</v>
      </c>
      <c r="I11" s="194" t="s">
        <v>97</v>
      </c>
      <c r="J11" s="194">
        <v>9387</v>
      </c>
      <c r="K11" s="194" t="s">
        <v>97</v>
      </c>
      <c r="L11" s="194" t="s">
        <v>97</v>
      </c>
      <c r="M11" s="194" t="s">
        <v>97</v>
      </c>
      <c r="N11" s="194" t="s">
        <v>97</v>
      </c>
      <c r="O11" s="48" t="s">
        <v>338</v>
      </c>
    </row>
    <row r="12" spans="1:15" s="30" customFormat="1" ht="27" customHeight="1">
      <c r="A12" s="47" t="s">
        <v>402</v>
      </c>
      <c r="B12" s="32" t="s">
        <v>409</v>
      </c>
      <c r="C12" s="194" t="s">
        <v>97</v>
      </c>
      <c r="D12" s="194">
        <v>688</v>
      </c>
      <c r="E12" s="194" t="s">
        <v>97</v>
      </c>
      <c r="F12" s="194" t="s">
        <v>97</v>
      </c>
      <c r="G12" s="194">
        <v>501</v>
      </c>
      <c r="H12" s="194" t="s">
        <v>97</v>
      </c>
      <c r="I12" s="194" t="s">
        <v>97</v>
      </c>
      <c r="J12" s="194">
        <v>9387</v>
      </c>
      <c r="K12" s="194" t="s">
        <v>97</v>
      </c>
      <c r="L12" s="194" t="s">
        <v>97</v>
      </c>
      <c r="M12" s="194" t="s">
        <v>97</v>
      </c>
      <c r="N12" s="194" t="s">
        <v>97</v>
      </c>
      <c r="O12" s="48" t="s">
        <v>402</v>
      </c>
    </row>
    <row r="13" spans="1:15" s="40" customFormat="1" ht="27" customHeight="1">
      <c r="A13" s="56" t="s">
        <v>403</v>
      </c>
      <c r="B13" s="31" t="s">
        <v>410</v>
      </c>
      <c r="C13" s="202" t="s">
        <v>97</v>
      </c>
      <c r="D13" s="196">
        <v>688</v>
      </c>
      <c r="E13" s="202" t="s">
        <v>97</v>
      </c>
      <c r="F13" s="202" t="s">
        <v>97</v>
      </c>
      <c r="G13" s="196">
        <v>493</v>
      </c>
      <c r="H13" s="202" t="s">
        <v>97</v>
      </c>
      <c r="I13" s="202" t="s">
        <v>97</v>
      </c>
      <c r="J13" s="196">
        <v>9387</v>
      </c>
      <c r="K13" s="202" t="s">
        <v>97</v>
      </c>
      <c r="L13" s="202" t="s">
        <v>97</v>
      </c>
      <c r="M13" s="202" t="s">
        <v>97</v>
      </c>
      <c r="N13" s="203" t="s">
        <v>97</v>
      </c>
      <c r="O13" s="57" t="s">
        <v>403</v>
      </c>
    </row>
    <row r="14" spans="6:7" s="185" customFormat="1" ht="19.5" customHeight="1">
      <c r="F14" s="197"/>
      <c r="G14" s="198"/>
    </row>
    <row r="15" spans="1:9" s="185" customFormat="1" ht="18.75" customHeight="1">
      <c r="A15" s="532" t="s">
        <v>291</v>
      </c>
      <c r="B15" s="548" t="s">
        <v>292</v>
      </c>
      <c r="C15" s="549"/>
      <c r="D15" s="549"/>
      <c r="E15" s="549"/>
      <c r="F15" s="549"/>
      <c r="G15" s="549"/>
      <c r="H15" s="550"/>
      <c r="I15" s="556" t="s">
        <v>282</v>
      </c>
    </row>
    <row r="16" spans="1:9" s="185" customFormat="1" ht="18" customHeight="1">
      <c r="A16" s="533"/>
      <c r="B16" s="559" t="s">
        <v>53</v>
      </c>
      <c r="C16" s="560"/>
      <c r="D16" s="560"/>
      <c r="E16" s="560"/>
      <c r="F16" s="560"/>
      <c r="G16" s="560"/>
      <c r="H16" s="561"/>
      <c r="I16" s="557"/>
    </row>
    <row r="17" spans="1:9" s="185" customFormat="1" ht="17.25" customHeight="1">
      <c r="A17" s="533"/>
      <c r="B17" s="187" t="s">
        <v>67</v>
      </c>
      <c r="C17" s="548" t="s">
        <v>293</v>
      </c>
      <c r="D17" s="549"/>
      <c r="E17" s="549"/>
      <c r="F17" s="549"/>
      <c r="G17" s="550"/>
      <c r="H17" s="187" t="s">
        <v>69</v>
      </c>
      <c r="I17" s="557"/>
    </row>
    <row r="18" spans="1:9" s="185" customFormat="1" ht="17.25" customHeight="1">
      <c r="A18" s="533"/>
      <c r="B18" s="190" t="s">
        <v>285</v>
      </c>
      <c r="C18" s="559" t="s">
        <v>279</v>
      </c>
      <c r="D18" s="560"/>
      <c r="E18" s="560"/>
      <c r="F18" s="560"/>
      <c r="G18" s="561"/>
      <c r="H18" s="190" t="s">
        <v>285</v>
      </c>
      <c r="I18" s="557"/>
    </row>
    <row r="19" spans="1:9" s="185" customFormat="1" ht="12.75">
      <c r="A19" s="533"/>
      <c r="B19" s="192"/>
      <c r="C19" s="199" t="s">
        <v>294</v>
      </c>
      <c r="D19" s="190" t="s">
        <v>295</v>
      </c>
      <c r="E19" s="190" t="s">
        <v>296</v>
      </c>
      <c r="F19" s="190" t="s">
        <v>297</v>
      </c>
      <c r="G19" s="199" t="s">
        <v>298</v>
      </c>
      <c r="H19" s="192"/>
      <c r="I19" s="557"/>
    </row>
    <row r="20" spans="1:9" s="185" customFormat="1" ht="25.5">
      <c r="A20" s="534"/>
      <c r="B20" s="193" t="s">
        <v>68</v>
      </c>
      <c r="C20" s="193" t="s">
        <v>280</v>
      </c>
      <c r="D20" s="200" t="s">
        <v>299</v>
      </c>
      <c r="E20" s="200" t="s">
        <v>300</v>
      </c>
      <c r="F20" s="200" t="s">
        <v>301</v>
      </c>
      <c r="G20" s="193" t="s">
        <v>71</v>
      </c>
      <c r="H20" s="200" t="s">
        <v>84</v>
      </c>
      <c r="I20" s="558"/>
    </row>
    <row r="21" spans="1:9" s="49" customFormat="1" ht="27" customHeight="1">
      <c r="A21" s="45" t="s">
        <v>204</v>
      </c>
      <c r="B21" s="23">
        <v>16</v>
      </c>
      <c r="C21" s="23">
        <f>SUM(D21:G21)</f>
        <v>43</v>
      </c>
      <c r="D21" s="23">
        <v>2</v>
      </c>
      <c r="E21" s="23">
        <v>2</v>
      </c>
      <c r="F21" s="23">
        <v>14</v>
      </c>
      <c r="G21" s="23">
        <v>25</v>
      </c>
      <c r="H21" s="23">
        <v>42</v>
      </c>
      <c r="I21" s="46" t="s">
        <v>204</v>
      </c>
    </row>
    <row r="22" spans="1:9" s="49" customFormat="1" ht="27" customHeight="1">
      <c r="A22" s="45" t="s">
        <v>290</v>
      </c>
      <c r="B22" s="23">
        <v>15</v>
      </c>
      <c r="C22" s="23">
        <f>SUM(D22:G22)</f>
        <v>42</v>
      </c>
      <c r="D22" s="23" t="s">
        <v>289</v>
      </c>
      <c r="E22" s="23">
        <v>5</v>
      </c>
      <c r="F22" s="23">
        <v>12</v>
      </c>
      <c r="G22" s="23">
        <v>25</v>
      </c>
      <c r="H22" s="23">
        <v>42</v>
      </c>
      <c r="I22" s="46" t="s">
        <v>290</v>
      </c>
    </row>
    <row r="23" spans="1:9" s="49" customFormat="1" ht="27" customHeight="1">
      <c r="A23" s="45" t="s">
        <v>336</v>
      </c>
      <c r="B23" s="23">
        <v>15</v>
      </c>
      <c r="C23" s="23">
        <v>42</v>
      </c>
      <c r="D23" s="23" t="s">
        <v>97</v>
      </c>
      <c r="E23" s="23">
        <v>5</v>
      </c>
      <c r="F23" s="23">
        <v>12</v>
      </c>
      <c r="G23" s="23">
        <v>25</v>
      </c>
      <c r="H23" s="23">
        <v>42</v>
      </c>
      <c r="I23" s="46" t="s">
        <v>338</v>
      </c>
    </row>
    <row r="24" spans="1:9" s="49" customFormat="1" ht="27" customHeight="1">
      <c r="A24" s="45" t="s">
        <v>402</v>
      </c>
      <c r="B24" s="23">
        <v>15</v>
      </c>
      <c r="C24" s="194">
        <f>SUM(D24:G24)</f>
        <v>43</v>
      </c>
      <c r="D24" s="23" t="s">
        <v>97</v>
      </c>
      <c r="E24" s="23">
        <v>5</v>
      </c>
      <c r="F24" s="23">
        <v>13</v>
      </c>
      <c r="G24" s="23">
        <v>25</v>
      </c>
      <c r="H24" s="23">
        <v>43</v>
      </c>
      <c r="I24" s="46" t="s">
        <v>402</v>
      </c>
    </row>
    <row r="25" spans="1:9" s="25" customFormat="1" ht="27" customHeight="1">
      <c r="A25" s="56" t="s">
        <v>403</v>
      </c>
      <c r="B25" s="31">
        <v>13</v>
      </c>
      <c r="C25" s="196">
        <f>SUM(D25:G25)</f>
        <v>37</v>
      </c>
      <c r="D25" s="196" t="s">
        <v>97</v>
      </c>
      <c r="E25" s="201">
        <v>3</v>
      </c>
      <c r="F25" s="201">
        <v>11</v>
      </c>
      <c r="G25" s="201">
        <v>23</v>
      </c>
      <c r="H25" s="201">
        <v>37</v>
      </c>
      <c r="I25" s="57" t="s">
        <v>403</v>
      </c>
    </row>
    <row r="26" spans="1:7" s="180" customFormat="1" ht="21" customHeight="1">
      <c r="A26" s="179" t="s">
        <v>408</v>
      </c>
      <c r="B26" s="179"/>
      <c r="G26" s="181" t="s">
        <v>427</v>
      </c>
    </row>
  </sheetData>
  <sheetProtection/>
  <mergeCells count="17">
    <mergeCell ref="F6:H6"/>
    <mergeCell ref="I7:I8"/>
    <mergeCell ref="B15:H15"/>
    <mergeCell ref="I15:I20"/>
    <mergeCell ref="B16:H16"/>
    <mergeCell ref="C17:G17"/>
    <mergeCell ref="C18:G18"/>
    <mergeCell ref="A15:A20"/>
    <mergeCell ref="O3:O8"/>
    <mergeCell ref="A1:P1"/>
    <mergeCell ref="A3:A8"/>
    <mergeCell ref="B3:N4"/>
    <mergeCell ref="C5:E5"/>
    <mergeCell ref="F5:H5"/>
    <mergeCell ref="L5:N5"/>
    <mergeCell ref="C6:E6"/>
    <mergeCell ref="L6:N6"/>
  </mergeCells>
  <printOptions/>
  <pageMargins left="0.63" right="0.62" top="0.34" bottom="0.61" header="0.22" footer="0.2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3"/>
  <sheetViews>
    <sheetView zoomScalePageLayoutView="0" workbookViewId="0" topLeftCell="A1">
      <selection activeCell="C14" sqref="C14"/>
    </sheetView>
  </sheetViews>
  <sheetFormatPr defaultColWidth="8.88671875" defaultRowHeight="13.5"/>
  <cols>
    <col min="1" max="1" width="8.77734375" style="219" customWidth="1"/>
    <col min="2" max="2" width="5.5546875" style="219" customWidth="1"/>
    <col min="3" max="8" width="4.99609375" style="219" customWidth="1"/>
    <col min="9" max="11" width="5.3359375" style="219" customWidth="1"/>
    <col min="12" max="12" width="5.77734375" style="219" customWidth="1"/>
    <col min="13" max="13" width="5.6640625" style="219" customWidth="1"/>
    <col min="14" max="14" width="5.77734375" style="219" customWidth="1"/>
    <col min="15" max="20" width="4.99609375" style="219" customWidth="1"/>
    <col min="21" max="21" width="11.77734375" style="219" customWidth="1"/>
    <col min="22" max="16384" width="8.88671875" style="219" customWidth="1"/>
  </cols>
  <sheetData>
    <row r="2" spans="1:22" ht="42.75" customHeight="1">
      <c r="A2" s="562" t="s">
        <v>423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</row>
    <row r="3" ht="9" customHeight="1"/>
    <row r="4" spans="1:22" ht="26.25" customHeight="1">
      <c r="A4" s="256" t="s">
        <v>371</v>
      </c>
      <c r="U4" s="564" t="s">
        <v>372</v>
      </c>
      <c r="V4" s="564"/>
    </row>
    <row r="5" spans="1:22" ht="13.5" customHeight="1">
      <c r="A5" s="566"/>
      <c r="B5" s="567" t="s">
        <v>373</v>
      </c>
      <c r="C5" s="566"/>
      <c r="D5" s="566"/>
      <c r="E5" s="566"/>
      <c r="F5" s="566"/>
      <c r="G5" s="566"/>
      <c r="H5" s="566"/>
      <c r="I5" s="567" t="s">
        <v>424</v>
      </c>
      <c r="J5" s="566"/>
      <c r="K5" s="566"/>
      <c r="L5" s="566"/>
      <c r="M5" s="566"/>
      <c r="N5" s="566"/>
      <c r="O5" s="566"/>
      <c r="P5" s="567" t="s">
        <v>425</v>
      </c>
      <c r="Q5" s="566"/>
      <c r="R5" s="566"/>
      <c r="S5" s="566"/>
      <c r="T5" s="566"/>
      <c r="U5" s="566"/>
      <c r="V5" s="570" t="s">
        <v>374</v>
      </c>
    </row>
    <row r="6" spans="1:22" ht="24" customHeight="1">
      <c r="A6" s="566"/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71"/>
    </row>
    <row r="7" spans="1:22" s="648" customFormat="1" ht="25.5" customHeight="1">
      <c r="A7" s="249" t="s">
        <v>403</v>
      </c>
      <c r="B7" s="644">
        <f>SUM(B8:H9)</f>
        <v>592449</v>
      </c>
      <c r="C7" s="645"/>
      <c r="D7" s="645"/>
      <c r="E7" s="645"/>
      <c r="F7" s="645"/>
      <c r="G7" s="645"/>
      <c r="H7" s="645"/>
      <c r="I7" s="646">
        <f>SUM(I8:O9)</f>
        <v>185271</v>
      </c>
      <c r="J7" s="646"/>
      <c r="K7" s="646"/>
      <c r="L7" s="646"/>
      <c r="M7" s="646"/>
      <c r="N7" s="646"/>
      <c r="O7" s="646"/>
      <c r="P7" s="645">
        <v>3.19</v>
      </c>
      <c r="Q7" s="645"/>
      <c r="R7" s="645"/>
      <c r="S7" s="645"/>
      <c r="T7" s="645"/>
      <c r="U7" s="647"/>
      <c r="V7" s="250" t="s">
        <v>403</v>
      </c>
    </row>
    <row r="8" spans="1:22" ht="25.5" customHeight="1">
      <c r="A8" s="251" t="s">
        <v>367</v>
      </c>
      <c r="B8" s="574">
        <v>435413</v>
      </c>
      <c r="C8" s="568"/>
      <c r="D8" s="568"/>
      <c r="E8" s="568"/>
      <c r="F8" s="568"/>
      <c r="G8" s="568"/>
      <c r="H8" s="568"/>
      <c r="I8" s="576">
        <v>137329</v>
      </c>
      <c r="J8" s="576"/>
      <c r="K8" s="576"/>
      <c r="L8" s="576"/>
      <c r="M8" s="576"/>
      <c r="N8" s="576"/>
      <c r="O8" s="576"/>
      <c r="P8" s="568">
        <v>3.17</v>
      </c>
      <c r="Q8" s="568"/>
      <c r="R8" s="568"/>
      <c r="S8" s="568"/>
      <c r="T8" s="568"/>
      <c r="U8" s="569"/>
      <c r="V8" s="76" t="s">
        <v>365</v>
      </c>
    </row>
    <row r="9" spans="1:22" ht="25.5" customHeight="1">
      <c r="A9" s="252" t="s">
        <v>368</v>
      </c>
      <c r="B9" s="575">
        <v>157036</v>
      </c>
      <c r="C9" s="572"/>
      <c r="D9" s="572"/>
      <c r="E9" s="572"/>
      <c r="F9" s="572"/>
      <c r="G9" s="572"/>
      <c r="H9" s="572"/>
      <c r="I9" s="577">
        <v>47942</v>
      </c>
      <c r="J9" s="577"/>
      <c r="K9" s="577"/>
      <c r="L9" s="577"/>
      <c r="M9" s="577"/>
      <c r="N9" s="577"/>
      <c r="O9" s="577"/>
      <c r="P9" s="572">
        <v>3.27</v>
      </c>
      <c r="Q9" s="572"/>
      <c r="R9" s="572"/>
      <c r="S9" s="572"/>
      <c r="T9" s="572"/>
      <c r="U9" s="573"/>
      <c r="V9" s="79" t="s">
        <v>366</v>
      </c>
    </row>
    <row r="10" spans="1:22" s="257" customFormat="1" ht="29.25" customHeight="1">
      <c r="A10" s="563" t="s">
        <v>426</v>
      </c>
      <c r="B10" s="563"/>
      <c r="C10" s="563"/>
      <c r="D10" s="563"/>
      <c r="E10" s="563"/>
      <c r="F10" s="563"/>
      <c r="G10" s="563"/>
      <c r="J10" s="565" t="s">
        <v>375</v>
      </c>
      <c r="K10" s="565"/>
      <c r="L10" s="565"/>
      <c r="M10" s="565"/>
      <c r="N10" s="565"/>
      <c r="P10" s="565" t="s">
        <v>428</v>
      </c>
      <c r="Q10" s="565"/>
      <c r="R10" s="565"/>
      <c r="S10" s="565"/>
      <c r="T10" s="565"/>
      <c r="U10" s="565"/>
      <c r="V10" s="565"/>
    </row>
    <row r="12" spans="1:10" s="260" customFormat="1" ht="25.5">
      <c r="A12" s="258"/>
      <c r="B12" s="258"/>
      <c r="C12" s="258"/>
      <c r="D12" s="258"/>
      <c r="E12" s="258"/>
      <c r="F12" s="258"/>
      <c r="G12" s="259"/>
      <c r="H12" s="259"/>
      <c r="I12" s="259"/>
      <c r="J12" s="259"/>
    </row>
    <row r="13" spans="1:10" s="182" customFormat="1" ht="13.5">
      <c r="A13" s="261"/>
      <c r="B13" s="261"/>
      <c r="C13" s="261"/>
      <c r="D13" s="261"/>
      <c r="E13" s="261"/>
      <c r="F13" s="261"/>
      <c r="G13" s="262"/>
      <c r="H13" s="262"/>
      <c r="I13" s="262"/>
      <c r="J13" s="262"/>
    </row>
  </sheetData>
  <sheetProtection/>
  <mergeCells count="19">
    <mergeCell ref="P8:U8"/>
    <mergeCell ref="V5:V6"/>
    <mergeCell ref="P9:U9"/>
    <mergeCell ref="B7:H7"/>
    <mergeCell ref="B8:H8"/>
    <mergeCell ref="B9:H9"/>
    <mergeCell ref="I7:O7"/>
    <mergeCell ref="I8:O8"/>
    <mergeCell ref="I9:O9"/>
    <mergeCell ref="A2:V2"/>
    <mergeCell ref="A10:G10"/>
    <mergeCell ref="U4:V4"/>
    <mergeCell ref="J10:N10"/>
    <mergeCell ref="P10:V10"/>
    <mergeCell ref="A5:A6"/>
    <mergeCell ref="B5:H6"/>
    <mergeCell ref="I5:O6"/>
    <mergeCell ref="P5:U6"/>
    <mergeCell ref="P7:U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0" r:id="rId1"/>
  <headerFooter alignWithMargins="0">
    <oddFooter>&amp;L&amp;"돋움,기울임꼴"ⅩⅢ. 환  경&amp;C-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C25" sqref="C25"/>
    </sheetView>
  </sheetViews>
  <sheetFormatPr defaultColWidth="7.10546875" defaultRowHeight="13.5"/>
  <cols>
    <col min="1" max="1" width="7.10546875" style="44" customWidth="1"/>
    <col min="2" max="2" width="10.21484375" style="51" customWidth="1"/>
    <col min="3" max="3" width="13.99609375" style="51" customWidth="1"/>
    <col min="4" max="4" width="9.6640625" style="44" customWidth="1"/>
    <col min="5" max="5" width="8.88671875" style="44" customWidth="1"/>
    <col min="6" max="6" width="8.88671875" style="51" customWidth="1"/>
    <col min="7" max="7" width="8.88671875" style="44" customWidth="1"/>
    <col min="8" max="8" width="8.5546875" style="51" customWidth="1"/>
    <col min="9" max="9" width="8.5546875" style="44" customWidth="1"/>
    <col min="10" max="10" width="8.88671875" style="44" customWidth="1"/>
    <col min="11" max="11" width="8.4453125" style="44" customWidth="1"/>
    <col min="12" max="12" width="9.6640625" style="44" customWidth="1"/>
    <col min="13" max="16384" width="7.10546875" style="44" customWidth="1"/>
  </cols>
  <sheetData>
    <row r="1" spans="1:13" ht="32.25" customHeight="1">
      <c r="A1" s="580" t="s">
        <v>376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ht="17.25" customHeight="1"/>
    <row r="3" spans="1:13" s="185" customFormat="1" ht="14.25" customHeight="1">
      <c r="A3" s="583" t="s">
        <v>305</v>
      </c>
      <c r="B3" s="284" t="s">
        <v>54</v>
      </c>
      <c r="C3" s="583" t="s">
        <v>88</v>
      </c>
      <c r="D3" s="586" t="s">
        <v>306</v>
      </c>
      <c r="E3" s="587"/>
      <c r="F3" s="587"/>
      <c r="G3" s="588"/>
      <c r="H3" s="586" t="s">
        <v>307</v>
      </c>
      <c r="I3" s="587"/>
      <c r="J3" s="587"/>
      <c r="K3" s="588"/>
      <c r="L3" s="285" t="s">
        <v>308</v>
      </c>
      <c r="M3" s="581" t="s">
        <v>309</v>
      </c>
    </row>
    <row r="4" spans="1:13" s="185" customFormat="1" ht="14.25" customHeight="1">
      <c r="A4" s="584"/>
      <c r="B4" s="589" t="s">
        <v>310</v>
      </c>
      <c r="C4" s="584"/>
      <c r="D4" s="551" t="s">
        <v>311</v>
      </c>
      <c r="E4" s="552"/>
      <c r="F4" s="552"/>
      <c r="G4" s="553"/>
      <c r="H4" s="551" t="s">
        <v>311</v>
      </c>
      <c r="I4" s="552"/>
      <c r="J4" s="552"/>
      <c r="K4" s="553"/>
      <c r="L4" s="189" t="s">
        <v>64</v>
      </c>
      <c r="M4" s="557"/>
    </row>
    <row r="5" spans="1:13" s="185" customFormat="1" ht="11.25" customHeight="1">
      <c r="A5" s="584"/>
      <c r="B5" s="589"/>
      <c r="C5" s="584"/>
      <c r="D5" s="551" t="s">
        <v>89</v>
      </c>
      <c r="E5" s="552"/>
      <c r="F5" s="552"/>
      <c r="G5" s="553"/>
      <c r="H5" s="551" t="s">
        <v>90</v>
      </c>
      <c r="I5" s="552"/>
      <c r="J5" s="552"/>
      <c r="K5" s="553"/>
      <c r="L5" s="190" t="s">
        <v>312</v>
      </c>
      <c r="M5" s="557"/>
    </row>
    <row r="6" spans="1:13" s="185" customFormat="1" ht="21.75" customHeight="1">
      <c r="A6" s="584"/>
      <c r="B6" s="286"/>
      <c r="C6" s="584"/>
      <c r="D6" s="578"/>
      <c r="E6" s="187" t="s">
        <v>72</v>
      </c>
      <c r="F6" s="187" t="s">
        <v>73</v>
      </c>
      <c r="G6" s="187" t="s">
        <v>74</v>
      </c>
      <c r="H6" s="578"/>
      <c r="I6" s="187" t="s">
        <v>72</v>
      </c>
      <c r="J6" s="187" t="s">
        <v>73</v>
      </c>
      <c r="K6" s="187" t="s">
        <v>74</v>
      </c>
      <c r="L6" s="192"/>
      <c r="M6" s="557"/>
    </row>
    <row r="7" spans="1:13" s="185" customFormat="1" ht="22.5" customHeight="1">
      <c r="A7" s="585"/>
      <c r="B7" s="287" t="s">
        <v>55</v>
      </c>
      <c r="C7" s="585"/>
      <c r="D7" s="579"/>
      <c r="E7" s="288" t="s">
        <v>81</v>
      </c>
      <c r="F7" s="288" t="s">
        <v>82</v>
      </c>
      <c r="G7" s="288" t="s">
        <v>83</v>
      </c>
      <c r="H7" s="579"/>
      <c r="I7" s="288" t="s">
        <v>81</v>
      </c>
      <c r="J7" s="288" t="s">
        <v>82</v>
      </c>
      <c r="K7" s="288" t="s">
        <v>83</v>
      </c>
      <c r="L7" s="288" t="s">
        <v>304</v>
      </c>
      <c r="M7" s="582"/>
    </row>
    <row r="8" spans="1:13" s="49" customFormat="1" ht="35.25" customHeight="1">
      <c r="A8" s="47" t="s">
        <v>338</v>
      </c>
      <c r="B8" s="67">
        <v>3</v>
      </c>
      <c r="C8" s="67" t="s">
        <v>97</v>
      </c>
      <c r="D8" s="68">
        <v>142000</v>
      </c>
      <c r="E8" s="67" t="s">
        <v>97</v>
      </c>
      <c r="F8" s="68" t="s">
        <v>97</v>
      </c>
      <c r="G8" s="68">
        <v>142000</v>
      </c>
      <c r="H8" s="68">
        <v>105820</v>
      </c>
      <c r="I8" s="67" t="s">
        <v>97</v>
      </c>
      <c r="J8" s="68" t="s">
        <v>97</v>
      </c>
      <c r="K8" s="68">
        <v>105820</v>
      </c>
      <c r="L8" s="69" t="s">
        <v>97</v>
      </c>
      <c r="M8" s="48" t="s">
        <v>338</v>
      </c>
    </row>
    <row r="9" spans="1:13" s="49" customFormat="1" ht="35.25" customHeight="1">
      <c r="A9" s="47" t="s">
        <v>402</v>
      </c>
      <c r="B9" s="67">
        <v>25</v>
      </c>
      <c r="C9" s="68" t="s">
        <v>97</v>
      </c>
      <c r="D9" s="68">
        <f>SUM(E9:G9)</f>
        <v>143274</v>
      </c>
      <c r="E9" s="68" t="s">
        <v>97</v>
      </c>
      <c r="F9" s="68">
        <v>1274</v>
      </c>
      <c r="G9" s="68">
        <v>142000</v>
      </c>
      <c r="H9" s="68">
        <f>SUM(I9:K9)</f>
        <v>115958</v>
      </c>
      <c r="I9" s="68" t="s">
        <v>97</v>
      </c>
      <c r="J9" s="68">
        <v>935</v>
      </c>
      <c r="K9" s="68">
        <v>115023</v>
      </c>
      <c r="L9" s="69" t="s">
        <v>97</v>
      </c>
      <c r="M9" s="48" t="s">
        <v>402</v>
      </c>
    </row>
    <row r="10" spans="1:13" s="50" customFormat="1" ht="35.25" customHeight="1">
      <c r="A10" s="56" t="s">
        <v>403</v>
      </c>
      <c r="B10" s="58">
        <v>25</v>
      </c>
      <c r="C10" s="333" t="s">
        <v>97</v>
      </c>
      <c r="D10" s="59">
        <f>SUM(E10:G10)</f>
        <v>143274</v>
      </c>
      <c r="E10" s="333" t="s">
        <v>97</v>
      </c>
      <c r="F10" s="59">
        <v>1274</v>
      </c>
      <c r="G10" s="59">
        <v>142000</v>
      </c>
      <c r="H10" s="59">
        <f>SUM(I10:K10)</f>
        <v>127574</v>
      </c>
      <c r="I10" s="333" t="s">
        <v>97</v>
      </c>
      <c r="J10" s="59">
        <v>875</v>
      </c>
      <c r="K10" s="59">
        <v>126699</v>
      </c>
      <c r="L10" s="334" t="s">
        <v>97</v>
      </c>
      <c r="M10" s="57" t="s">
        <v>403</v>
      </c>
    </row>
    <row r="11" spans="1:7" s="180" customFormat="1" ht="18" customHeight="1">
      <c r="A11" s="179" t="s">
        <v>334</v>
      </c>
      <c r="B11" s="179"/>
      <c r="G11" s="181" t="s">
        <v>335</v>
      </c>
    </row>
  </sheetData>
  <sheetProtection/>
  <mergeCells count="13">
    <mergeCell ref="D4:G4"/>
    <mergeCell ref="H4:K4"/>
    <mergeCell ref="D5:G5"/>
    <mergeCell ref="H5:K5"/>
    <mergeCell ref="D6:D7"/>
    <mergeCell ref="H6:H7"/>
    <mergeCell ref="A1:M1"/>
    <mergeCell ref="M3:M7"/>
    <mergeCell ref="A3:A7"/>
    <mergeCell ref="C3:C7"/>
    <mergeCell ref="D3:G3"/>
    <mergeCell ref="H3:K3"/>
    <mergeCell ref="B4:B5"/>
  </mergeCells>
  <printOptions/>
  <pageMargins left="0.53" right="0.38" top="0.68" bottom="0.5" header="0.5" footer="0.3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F21" sqref="F21"/>
    </sheetView>
  </sheetViews>
  <sheetFormatPr defaultColWidth="7.10546875" defaultRowHeight="13.5"/>
  <cols>
    <col min="1" max="1" width="10.4453125" style="44" customWidth="1"/>
    <col min="2" max="2" width="6.10546875" style="51" customWidth="1"/>
    <col min="3" max="3" width="4.99609375" style="51" customWidth="1"/>
    <col min="4" max="4" width="7.10546875" style="44" customWidth="1"/>
    <col min="5" max="5" width="7.3359375" style="44" bestFit="1" customWidth="1"/>
    <col min="6" max="6" width="8.21484375" style="51" customWidth="1"/>
    <col min="7" max="7" width="11.5546875" style="44" customWidth="1"/>
    <col min="8" max="8" width="8.99609375" style="51" customWidth="1"/>
    <col min="9" max="9" width="11.3359375" style="44" customWidth="1"/>
    <col min="10" max="10" width="5.4453125" style="44" customWidth="1"/>
    <col min="11" max="11" width="5.3359375" style="44" customWidth="1"/>
    <col min="12" max="12" width="9.99609375" style="44" customWidth="1"/>
    <col min="13" max="13" width="10.4453125" style="44" customWidth="1"/>
    <col min="14" max="16384" width="7.10546875" style="44" customWidth="1"/>
  </cols>
  <sheetData>
    <row r="1" spans="1:13" s="60" customFormat="1" ht="32.25" customHeight="1">
      <c r="A1" s="580" t="s">
        <v>377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3" spans="1:13" ht="15.75" customHeight="1">
      <c r="A3" s="590" t="s">
        <v>316</v>
      </c>
      <c r="B3" s="586" t="s">
        <v>91</v>
      </c>
      <c r="C3" s="598"/>
      <c r="D3" s="598"/>
      <c r="E3" s="599"/>
      <c r="F3" s="285" t="s">
        <v>92</v>
      </c>
      <c r="G3" s="285" t="s">
        <v>86</v>
      </c>
      <c r="H3" s="285" t="s">
        <v>63</v>
      </c>
      <c r="I3" s="600" t="s">
        <v>317</v>
      </c>
      <c r="J3" s="586" t="s">
        <v>65</v>
      </c>
      <c r="K3" s="598"/>
      <c r="L3" s="599"/>
      <c r="M3" s="593" t="s">
        <v>318</v>
      </c>
    </row>
    <row r="4" spans="1:13" ht="15.75" customHeight="1">
      <c r="A4" s="591"/>
      <c r="B4" s="602" t="s">
        <v>87</v>
      </c>
      <c r="C4" s="603"/>
      <c r="D4" s="603"/>
      <c r="E4" s="604"/>
      <c r="F4" s="189" t="s">
        <v>93</v>
      </c>
      <c r="G4" s="189" t="s">
        <v>85</v>
      </c>
      <c r="H4" s="189" t="s">
        <v>64</v>
      </c>
      <c r="I4" s="601"/>
      <c r="J4" s="602" t="s">
        <v>66</v>
      </c>
      <c r="K4" s="603"/>
      <c r="L4" s="604"/>
      <c r="M4" s="594"/>
    </row>
    <row r="5" spans="1:13" ht="15.75" customHeight="1">
      <c r="A5" s="591"/>
      <c r="B5" s="605" t="s">
        <v>60</v>
      </c>
      <c r="C5" s="606"/>
      <c r="D5" s="606"/>
      <c r="E5" s="607"/>
      <c r="F5" s="189"/>
      <c r="G5" s="189"/>
      <c r="H5" s="189"/>
      <c r="I5" s="601"/>
      <c r="J5" s="608"/>
      <c r="K5" s="609"/>
      <c r="L5" s="610"/>
      <c r="M5" s="594"/>
    </row>
    <row r="6" spans="1:13" ht="24.75">
      <c r="A6" s="591"/>
      <c r="B6" s="596" t="s">
        <v>94</v>
      </c>
      <c r="C6" s="596" t="s">
        <v>95</v>
      </c>
      <c r="D6" s="596" t="s">
        <v>96</v>
      </c>
      <c r="E6" s="596" t="s">
        <v>70</v>
      </c>
      <c r="F6" s="189" t="s">
        <v>319</v>
      </c>
      <c r="G6" s="189" t="s">
        <v>61</v>
      </c>
      <c r="H6" s="189" t="s">
        <v>319</v>
      </c>
      <c r="I6" s="330"/>
      <c r="J6" s="187" t="s">
        <v>75</v>
      </c>
      <c r="K6" s="187" t="s">
        <v>77</v>
      </c>
      <c r="L6" s="187" t="s">
        <v>79</v>
      </c>
      <c r="M6" s="594"/>
    </row>
    <row r="7" spans="1:13" ht="32.25" customHeight="1">
      <c r="A7" s="592"/>
      <c r="B7" s="597"/>
      <c r="C7" s="597"/>
      <c r="D7" s="597"/>
      <c r="E7" s="597"/>
      <c r="F7" s="331" t="s">
        <v>313</v>
      </c>
      <c r="G7" s="331" t="s">
        <v>62</v>
      </c>
      <c r="H7" s="331" t="s">
        <v>314</v>
      </c>
      <c r="I7" s="332"/>
      <c r="J7" s="331" t="s">
        <v>320</v>
      </c>
      <c r="K7" s="331" t="s">
        <v>321</v>
      </c>
      <c r="L7" s="331" t="s">
        <v>322</v>
      </c>
      <c r="M7" s="595"/>
    </row>
    <row r="8" spans="1:13" s="61" customFormat="1" ht="27.75" customHeight="1">
      <c r="A8" s="45" t="s">
        <v>256</v>
      </c>
      <c r="B8" s="55">
        <v>541</v>
      </c>
      <c r="C8" s="53" t="s">
        <v>97</v>
      </c>
      <c r="D8" s="55">
        <v>681</v>
      </c>
      <c r="E8" s="55" t="s">
        <v>97</v>
      </c>
      <c r="F8" s="55" t="s">
        <v>97</v>
      </c>
      <c r="G8" s="55">
        <v>264985</v>
      </c>
      <c r="H8" s="62" t="s">
        <v>324</v>
      </c>
      <c r="I8" s="62" t="s">
        <v>325</v>
      </c>
      <c r="J8" s="23" t="s">
        <v>97</v>
      </c>
      <c r="K8" s="23" t="s">
        <v>97</v>
      </c>
      <c r="L8" s="23" t="s">
        <v>315</v>
      </c>
      <c r="M8" s="46" t="s">
        <v>256</v>
      </c>
    </row>
    <row r="9" spans="1:13" s="49" customFormat="1" ht="27" customHeight="1">
      <c r="A9" s="47" t="s">
        <v>326</v>
      </c>
      <c r="B9" s="53">
        <v>530.9</v>
      </c>
      <c r="C9" s="54" t="s">
        <v>303</v>
      </c>
      <c r="D9" s="54">
        <v>732.7</v>
      </c>
      <c r="E9" s="53" t="s">
        <v>303</v>
      </c>
      <c r="F9" s="54" t="s">
        <v>303</v>
      </c>
      <c r="G9" s="54">
        <v>307842</v>
      </c>
      <c r="H9" s="66" t="s">
        <v>303</v>
      </c>
      <c r="I9" s="66" t="s">
        <v>303</v>
      </c>
      <c r="J9" s="63" t="s">
        <v>323</v>
      </c>
      <c r="K9" s="32" t="s">
        <v>323</v>
      </c>
      <c r="L9" s="23" t="s">
        <v>315</v>
      </c>
      <c r="M9" s="48" t="s">
        <v>327</v>
      </c>
    </row>
    <row r="10" spans="1:13" s="49" customFormat="1" ht="27" customHeight="1">
      <c r="A10" s="47" t="s">
        <v>336</v>
      </c>
      <c r="B10" s="53">
        <v>514</v>
      </c>
      <c r="C10" s="54" t="s">
        <v>97</v>
      </c>
      <c r="D10" s="54">
        <v>742</v>
      </c>
      <c r="E10" s="53" t="s">
        <v>97</v>
      </c>
      <c r="F10" s="54" t="s">
        <v>97</v>
      </c>
      <c r="G10" s="54" t="s">
        <v>97</v>
      </c>
      <c r="H10" s="66" t="s">
        <v>97</v>
      </c>
      <c r="I10" s="66" t="s">
        <v>339</v>
      </c>
      <c r="J10" s="63" t="s">
        <v>97</v>
      </c>
      <c r="K10" s="32" t="s">
        <v>97</v>
      </c>
      <c r="L10" s="23" t="s">
        <v>315</v>
      </c>
      <c r="M10" s="48" t="s">
        <v>336</v>
      </c>
    </row>
    <row r="11" spans="1:13" s="49" customFormat="1" ht="27" customHeight="1">
      <c r="A11" s="47" t="s">
        <v>402</v>
      </c>
      <c r="B11" s="53">
        <v>452</v>
      </c>
      <c r="C11" s="53" t="s">
        <v>97</v>
      </c>
      <c r="D11" s="54">
        <v>733</v>
      </c>
      <c r="E11" s="53" t="s">
        <v>97</v>
      </c>
      <c r="F11" s="53" t="s">
        <v>97</v>
      </c>
      <c r="G11" s="54">
        <v>310262</v>
      </c>
      <c r="H11" s="66"/>
      <c r="I11" s="66" t="s">
        <v>339</v>
      </c>
      <c r="J11" s="64" t="s">
        <v>97</v>
      </c>
      <c r="K11" s="64" t="s">
        <v>97</v>
      </c>
      <c r="L11" s="23" t="s">
        <v>315</v>
      </c>
      <c r="M11" s="48" t="s">
        <v>402</v>
      </c>
    </row>
    <row r="12" spans="1:13" s="65" customFormat="1" ht="25.5" customHeight="1">
      <c r="A12" s="56" t="s">
        <v>403</v>
      </c>
      <c r="B12" s="394" t="s">
        <v>97</v>
      </c>
      <c r="C12" s="394" t="s">
        <v>97</v>
      </c>
      <c r="D12" s="393">
        <v>1100</v>
      </c>
      <c r="E12" s="394" t="s">
        <v>97</v>
      </c>
      <c r="F12" s="394" t="s">
        <v>97</v>
      </c>
      <c r="G12" s="395">
        <v>310262</v>
      </c>
      <c r="H12" s="335" t="s">
        <v>97</v>
      </c>
      <c r="I12" s="336" t="s">
        <v>339</v>
      </c>
      <c r="J12" s="335" t="s">
        <v>97</v>
      </c>
      <c r="K12" s="335" t="s">
        <v>97</v>
      </c>
      <c r="L12" s="337" t="s">
        <v>315</v>
      </c>
      <c r="M12" s="57" t="s">
        <v>403</v>
      </c>
    </row>
    <row r="13" spans="1:7" s="180" customFormat="1" ht="18" customHeight="1">
      <c r="A13" s="179" t="s">
        <v>334</v>
      </c>
      <c r="G13" s="181" t="s">
        <v>335</v>
      </c>
    </row>
  </sheetData>
  <sheetProtection/>
  <mergeCells count="14">
    <mergeCell ref="B4:E4"/>
    <mergeCell ref="J4:L4"/>
    <mergeCell ref="B5:E5"/>
    <mergeCell ref="J5:L5"/>
    <mergeCell ref="A1:M1"/>
    <mergeCell ref="A3:A7"/>
    <mergeCell ref="M3:M7"/>
    <mergeCell ref="B6:B7"/>
    <mergeCell ref="C6:C7"/>
    <mergeCell ref="D6:D7"/>
    <mergeCell ref="E6:E7"/>
    <mergeCell ref="B3:E3"/>
    <mergeCell ref="I3:I5"/>
    <mergeCell ref="J3:L3"/>
  </mergeCells>
  <printOptions/>
  <pageMargins left="0.66" right="0.36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70" zoomScalePageLayoutView="0" workbookViewId="0" topLeftCell="A22">
      <selection activeCell="G34" sqref="G34"/>
    </sheetView>
  </sheetViews>
  <sheetFormatPr defaultColWidth="8.88671875" defaultRowHeight="13.5"/>
  <cols>
    <col min="1" max="1" width="8.88671875" style="161" customWidth="1"/>
    <col min="2" max="2" width="11.21484375" style="329" customWidth="1"/>
    <col min="3" max="3" width="12.3359375" style="329" customWidth="1"/>
    <col min="4" max="4" width="7.88671875" style="161" bestFit="1" customWidth="1"/>
    <col min="5" max="5" width="9.10546875" style="161" bestFit="1" customWidth="1"/>
    <col min="6" max="6" width="8.21484375" style="329" bestFit="1" customWidth="1"/>
    <col min="7" max="7" width="8.99609375" style="161" customWidth="1"/>
    <col min="8" max="8" width="9.10546875" style="329" customWidth="1"/>
    <col min="9" max="9" width="6.6640625" style="329" customWidth="1"/>
    <col min="10" max="10" width="10.5546875" style="329" customWidth="1"/>
    <col min="11" max="11" width="6.5546875" style="161" customWidth="1"/>
    <col min="12" max="12" width="7.77734375" style="161" customWidth="1"/>
    <col min="13" max="13" width="7.77734375" style="329" customWidth="1"/>
    <col min="14" max="14" width="9.77734375" style="161" customWidth="1"/>
    <col min="15" max="15" width="9.21484375" style="329" customWidth="1"/>
    <col min="16" max="16" width="6.4453125" style="291" customWidth="1"/>
    <col min="17" max="16384" width="8.88671875" style="161" customWidth="1"/>
  </cols>
  <sheetData>
    <row r="1" spans="1:16" s="289" customFormat="1" ht="24">
      <c r="A1" s="525" t="s">
        <v>378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</row>
    <row r="2" spans="1:16" s="291" customFormat="1" ht="17.25" customHeight="1">
      <c r="A2" s="290"/>
      <c r="B2" s="232"/>
      <c r="I2" s="232"/>
      <c r="P2" s="292"/>
    </row>
    <row r="3" spans="1:16" s="291" customFormat="1" ht="15.75" customHeight="1">
      <c r="A3" s="293"/>
      <c r="B3" s="618" t="s">
        <v>198</v>
      </c>
      <c r="C3" s="619"/>
      <c r="D3" s="619"/>
      <c r="E3" s="619"/>
      <c r="F3" s="619"/>
      <c r="G3" s="619"/>
      <c r="H3" s="620"/>
      <c r="I3" s="618" t="s">
        <v>199</v>
      </c>
      <c r="J3" s="619"/>
      <c r="K3" s="619"/>
      <c r="L3" s="619"/>
      <c r="M3" s="619"/>
      <c r="N3" s="619"/>
      <c r="O3" s="620"/>
      <c r="P3" s="294"/>
    </row>
    <row r="4" spans="1:16" s="291" customFormat="1" ht="15.75" customHeight="1">
      <c r="A4" s="295" t="s">
        <v>188</v>
      </c>
      <c r="B4" s="621"/>
      <c r="C4" s="622"/>
      <c r="D4" s="622"/>
      <c r="E4" s="622"/>
      <c r="F4" s="622"/>
      <c r="G4" s="622"/>
      <c r="H4" s="623"/>
      <c r="I4" s="621"/>
      <c r="J4" s="622"/>
      <c r="K4" s="622"/>
      <c r="L4" s="622"/>
      <c r="M4" s="622"/>
      <c r="N4" s="622"/>
      <c r="O4" s="623"/>
      <c r="P4" s="76" t="s">
        <v>99</v>
      </c>
    </row>
    <row r="5" spans="1:16" s="291" customFormat="1" ht="84.75" customHeight="1">
      <c r="A5" s="295" t="s">
        <v>189</v>
      </c>
      <c r="B5" s="296" t="s">
        <v>190</v>
      </c>
      <c r="C5" s="296" t="s">
        <v>191</v>
      </c>
      <c r="D5" s="296" t="s">
        <v>192</v>
      </c>
      <c r="E5" s="296" t="s">
        <v>193</v>
      </c>
      <c r="F5" s="297" t="s">
        <v>194</v>
      </c>
      <c r="G5" s="297" t="s">
        <v>195</v>
      </c>
      <c r="H5" s="338" t="s">
        <v>432</v>
      </c>
      <c r="I5" s="296" t="s">
        <v>190</v>
      </c>
      <c r="J5" s="296" t="s">
        <v>191</v>
      </c>
      <c r="K5" s="296" t="s">
        <v>192</v>
      </c>
      <c r="L5" s="296" t="s">
        <v>193</v>
      </c>
      <c r="M5" s="297" t="s">
        <v>194</v>
      </c>
      <c r="N5" s="297" t="s">
        <v>200</v>
      </c>
      <c r="O5" s="338" t="s">
        <v>432</v>
      </c>
      <c r="P5" s="76" t="s">
        <v>156</v>
      </c>
    </row>
    <row r="6" spans="1:16" s="291" customFormat="1" ht="17.25" customHeight="1">
      <c r="A6" s="298"/>
      <c r="B6" s="299" t="s">
        <v>102</v>
      </c>
      <c r="C6" s="299" t="s">
        <v>103</v>
      </c>
      <c r="D6" s="299" t="s">
        <v>104</v>
      </c>
      <c r="E6" s="299" t="s">
        <v>104</v>
      </c>
      <c r="F6" s="299" t="s">
        <v>104</v>
      </c>
      <c r="G6" s="299" t="s">
        <v>104</v>
      </c>
      <c r="H6" s="299" t="s">
        <v>105</v>
      </c>
      <c r="I6" s="299" t="s">
        <v>102</v>
      </c>
      <c r="J6" s="299" t="s">
        <v>103</v>
      </c>
      <c r="K6" s="299" t="s">
        <v>104</v>
      </c>
      <c r="L6" s="299" t="s">
        <v>104</v>
      </c>
      <c r="M6" s="299" t="s">
        <v>104</v>
      </c>
      <c r="N6" s="299" t="s">
        <v>104</v>
      </c>
      <c r="O6" s="299" t="s">
        <v>105</v>
      </c>
      <c r="P6" s="79"/>
    </row>
    <row r="7" spans="1:16" s="291" customFormat="1" ht="48.75" customHeight="1">
      <c r="A7" s="171" t="s">
        <v>196</v>
      </c>
      <c r="B7" s="300">
        <v>17</v>
      </c>
      <c r="C7" s="301">
        <v>7.8</v>
      </c>
      <c r="D7" s="301">
        <v>11.6</v>
      </c>
      <c r="E7" s="301">
        <v>0.9</v>
      </c>
      <c r="F7" s="301">
        <v>1.4</v>
      </c>
      <c r="G7" s="301">
        <v>1.4</v>
      </c>
      <c r="H7" s="300">
        <v>7940</v>
      </c>
      <c r="I7" s="300">
        <v>17</v>
      </c>
      <c r="J7" s="301">
        <v>7.6</v>
      </c>
      <c r="K7" s="301">
        <v>11.1</v>
      </c>
      <c r="L7" s="301">
        <v>0.6</v>
      </c>
      <c r="M7" s="301">
        <v>1.3</v>
      </c>
      <c r="N7" s="301">
        <v>2.2</v>
      </c>
      <c r="O7" s="300">
        <v>22280</v>
      </c>
      <c r="P7" s="76" t="s">
        <v>196</v>
      </c>
    </row>
    <row r="8" spans="1:16" s="291" customFormat="1" ht="48.75" customHeight="1">
      <c r="A8" s="171" t="s">
        <v>197</v>
      </c>
      <c r="B8" s="300">
        <v>13.25</v>
      </c>
      <c r="C8" s="301">
        <v>7.7</v>
      </c>
      <c r="D8" s="301">
        <v>10.35</v>
      </c>
      <c r="E8" s="301">
        <v>0.575</v>
      </c>
      <c r="F8" s="301">
        <v>2.025</v>
      </c>
      <c r="G8" s="301">
        <v>1.2000000000000002</v>
      </c>
      <c r="H8" s="301">
        <v>595</v>
      </c>
      <c r="I8" s="301">
        <v>15.25</v>
      </c>
      <c r="J8" s="301">
        <v>7.85</v>
      </c>
      <c r="K8" s="301">
        <v>10.075</v>
      </c>
      <c r="L8" s="301">
        <v>0.575</v>
      </c>
      <c r="M8" s="301">
        <v>1.4249999999999998</v>
      </c>
      <c r="N8" s="301">
        <v>2.6999999999999997</v>
      </c>
      <c r="O8" s="300">
        <v>2292.5</v>
      </c>
      <c r="P8" s="76" t="s">
        <v>197</v>
      </c>
    </row>
    <row r="9" spans="1:16" s="291" customFormat="1" ht="48.75" customHeight="1">
      <c r="A9" s="171" t="s">
        <v>429</v>
      </c>
      <c r="B9" s="300" t="s">
        <v>97</v>
      </c>
      <c r="C9" s="301">
        <v>7.525</v>
      </c>
      <c r="D9" s="301">
        <v>9.775</v>
      </c>
      <c r="E9" s="301">
        <v>0.35</v>
      </c>
      <c r="F9" s="301">
        <v>1.2</v>
      </c>
      <c r="G9" s="301">
        <v>0.65</v>
      </c>
      <c r="H9" s="301">
        <v>91.5</v>
      </c>
      <c r="I9" s="301" t="s">
        <v>97</v>
      </c>
      <c r="J9" s="301">
        <v>7.725</v>
      </c>
      <c r="K9" s="301">
        <v>9.8</v>
      </c>
      <c r="L9" s="301">
        <v>0.4</v>
      </c>
      <c r="M9" s="301">
        <v>1.05</v>
      </c>
      <c r="N9" s="301">
        <v>1.725</v>
      </c>
      <c r="O9" s="300">
        <v>1003.2333333333332</v>
      </c>
      <c r="P9" s="76" t="s">
        <v>429</v>
      </c>
    </row>
    <row r="10" spans="1:16" s="291" customFormat="1" ht="48.75" customHeight="1">
      <c r="A10" s="171" t="s">
        <v>430</v>
      </c>
      <c r="B10" s="300" t="s">
        <v>97</v>
      </c>
      <c r="C10" s="301">
        <v>7.9</v>
      </c>
      <c r="D10" s="301">
        <v>10.5</v>
      </c>
      <c r="E10" s="301">
        <v>0.5</v>
      </c>
      <c r="F10" s="301">
        <v>0.9</v>
      </c>
      <c r="G10" s="301">
        <v>0.9</v>
      </c>
      <c r="H10" s="301">
        <v>372</v>
      </c>
      <c r="I10" s="301"/>
      <c r="J10" s="301">
        <v>7.8</v>
      </c>
      <c r="K10" s="301">
        <v>10.1</v>
      </c>
      <c r="L10" s="301">
        <v>0.6</v>
      </c>
      <c r="M10" s="301">
        <v>2.2</v>
      </c>
      <c r="N10" s="301">
        <v>1.1</v>
      </c>
      <c r="O10" s="300">
        <v>320</v>
      </c>
      <c r="P10" s="76" t="s">
        <v>430</v>
      </c>
    </row>
    <row r="11" spans="1:16" s="305" customFormat="1" ht="48.75" customHeight="1">
      <c r="A11" s="302" t="s">
        <v>431</v>
      </c>
      <c r="B11" s="304">
        <v>15.6</v>
      </c>
      <c r="C11" s="304">
        <f>AVERAGE(C12:C15)</f>
        <v>7.8500000000000005</v>
      </c>
      <c r="D11" s="304">
        <f>AVERAGE(D12:D15)</f>
        <v>11.225000000000001</v>
      </c>
      <c r="E11" s="304">
        <f>AVERAGE(E12:E15)</f>
        <v>0.35249999999999976</v>
      </c>
      <c r="F11" s="304">
        <f>AVERAGE(F12:F15)</f>
        <v>1.206825</v>
      </c>
      <c r="G11" s="304">
        <f>AVERAGE(G12:G15)</f>
        <v>6.15</v>
      </c>
      <c r="H11" s="303">
        <v>416</v>
      </c>
      <c r="I11" s="304">
        <v>16.4</v>
      </c>
      <c r="J11" s="304">
        <f>AVERAGE(J12:J15)</f>
        <v>7.8575</v>
      </c>
      <c r="K11" s="304">
        <f>AVERAGE(K12:K15)</f>
        <v>10.149999999999999</v>
      </c>
      <c r="L11" s="304">
        <f>AVERAGE(L12:L15)</f>
        <v>0.5325000000000001</v>
      </c>
      <c r="M11" s="304">
        <f>AVERAGE(M12:M15)</f>
        <v>1.35525</v>
      </c>
      <c r="N11" s="304">
        <f>AVERAGE(N12:N15)</f>
        <v>2.5749999999999984</v>
      </c>
      <c r="O11" s="303">
        <v>763</v>
      </c>
      <c r="P11" s="250" t="s">
        <v>431</v>
      </c>
    </row>
    <row r="12" spans="1:16" s="291" customFormat="1" ht="48.75" customHeight="1">
      <c r="A12" s="306" t="s">
        <v>222</v>
      </c>
      <c r="B12" s="339">
        <v>12.2</v>
      </c>
      <c r="C12" s="340">
        <v>7.7</v>
      </c>
      <c r="D12" s="340">
        <v>12.4</v>
      </c>
      <c r="E12" s="340">
        <v>0.6</v>
      </c>
      <c r="F12" s="340">
        <v>1.5</v>
      </c>
      <c r="G12" s="340">
        <v>0.8</v>
      </c>
      <c r="H12" s="347">
        <v>790</v>
      </c>
      <c r="I12" s="348">
        <v>14.8</v>
      </c>
      <c r="J12" s="340">
        <v>7.9</v>
      </c>
      <c r="K12" s="340">
        <v>10.4</v>
      </c>
      <c r="L12" s="340">
        <v>0.8</v>
      </c>
      <c r="M12" s="340">
        <v>1.7</v>
      </c>
      <c r="N12" s="340">
        <v>2.1</v>
      </c>
      <c r="O12" s="342">
        <v>2400</v>
      </c>
      <c r="P12" s="307" t="s">
        <v>226</v>
      </c>
    </row>
    <row r="13" spans="1:16" s="291" customFormat="1" ht="48.75" customHeight="1">
      <c r="A13" s="306" t="s">
        <v>223</v>
      </c>
      <c r="B13" s="339">
        <v>16.4</v>
      </c>
      <c r="C13" s="340">
        <v>7.8</v>
      </c>
      <c r="D13" s="340">
        <v>11.7</v>
      </c>
      <c r="E13" s="340">
        <v>0.20999999999999908</v>
      </c>
      <c r="F13" s="340">
        <v>1.3273000000000001</v>
      </c>
      <c r="G13" s="340">
        <v>6.200000000000003</v>
      </c>
      <c r="H13" s="347">
        <v>49</v>
      </c>
      <c r="I13" s="348">
        <v>16.4</v>
      </c>
      <c r="J13" s="340">
        <v>7.73</v>
      </c>
      <c r="K13" s="340">
        <v>9.9</v>
      </c>
      <c r="L13" s="340">
        <v>0.23000000000000043</v>
      </c>
      <c r="M13" s="340">
        <v>1.021</v>
      </c>
      <c r="N13" s="340">
        <v>4.599999999999994</v>
      </c>
      <c r="O13" s="342">
        <v>130</v>
      </c>
      <c r="P13" s="307" t="s">
        <v>223</v>
      </c>
    </row>
    <row r="14" spans="1:16" s="291" customFormat="1" ht="48.75" customHeight="1">
      <c r="A14" s="306" t="s">
        <v>224</v>
      </c>
      <c r="B14" s="339">
        <v>18.1</v>
      </c>
      <c r="C14" s="340">
        <v>8.1</v>
      </c>
      <c r="D14" s="340">
        <v>10.1</v>
      </c>
      <c r="E14" s="340">
        <v>0.3</v>
      </c>
      <c r="F14" s="340">
        <v>1</v>
      </c>
      <c r="G14" s="340">
        <v>0.6</v>
      </c>
      <c r="H14" s="347">
        <v>33</v>
      </c>
      <c r="I14" s="348">
        <v>18.4</v>
      </c>
      <c r="J14" s="340">
        <v>7.9</v>
      </c>
      <c r="K14" s="340">
        <v>10.1</v>
      </c>
      <c r="L14" s="340">
        <v>0.7</v>
      </c>
      <c r="M14" s="340">
        <v>1.9</v>
      </c>
      <c r="N14" s="340">
        <v>1.4</v>
      </c>
      <c r="O14" s="342">
        <v>33</v>
      </c>
      <c r="P14" s="307" t="s">
        <v>224</v>
      </c>
    </row>
    <row r="15" spans="1:16" s="291" customFormat="1" ht="48.75" customHeight="1">
      <c r="A15" s="308" t="s">
        <v>227</v>
      </c>
      <c r="B15" s="343">
        <v>15.5</v>
      </c>
      <c r="C15" s="344">
        <v>7.8</v>
      </c>
      <c r="D15" s="344">
        <v>10.7</v>
      </c>
      <c r="E15" s="344">
        <v>0.3</v>
      </c>
      <c r="F15" s="344">
        <v>1</v>
      </c>
      <c r="G15" s="344">
        <v>17</v>
      </c>
      <c r="H15" s="349">
        <v>790</v>
      </c>
      <c r="I15" s="345">
        <v>15.8</v>
      </c>
      <c r="J15" s="344">
        <v>7.9</v>
      </c>
      <c r="K15" s="344">
        <v>10.2</v>
      </c>
      <c r="L15" s="344">
        <v>0.4</v>
      </c>
      <c r="M15" s="344">
        <v>0.8</v>
      </c>
      <c r="N15" s="344">
        <v>2.2</v>
      </c>
      <c r="O15" s="346">
        <v>490</v>
      </c>
      <c r="P15" s="309" t="s">
        <v>225</v>
      </c>
    </row>
    <row r="16" spans="1:9" s="291" customFormat="1" ht="34.5" customHeight="1">
      <c r="A16" s="290"/>
      <c r="B16" s="232"/>
      <c r="H16" s="310"/>
      <c r="I16" s="232"/>
    </row>
    <row r="17" spans="1:16" s="291" customFormat="1" ht="15.75" customHeight="1">
      <c r="A17" s="293"/>
      <c r="B17" s="618" t="s">
        <v>187</v>
      </c>
      <c r="C17" s="619"/>
      <c r="D17" s="619"/>
      <c r="E17" s="619"/>
      <c r="F17" s="619"/>
      <c r="G17" s="619"/>
      <c r="H17" s="620"/>
      <c r="I17" s="614"/>
      <c r="J17" s="615"/>
      <c r="K17" s="311"/>
      <c r="L17" s="311"/>
      <c r="M17" s="311"/>
      <c r="N17" s="311"/>
      <c r="O17" s="311"/>
      <c r="P17" s="311"/>
    </row>
    <row r="18" spans="1:16" s="291" customFormat="1" ht="15.75" customHeight="1">
      <c r="A18" s="295" t="s">
        <v>188</v>
      </c>
      <c r="B18" s="621"/>
      <c r="C18" s="622"/>
      <c r="D18" s="622"/>
      <c r="E18" s="622"/>
      <c r="F18" s="622"/>
      <c r="G18" s="622"/>
      <c r="H18" s="623"/>
      <c r="I18" s="503" t="s">
        <v>99</v>
      </c>
      <c r="J18" s="612"/>
      <c r="K18" s="311"/>
      <c r="L18" s="311"/>
      <c r="M18" s="311"/>
      <c r="N18" s="311"/>
      <c r="O18" s="311"/>
      <c r="P18" s="312"/>
    </row>
    <row r="19" spans="1:16" s="291" customFormat="1" ht="84.75" customHeight="1">
      <c r="A19" s="295" t="s">
        <v>189</v>
      </c>
      <c r="B19" s="296" t="s">
        <v>190</v>
      </c>
      <c r="C19" s="296" t="s">
        <v>191</v>
      </c>
      <c r="D19" s="296" t="s">
        <v>192</v>
      </c>
      <c r="E19" s="296" t="s">
        <v>193</v>
      </c>
      <c r="F19" s="297" t="s">
        <v>194</v>
      </c>
      <c r="G19" s="297" t="s">
        <v>195</v>
      </c>
      <c r="H19" s="338" t="s">
        <v>432</v>
      </c>
      <c r="I19" s="503" t="s">
        <v>156</v>
      </c>
      <c r="J19" s="612"/>
      <c r="K19" s="311"/>
      <c r="L19" s="313"/>
      <c r="M19" s="314"/>
      <c r="N19" s="314"/>
      <c r="O19" s="315"/>
      <c r="P19" s="312"/>
    </row>
    <row r="20" spans="1:16" s="291" customFormat="1" ht="17.25" customHeight="1">
      <c r="A20" s="298"/>
      <c r="B20" s="299" t="s">
        <v>102</v>
      </c>
      <c r="C20" s="299" t="s">
        <v>103</v>
      </c>
      <c r="D20" s="299" t="s">
        <v>104</v>
      </c>
      <c r="E20" s="299" t="s">
        <v>104</v>
      </c>
      <c r="F20" s="299" t="s">
        <v>104</v>
      </c>
      <c r="G20" s="299" t="s">
        <v>104</v>
      </c>
      <c r="H20" s="299" t="s">
        <v>105</v>
      </c>
      <c r="I20" s="316"/>
      <c r="J20" s="316"/>
      <c r="K20" s="311"/>
      <c r="L20" s="317"/>
      <c r="M20" s="317"/>
      <c r="N20" s="317"/>
      <c r="O20" s="317"/>
      <c r="P20" s="312"/>
    </row>
    <row r="21" spans="1:16" s="291" customFormat="1" ht="48.75" customHeight="1">
      <c r="A21" s="171" t="s">
        <v>196</v>
      </c>
      <c r="B21" s="300">
        <v>16</v>
      </c>
      <c r="C21" s="301">
        <v>7</v>
      </c>
      <c r="D21" s="301">
        <v>11</v>
      </c>
      <c r="E21" s="301">
        <v>0.6</v>
      </c>
      <c r="F21" s="301">
        <v>1.1</v>
      </c>
      <c r="G21" s="301">
        <v>1.1</v>
      </c>
      <c r="H21" s="300">
        <v>23010</v>
      </c>
      <c r="I21" s="614" t="s">
        <v>196</v>
      </c>
      <c r="J21" s="615"/>
      <c r="K21" s="311"/>
      <c r="L21" s="318"/>
      <c r="M21" s="318"/>
      <c r="N21" s="318"/>
      <c r="O21" s="318"/>
      <c r="P21" s="312"/>
    </row>
    <row r="22" spans="1:16" s="291" customFormat="1" ht="48.75" customHeight="1">
      <c r="A22" s="171" t="s">
        <v>197</v>
      </c>
      <c r="B22" s="300">
        <v>15</v>
      </c>
      <c r="C22" s="301">
        <v>7.65</v>
      </c>
      <c r="D22" s="301">
        <v>9.225000000000001</v>
      </c>
      <c r="E22" s="301">
        <v>0.725</v>
      </c>
      <c r="F22" s="301">
        <v>1.375</v>
      </c>
      <c r="G22" s="301">
        <v>1.5000000000000002</v>
      </c>
      <c r="H22" s="300">
        <v>4850</v>
      </c>
      <c r="I22" s="503" t="s">
        <v>197</v>
      </c>
      <c r="J22" s="612"/>
      <c r="K22" s="311"/>
      <c r="L22" s="318"/>
      <c r="M22" s="318"/>
      <c r="N22" s="318"/>
      <c r="O22" s="318"/>
      <c r="P22" s="312"/>
    </row>
    <row r="23" spans="1:16" s="291" customFormat="1" ht="48.75" customHeight="1">
      <c r="A23" s="171" t="s">
        <v>429</v>
      </c>
      <c r="B23" s="300" t="s">
        <v>97</v>
      </c>
      <c r="C23" s="301">
        <v>7.275</v>
      </c>
      <c r="D23" s="301">
        <v>9.275</v>
      </c>
      <c r="E23" s="301">
        <v>0.45</v>
      </c>
      <c r="F23" s="301">
        <v>1.1</v>
      </c>
      <c r="G23" s="301">
        <v>0.25</v>
      </c>
      <c r="H23" s="300">
        <v>439.75</v>
      </c>
      <c r="I23" s="503" t="s">
        <v>231</v>
      </c>
      <c r="J23" s="612"/>
      <c r="K23" s="311"/>
      <c r="L23" s="318"/>
      <c r="M23" s="318"/>
      <c r="N23" s="318"/>
      <c r="O23" s="318"/>
      <c r="P23" s="312"/>
    </row>
    <row r="24" spans="1:16" s="291" customFormat="1" ht="48.75" customHeight="1">
      <c r="A24" s="171" t="s">
        <v>430</v>
      </c>
      <c r="B24" s="300" t="s">
        <v>97</v>
      </c>
      <c r="C24" s="301">
        <v>7.3</v>
      </c>
      <c r="D24" s="301">
        <v>9.6</v>
      </c>
      <c r="E24" s="301">
        <v>0.5</v>
      </c>
      <c r="F24" s="301">
        <v>0.7</v>
      </c>
      <c r="G24" s="301">
        <v>1</v>
      </c>
      <c r="H24" s="300">
        <v>1648</v>
      </c>
      <c r="I24" s="503" t="s">
        <v>430</v>
      </c>
      <c r="J24" s="612"/>
      <c r="K24" s="311"/>
      <c r="L24" s="318"/>
      <c r="M24" s="318"/>
      <c r="N24" s="318"/>
      <c r="O24" s="318"/>
      <c r="P24" s="312"/>
    </row>
    <row r="25" spans="1:16" s="305" customFormat="1" ht="48.75" customHeight="1">
      <c r="A25" s="302" t="s">
        <v>431</v>
      </c>
      <c r="B25" s="304">
        <v>16.4</v>
      </c>
      <c r="C25" s="304">
        <f aca="true" t="shared" si="0" ref="C25:H25">AVERAGE(C26:C29)</f>
        <v>7.4275</v>
      </c>
      <c r="D25" s="304">
        <f t="shared" si="0"/>
        <v>10.1</v>
      </c>
      <c r="E25" s="304">
        <f t="shared" si="0"/>
        <v>0.6225</v>
      </c>
      <c r="F25" s="304">
        <f t="shared" si="0"/>
        <v>1.0563</v>
      </c>
      <c r="G25" s="304">
        <f t="shared" si="0"/>
        <v>2.1750000000000016</v>
      </c>
      <c r="H25" s="303">
        <f t="shared" si="0"/>
        <v>1352.5</v>
      </c>
      <c r="I25" s="616" t="s">
        <v>431</v>
      </c>
      <c r="J25" s="617"/>
      <c r="K25" s="319"/>
      <c r="L25" s="320"/>
      <c r="M25" s="320"/>
      <c r="N25" s="320"/>
      <c r="O25" s="320"/>
      <c r="P25" s="249"/>
    </row>
    <row r="26" spans="1:16" s="291" customFormat="1" ht="48.75" customHeight="1">
      <c r="A26" s="306" t="s">
        <v>228</v>
      </c>
      <c r="B26" s="341">
        <v>15.2</v>
      </c>
      <c r="C26" s="340">
        <v>7.4</v>
      </c>
      <c r="D26" s="340">
        <v>10.7</v>
      </c>
      <c r="E26" s="340">
        <v>0.7</v>
      </c>
      <c r="F26" s="340">
        <v>0.8</v>
      </c>
      <c r="G26" s="340">
        <v>0.5</v>
      </c>
      <c r="H26" s="350">
        <v>3300</v>
      </c>
      <c r="I26" s="613" t="s">
        <v>226</v>
      </c>
      <c r="J26" s="612"/>
      <c r="K26" s="311"/>
      <c r="L26" s="321"/>
      <c r="M26" s="318"/>
      <c r="N26" s="321"/>
      <c r="O26" s="318"/>
      <c r="P26" s="312"/>
    </row>
    <row r="27" spans="1:16" s="291" customFormat="1" ht="48.75" customHeight="1">
      <c r="A27" s="306" t="s">
        <v>229</v>
      </c>
      <c r="B27" s="341">
        <v>17</v>
      </c>
      <c r="C27" s="340">
        <v>7.51</v>
      </c>
      <c r="D27" s="340">
        <v>10.5</v>
      </c>
      <c r="E27" s="340">
        <v>0.4900000000000002</v>
      </c>
      <c r="F27" s="340">
        <v>1.2252</v>
      </c>
      <c r="G27" s="340">
        <v>4.400000000000006</v>
      </c>
      <c r="H27" s="350">
        <v>170</v>
      </c>
      <c r="I27" s="613" t="s">
        <v>223</v>
      </c>
      <c r="J27" s="612"/>
      <c r="K27" s="311"/>
      <c r="L27" s="321"/>
      <c r="M27" s="318"/>
      <c r="N27" s="321"/>
      <c r="O27" s="318"/>
      <c r="P27" s="312"/>
    </row>
    <row r="28" spans="1:16" s="291" customFormat="1" ht="48.75" customHeight="1">
      <c r="A28" s="306" t="s">
        <v>230</v>
      </c>
      <c r="B28" s="341">
        <v>17.2</v>
      </c>
      <c r="C28" s="340">
        <v>7.4</v>
      </c>
      <c r="D28" s="340">
        <v>9.1</v>
      </c>
      <c r="E28" s="340">
        <v>0.9</v>
      </c>
      <c r="F28" s="340">
        <v>1.5</v>
      </c>
      <c r="G28" s="340">
        <v>2.4</v>
      </c>
      <c r="H28" s="350">
        <v>540</v>
      </c>
      <c r="I28" s="613" t="s">
        <v>224</v>
      </c>
      <c r="J28" s="612"/>
      <c r="K28" s="311"/>
      <c r="L28" s="321"/>
      <c r="M28" s="318"/>
      <c r="N28" s="321"/>
      <c r="O28" s="318"/>
      <c r="P28" s="312"/>
    </row>
    <row r="29" spans="1:16" s="291" customFormat="1" ht="48.75" customHeight="1">
      <c r="A29" s="308" t="s">
        <v>227</v>
      </c>
      <c r="B29" s="343">
        <v>16.3</v>
      </c>
      <c r="C29" s="344">
        <v>7.4</v>
      </c>
      <c r="D29" s="344">
        <v>10.1</v>
      </c>
      <c r="E29" s="344">
        <v>0.4</v>
      </c>
      <c r="F29" s="344">
        <v>0.7</v>
      </c>
      <c r="G29" s="344">
        <v>1.4</v>
      </c>
      <c r="H29" s="351">
        <v>1400</v>
      </c>
      <c r="I29" s="611" t="s">
        <v>225</v>
      </c>
      <c r="J29" s="450"/>
      <c r="K29" s="232"/>
      <c r="L29" s="321"/>
      <c r="M29" s="318"/>
      <c r="N29" s="321"/>
      <c r="O29" s="318"/>
      <c r="P29" s="148"/>
    </row>
    <row r="30" spans="1:12" s="180" customFormat="1" ht="16.5" customHeight="1">
      <c r="A30" s="179" t="s">
        <v>463</v>
      </c>
      <c r="B30" s="322"/>
      <c r="C30" s="323"/>
      <c r="D30" s="324"/>
      <c r="E30" s="180" t="s">
        <v>464</v>
      </c>
      <c r="F30" s="325"/>
      <c r="G30" s="324"/>
      <c r="I30" s="324"/>
      <c r="K30" s="317"/>
      <c r="L30" s="326"/>
    </row>
    <row r="31" spans="1:16" s="327" customFormat="1" ht="16.5" customHeight="1">
      <c r="A31" s="179" t="s">
        <v>465</v>
      </c>
      <c r="E31" s="224" t="s">
        <v>466</v>
      </c>
      <c r="P31" s="328"/>
    </row>
    <row r="32" spans="1:13" s="117" customFormat="1" ht="16.5" customHeight="1">
      <c r="A32" s="117" t="s">
        <v>467</v>
      </c>
      <c r="B32" s="399"/>
      <c r="C32" s="399"/>
      <c r="F32" s="399"/>
      <c r="H32" s="399"/>
      <c r="I32" s="399"/>
      <c r="J32" s="399"/>
      <c r="M32" s="399"/>
    </row>
    <row r="33" spans="1:16" s="401" customFormat="1" ht="16.5" customHeight="1">
      <c r="A33" s="179" t="s">
        <v>468</v>
      </c>
      <c r="B33" s="400"/>
      <c r="C33" s="400"/>
      <c r="F33" s="400"/>
      <c r="H33" s="400"/>
      <c r="I33" s="400"/>
      <c r="J33" s="400"/>
      <c r="M33" s="400"/>
      <c r="O33" s="400"/>
      <c r="P33" s="327"/>
    </row>
  </sheetData>
  <sheetProtection/>
  <mergeCells count="16">
    <mergeCell ref="A1:P1"/>
    <mergeCell ref="I18:J18"/>
    <mergeCell ref="B3:H4"/>
    <mergeCell ref="I3:O4"/>
    <mergeCell ref="B17:H18"/>
    <mergeCell ref="I17:J17"/>
    <mergeCell ref="I29:J29"/>
    <mergeCell ref="I19:J19"/>
    <mergeCell ref="I27:J27"/>
    <mergeCell ref="I28:J28"/>
    <mergeCell ref="I22:J22"/>
    <mergeCell ref="I26:J26"/>
    <mergeCell ref="I21:J21"/>
    <mergeCell ref="I25:J25"/>
    <mergeCell ref="I23:J23"/>
    <mergeCell ref="I24:J24"/>
  </mergeCells>
  <printOptions/>
  <pageMargins left="0.27" right="0.17" top="0.64" bottom="0.96" header="0.5" footer="0.93"/>
  <pageSetup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4"/>
  <sheetViews>
    <sheetView zoomScalePageLayoutView="0" workbookViewId="0" topLeftCell="A1">
      <selection activeCell="K25" sqref="K25"/>
    </sheetView>
  </sheetViews>
  <sheetFormatPr defaultColWidth="8.88671875" defaultRowHeight="13.5"/>
  <cols>
    <col min="1" max="1" width="8.88671875" style="70" customWidth="1"/>
    <col min="2" max="17" width="6.3359375" style="70" customWidth="1"/>
    <col min="18" max="18" width="9.77734375" style="70" customWidth="1"/>
    <col min="19" max="19" width="6.3359375" style="70" customWidth="1"/>
    <col min="20" max="16384" width="8.88671875" style="70" customWidth="1"/>
  </cols>
  <sheetData>
    <row r="2" spans="1:18" ht="46.5" customHeight="1">
      <c r="A2" s="624" t="s">
        <v>433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</row>
    <row r="4" spans="1:18" s="398" customFormat="1" ht="14.25">
      <c r="A4" s="396" t="s">
        <v>461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640" t="s">
        <v>462</v>
      </c>
      <c r="Q4" s="640"/>
      <c r="R4" s="640"/>
    </row>
    <row r="5" spans="1:18" s="352" customFormat="1" ht="19.5" customHeight="1">
      <c r="A5" s="637" t="s">
        <v>434</v>
      </c>
      <c r="B5" s="637" t="s">
        <v>435</v>
      </c>
      <c r="C5" s="638"/>
      <c r="D5" s="638"/>
      <c r="E5" s="638"/>
      <c r="F5" s="637" t="s">
        <v>436</v>
      </c>
      <c r="G5" s="638"/>
      <c r="H5" s="638"/>
      <c r="I5" s="638"/>
      <c r="J5" s="637" t="s">
        <v>437</v>
      </c>
      <c r="K5" s="638"/>
      <c r="L5" s="638"/>
      <c r="M5" s="638"/>
      <c r="N5" s="637" t="s">
        <v>438</v>
      </c>
      <c r="O5" s="638"/>
      <c r="P5" s="638"/>
      <c r="Q5" s="638"/>
      <c r="R5" s="641" t="s">
        <v>439</v>
      </c>
    </row>
    <row r="6" spans="1:18" s="352" customFormat="1" ht="19.5" customHeight="1">
      <c r="A6" s="638"/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42"/>
    </row>
    <row r="7" spans="1:18" s="352" customFormat="1" ht="19.5" customHeight="1">
      <c r="A7" s="638"/>
      <c r="B7" s="637" t="s">
        <v>440</v>
      </c>
      <c r="C7" s="638"/>
      <c r="D7" s="637" t="s">
        <v>441</v>
      </c>
      <c r="E7" s="638"/>
      <c r="F7" s="637" t="s">
        <v>440</v>
      </c>
      <c r="G7" s="638"/>
      <c r="H7" s="637" t="s">
        <v>441</v>
      </c>
      <c r="I7" s="638"/>
      <c r="J7" s="637" t="s">
        <v>440</v>
      </c>
      <c r="K7" s="638"/>
      <c r="L7" s="637" t="s">
        <v>441</v>
      </c>
      <c r="M7" s="638"/>
      <c r="N7" s="637" t="s">
        <v>440</v>
      </c>
      <c r="O7" s="638"/>
      <c r="P7" s="637" t="s">
        <v>441</v>
      </c>
      <c r="Q7" s="638"/>
      <c r="R7" s="642"/>
    </row>
    <row r="8" spans="1:18" s="352" customFormat="1" ht="19.5" customHeight="1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43"/>
    </row>
    <row r="9" spans="1:18" s="352" customFormat="1" ht="22.5" customHeight="1">
      <c r="A9" s="354" t="s">
        <v>402</v>
      </c>
      <c r="B9" s="639">
        <v>143</v>
      </c>
      <c r="C9" s="634"/>
      <c r="D9" s="634">
        <v>718</v>
      </c>
      <c r="E9" s="634"/>
      <c r="F9" s="634">
        <v>86</v>
      </c>
      <c r="G9" s="634"/>
      <c r="H9" s="634">
        <v>545</v>
      </c>
      <c r="I9" s="634"/>
      <c r="J9" s="634">
        <v>52</v>
      </c>
      <c r="K9" s="634"/>
      <c r="L9" s="634">
        <v>155</v>
      </c>
      <c r="M9" s="634"/>
      <c r="N9" s="634">
        <v>5</v>
      </c>
      <c r="O9" s="634"/>
      <c r="P9" s="634">
        <v>18</v>
      </c>
      <c r="Q9" s="635"/>
      <c r="R9" s="353" t="s">
        <v>402</v>
      </c>
    </row>
    <row r="10" spans="1:18" s="356" customFormat="1" ht="22.5" customHeight="1">
      <c r="A10" s="355" t="s">
        <v>442</v>
      </c>
      <c r="B10" s="636">
        <f>SUM(B11:C12)</f>
        <v>143</v>
      </c>
      <c r="C10" s="629"/>
      <c r="D10" s="629">
        <f>SUM(D11:E12)</f>
        <v>718</v>
      </c>
      <c r="E10" s="629"/>
      <c r="F10" s="629">
        <f>SUM(F11:G12)</f>
        <v>86</v>
      </c>
      <c r="G10" s="629"/>
      <c r="H10" s="629">
        <f>SUM(H11:I12)</f>
        <v>545</v>
      </c>
      <c r="I10" s="629"/>
      <c r="J10" s="629">
        <f>SUM(J11:K12)</f>
        <v>52</v>
      </c>
      <c r="K10" s="629"/>
      <c r="L10" s="629">
        <f>SUM(L11:M12)</f>
        <v>159</v>
      </c>
      <c r="M10" s="629"/>
      <c r="N10" s="629">
        <f>SUM(N11:O12)</f>
        <v>5</v>
      </c>
      <c r="O10" s="629"/>
      <c r="P10" s="629">
        <f>SUM(P11:Q12)</f>
        <v>14</v>
      </c>
      <c r="Q10" s="630"/>
      <c r="R10" s="250" t="s">
        <v>442</v>
      </c>
    </row>
    <row r="11" spans="1:18" s="352" customFormat="1" ht="22.5" customHeight="1">
      <c r="A11" s="357" t="s">
        <v>443</v>
      </c>
      <c r="B11" s="633">
        <f>SUM(F11,J11,N11)</f>
        <v>86</v>
      </c>
      <c r="C11" s="628"/>
      <c r="D11" s="628">
        <f>SUM(H11,L11,P11)</f>
        <v>492</v>
      </c>
      <c r="E11" s="628"/>
      <c r="F11" s="628">
        <v>38</v>
      </c>
      <c r="G11" s="628"/>
      <c r="H11" s="628">
        <v>351</v>
      </c>
      <c r="I11" s="628"/>
      <c r="J11" s="628">
        <v>48</v>
      </c>
      <c r="K11" s="628"/>
      <c r="L11" s="628">
        <v>141</v>
      </c>
      <c r="M11" s="628"/>
      <c r="N11" s="631">
        <v>0</v>
      </c>
      <c r="O11" s="631"/>
      <c r="P11" s="631">
        <v>0</v>
      </c>
      <c r="Q11" s="632"/>
      <c r="R11" s="76" t="s">
        <v>444</v>
      </c>
    </row>
    <row r="12" spans="1:18" s="352" customFormat="1" ht="22.5" customHeight="1">
      <c r="A12" s="358" t="s">
        <v>445</v>
      </c>
      <c r="B12" s="627">
        <f>F12+J12+N12</f>
        <v>57</v>
      </c>
      <c r="C12" s="625"/>
      <c r="D12" s="625">
        <f>H12+L12+P12</f>
        <v>226</v>
      </c>
      <c r="E12" s="625"/>
      <c r="F12" s="625">
        <v>48</v>
      </c>
      <c r="G12" s="625"/>
      <c r="H12" s="625">
        <v>194</v>
      </c>
      <c r="I12" s="625"/>
      <c r="J12" s="625">
        <v>4</v>
      </c>
      <c r="K12" s="625"/>
      <c r="L12" s="625">
        <v>18</v>
      </c>
      <c r="M12" s="625"/>
      <c r="N12" s="625">
        <v>5</v>
      </c>
      <c r="O12" s="625"/>
      <c r="P12" s="625">
        <v>14</v>
      </c>
      <c r="Q12" s="626"/>
      <c r="R12" s="79" t="s">
        <v>446</v>
      </c>
    </row>
    <row r="13" spans="1:18" s="360" customFormat="1" ht="19.5" customHeight="1">
      <c r="A13" s="359" t="s">
        <v>448</v>
      </c>
      <c r="L13" s="362" t="s">
        <v>447</v>
      </c>
      <c r="O13" s="362"/>
      <c r="P13" s="362"/>
      <c r="Q13" s="362"/>
      <c r="R13" s="362"/>
    </row>
    <row r="14" s="360" customFormat="1" ht="19.5" customHeight="1">
      <c r="A14" s="360" t="s">
        <v>460</v>
      </c>
    </row>
    <row r="15" s="361" customFormat="1" ht="19.5" customHeight="1"/>
  </sheetData>
  <sheetProtection/>
  <mergeCells count="48">
    <mergeCell ref="P4:R4"/>
    <mergeCell ref="A5:A8"/>
    <mergeCell ref="B5:E6"/>
    <mergeCell ref="F5:I6"/>
    <mergeCell ref="J5:M6"/>
    <mergeCell ref="N5:Q6"/>
    <mergeCell ref="R5:R8"/>
    <mergeCell ref="B7:C8"/>
    <mergeCell ref="D7:E8"/>
    <mergeCell ref="F7:G8"/>
    <mergeCell ref="H7:I8"/>
    <mergeCell ref="J7:K8"/>
    <mergeCell ref="L7:M8"/>
    <mergeCell ref="N7:O8"/>
    <mergeCell ref="P7:Q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L11:M11"/>
    <mergeCell ref="N11:O11"/>
    <mergeCell ref="P11:Q11"/>
    <mergeCell ref="B11:C11"/>
    <mergeCell ref="D11:E11"/>
    <mergeCell ref="F11:G11"/>
    <mergeCell ref="H11:I11"/>
    <mergeCell ref="A2:R2"/>
    <mergeCell ref="J12:K12"/>
    <mergeCell ref="L12:M12"/>
    <mergeCell ref="N12:O12"/>
    <mergeCell ref="P12:Q12"/>
    <mergeCell ref="B12:C12"/>
    <mergeCell ref="D12:E12"/>
    <mergeCell ref="F12:G12"/>
    <mergeCell ref="H12:I12"/>
    <mergeCell ref="J11:K11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0</v>
      </c>
      <c r="C1" s="2" t="b">
        <f>"XL4Poppy"</f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4</v>
      </c>
      <c r="C7" s="5" t="e">
        <f>=</f>
        <v>#NAME?</v>
      </c>
    </row>
    <row r="8" spans="1:3" ht="12.75">
      <c r="A8" s="7" t="s">
        <v>5</v>
      </c>
      <c r="C8" s="5" t="e">
        <f>=</f>
        <v>#NAME?</v>
      </c>
    </row>
    <row r="9" spans="1:3" ht="12.75">
      <c r="A9" s="8" t="s">
        <v>6</v>
      </c>
      <c r="C9" s="5" t="e">
        <f>FALSE</f>
        <v>#NAME?</v>
      </c>
    </row>
    <row r="10" spans="1:3" ht="12.75">
      <c r="A10" s="7" t="s">
        <v>7</v>
      </c>
      <c r="C10" s="5" t="b">
        <f>A21</f>
        <v>0</v>
      </c>
    </row>
    <row r="11" spans="1:3" ht="13.5" thickBot="1">
      <c r="A11" s="9" t="s">
        <v>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zoomScalePageLayoutView="0" workbookViewId="0" topLeftCell="A1">
      <selection activeCell="D22" sqref="D22"/>
    </sheetView>
  </sheetViews>
  <sheetFormatPr defaultColWidth="7.10546875" defaultRowHeight="13.5"/>
  <cols>
    <col min="1" max="1" width="9.5546875" style="44" customWidth="1"/>
    <col min="2" max="2" width="7.88671875" style="44" customWidth="1"/>
    <col min="3" max="3" width="9.5546875" style="44" customWidth="1"/>
    <col min="4" max="4" width="7.21484375" style="44" customWidth="1"/>
    <col min="5" max="5" width="6.77734375" style="44" customWidth="1"/>
    <col min="6" max="6" width="6.4453125" style="44" customWidth="1"/>
    <col min="7" max="7" width="7.99609375" style="44" customWidth="1"/>
    <col min="8" max="8" width="7.5546875" style="44" customWidth="1"/>
    <col min="9" max="9" width="6.5546875" style="44" customWidth="1"/>
    <col min="10" max="10" width="6.4453125" style="44" customWidth="1"/>
    <col min="11" max="11" width="7.88671875" style="44" customWidth="1"/>
    <col min="12" max="12" width="6.10546875" style="44" customWidth="1"/>
    <col min="13" max="13" width="11.10546875" style="51" customWidth="1"/>
    <col min="14" max="14" width="9.10546875" style="44" customWidth="1"/>
    <col min="15" max="16384" width="7.10546875" style="44" customWidth="1"/>
  </cols>
  <sheetData>
    <row r="1" spans="1:256" s="207" customFormat="1" ht="59.25" customHeight="1">
      <c r="A1" s="424" t="s">
        <v>274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  <c r="IV1" s="208"/>
    </row>
    <row r="2" spans="1:256" s="106" customFormat="1" ht="21" customHeight="1">
      <c r="A2" s="425" t="s">
        <v>247</v>
      </c>
      <c r="B2" s="425"/>
      <c r="K2" s="433" t="s">
        <v>248</v>
      </c>
      <c r="L2" s="433"/>
      <c r="M2" s="433"/>
      <c r="N2" s="434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106" customFormat="1" ht="21" customHeight="1">
      <c r="A3" s="426" t="s">
        <v>100</v>
      </c>
      <c r="B3" s="414" t="s">
        <v>108</v>
      </c>
      <c r="C3" s="414" t="s">
        <v>109</v>
      </c>
      <c r="D3" s="414" t="s">
        <v>110</v>
      </c>
      <c r="E3" s="417" t="s">
        <v>249</v>
      </c>
      <c r="F3" s="418"/>
      <c r="G3" s="418"/>
      <c r="H3" s="418"/>
      <c r="I3" s="418"/>
      <c r="J3" s="418"/>
      <c r="K3" s="418"/>
      <c r="L3" s="419"/>
      <c r="M3" s="430" t="s">
        <v>380</v>
      </c>
      <c r="N3" s="406" t="s">
        <v>99</v>
      </c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106" customFormat="1" ht="21" customHeight="1">
      <c r="A4" s="427"/>
      <c r="B4" s="415"/>
      <c r="C4" s="429"/>
      <c r="D4" s="415"/>
      <c r="E4" s="420"/>
      <c r="F4" s="421"/>
      <c r="G4" s="421"/>
      <c r="H4" s="421"/>
      <c r="I4" s="421"/>
      <c r="J4" s="421"/>
      <c r="K4" s="421"/>
      <c r="L4" s="422"/>
      <c r="M4" s="431"/>
      <c r="N4" s="42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06" customFormat="1" ht="21" customHeight="1">
      <c r="A5" s="427"/>
      <c r="B5" s="415"/>
      <c r="C5" s="429"/>
      <c r="D5" s="415"/>
      <c r="E5" s="423" t="s">
        <v>250</v>
      </c>
      <c r="F5" s="414" t="s">
        <v>251</v>
      </c>
      <c r="G5" s="414" t="s">
        <v>106</v>
      </c>
      <c r="H5" s="416" t="s">
        <v>252</v>
      </c>
      <c r="I5" s="414" t="s">
        <v>107</v>
      </c>
      <c r="J5" s="414" t="s">
        <v>253</v>
      </c>
      <c r="K5" s="416" t="s">
        <v>254</v>
      </c>
      <c r="L5" s="414" t="s">
        <v>255</v>
      </c>
      <c r="M5" s="431"/>
      <c r="N5" s="42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106" customFormat="1" ht="21" customHeight="1">
      <c r="A6" s="427"/>
      <c r="B6" s="415"/>
      <c r="C6" s="429"/>
      <c r="D6" s="415"/>
      <c r="E6" s="410"/>
      <c r="F6" s="415"/>
      <c r="G6" s="415"/>
      <c r="H6" s="415"/>
      <c r="I6" s="415"/>
      <c r="J6" s="415"/>
      <c r="K6" s="415"/>
      <c r="L6" s="415"/>
      <c r="M6" s="431"/>
      <c r="N6" s="42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106" customFormat="1" ht="21" customHeight="1">
      <c r="A7" s="428"/>
      <c r="B7" s="415"/>
      <c r="C7" s="415"/>
      <c r="D7" s="415"/>
      <c r="E7" s="410"/>
      <c r="F7" s="415"/>
      <c r="G7" s="415"/>
      <c r="H7" s="415"/>
      <c r="I7" s="415"/>
      <c r="J7" s="415"/>
      <c r="K7" s="415"/>
      <c r="L7" s="415"/>
      <c r="M7" s="432"/>
      <c r="N7" s="407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14" s="23" customFormat="1" ht="27.75" customHeight="1">
      <c r="A8" s="22" t="s">
        <v>204</v>
      </c>
      <c r="B8" s="20">
        <v>689</v>
      </c>
      <c r="C8" s="20">
        <v>234</v>
      </c>
      <c r="D8" s="20">
        <v>4</v>
      </c>
      <c r="E8" s="20">
        <v>1</v>
      </c>
      <c r="F8" s="20">
        <v>2</v>
      </c>
      <c r="G8" s="20">
        <v>0</v>
      </c>
      <c r="H8" s="20">
        <v>0</v>
      </c>
      <c r="I8" s="20">
        <v>0</v>
      </c>
      <c r="J8" s="209" t="s">
        <v>97</v>
      </c>
      <c r="K8" s="209" t="s">
        <v>97</v>
      </c>
      <c r="L8" s="20">
        <v>1</v>
      </c>
      <c r="M8" s="21">
        <v>1</v>
      </c>
      <c r="N8" s="23" t="s">
        <v>204</v>
      </c>
    </row>
    <row r="9" spans="1:14" s="23" customFormat="1" ht="27.75" customHeight="1">
      <c r="A9" s="22" t="s">
        <v>210</v>
      </c>
      <c r="B9" s="20">
        <v>702</v>
      </c>
      <c r="C9" s="20">
        <v>355</v>
      </c>
      <c r="D9" s="20">
        <v>6</v>
      </c>
      <c r="E9" s="20">
        <v>0</v>
      </c>
      <c r="F9" s="20">
        <v>4</v>
      </c>
      <c r="G9" s="20">
        <v>1</v>
      </c>
      <c r="H9" s="20">
        <v>1</v>
      </c>
      <c r="I9" s="20">
        <v>0</v>
      </c>
      <c r="J9" s="20">
        <v>0</v>
      </c>
      <c r="K9" s="20">
        <v>0</v>
      </c>
      <c r="L9" s="20">
        <v>0</v>
      </c>
      <c r="M9" s="21">
        <v>2</v>
      </c>
      <c r="N9" s="23" t="s">
        <v>210</v>
      </c>
    </row>
    <row r="10" spans="1:14" s="23" customFormat="1" ht="27.75" customHeight="1">
      <c r="A10" s="22" t="s">
        <v>379</v>
      </c>
      <c r="B10" s="20">
        <v>695</v>
      </c>
      <c r="C10" s="20">
        <v>290</v>
      </c>
      <c r="D10" s="20">
        <v>3</v>
      </c>
      <c r="E10" s="20">
        <v>0</v>
      </c>
      <c r="F10" s="20">
        <v>2</v>
      </c>
      <c r="G10" s="20">
        <v>1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  <c r="N10" s="28" t="s">
        <v>379</v>
      </c>
    </row>
    <row r="11" spans="1:14" s="23" customFormat="1" ht="27.75" customHeight="1">
      <c r="A11" s="22" t="s">
        <v>402</v>
      </c>
      <c r="B11" s="20">
        <v>656</v>
      </c>
      <c r="C11" s="20">
        <v>241</v>
      </c>
      <c r="D11" s="20">
        <v>3</v>
      </c>
      <c r="E11" s="20">
        <v>0</v>
      </c>
      <c r="F11" s="20">
        <v>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8" t="s">
        <v>402</v>
      </c>
    </row>
    <row r="12" spans="1:14" s="25" customFormat="1" ht="27.75" customHeight="1">
      <c r="A12" s="24" t="s">
        <v>403</v>
      </c>
      <c r="B12" s="26">
        <v>813</v>
      </c>
      <c r="C12" s="27">
        <v>303</v>
      </c>
      <c r="D12" s="27">
        <v>23</v>
      </c>
      <c r="E12" s="364">
        <v>0</v>
      </c>
      <c r="F12" s="27">
        <v>12</v>
      </c>
      <c r="G12" s="364">
        <v>0</v>
      </c>
      <c r="H12" s="364">
        <v>0</v>
      </c>
      <c r="I12" s="364">
        <v>0</v>
      </c>
      <c r="J12" s="364">
        <v>0</v>
      </c>
      <c r="K12" s="364">
        <v>0</v>
      </c>
      <c r="L12" s="27">
        <v>7</v>
      </c>
      <c r="M12" s="365">
        <v>0</v>
      </c>
      <c r="N12" s="31" t="s">
        <v>403</v>
      </c>
    </row>
    <row r="13" spans="1:25" s="117" customFormat="1" ht="16.5" customHeight="1">
      <c r="A13" s="117" t="s">
        <v>411</v>
      </c>
      <c r="N13" s="157" t="s">
        <v>412</v>
      </c>
      <c r="Y13" s="157"/>
    </row>
    <row r="14" spans="1:256" s="213" customFormat="1" ht="15.75" customHeight="1">
      <c r="A14" s="210" t="s">
        <v>381</v>
      </c>
      <c r="B14" s="210"/>
      <c r="C14" s="210"/>
      <c r="D14" s="210"/>
      <c r="E14" s="211"/>
      <c r="F14" s="211"/>
      <c r="I14" s="224" t="s">
        <v>452</v>
      </c>
      <c r="J14" s="211"/>
      <c r="K14" s="211"/>
      <c r="L14" s="211"/>
      <c r="M14" s="212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4"/>
    </row>
    <row r="15" spans="1:19" s="117" customFormat="1" ht="17.25" customHeight="1">
      <c r="A15" s="224" t="s">
        <v>449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M15" s="224"/>
      <c r="P15" s="224"/>
      <c r="Q15" s="224"/>
      <c r="R15" s="224"/>
      <c r="S15" s="224"/>
    </row>
    <row r="16" spans="2:256" s="215" customFormat="1" ht="13.5"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7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IE16" s="218"/>
      <c r="IF16" s="218"/>
      <c r="IG16" s="218"/>
      <c r="IH16" s="218"/>
      <c r="II16" s="218"/>
      <c r="IJ16" s="218"/>
      <c r="IK16" s="218"/>
      <c r="IL16" s="218"/>
      <c r="IM16" s="218"/>
      <c r="IN16" s="218"/>
      <c r="IO16" s="218"/>
      <c r="IP16" s="218"/>
      <c r="IQ16" s="218"/>
      <c r="IR16" s="218"/>
      <c r="IS16" s="218"/>
      <c r="IT16" s="218"/>
      <c r="IU16" s="218"/>
      <c r="IV16" s="218"/>
    </row>
    <row r="17" spans="2:31" s="215" customFormat="1" ht="13.5"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7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</row>
    <row r="18" spans="2:31" s="215" customFormat="1" ht="13.5"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7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</row>
    <row r="19" spans="2:31" s="215" customFormat="1" ht="13.5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7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</row>
    <row r="20" s="215" customFormat="1" ht="13.5">
      <c r="M20" s="217"/>
    </row>
  </sheetData>
  <sheetProtection/>
  <mergeCells count="18">
    <mergeCell ref="A1:N1"/>
    <mergeCell ref="A2:B2"/>
    <mergeCell ref="A3:A7"/>
    <mergeCell ref="B3:B7"/>
    <mergeCell ref="C3:C7"/>
    <mergeCell ref="D3:D7"/>
    <mergeCell ref="M3:M7"/>
    <mergeCell ref="K2:N2"/>
    <mergeCell ref="N3:N7"/>
    <mergeCell ref="I5:I7"/>
    <mergeCell ref="J5:J7"/>
    <mergeCell ref="K5:K7"/>
    <mergeCell ref="E3:L4"/>
    <mergeCell ref="L5:L7"/>
    <mergeCell ref="E5:E7"/>
    <mergeCell ref="F5:F7"/>
    <mergeCell ref="G5:G7"/>
    <mergeCell ref="H5:H7"/>
  </mergeCells>
  <printOptions/>
  <pageMargins left="0.39" right="0.2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H19" sqref="H19"/>
    </sheetView>
  </sheetViews>
  <sheetFormatPr defaultColWidth="8.88671875" defaultRowHeight="13.5"/>
  <cols>
    <col min="1" max="1" width="7.3359375" style="219" customWidth="1"/>
    <col min="2" max="2" width="5.10546875" style="219" customWidth="1"/>
    <col min="3" max="3" width="3.6640625" style="219" customWidth="1"/>
    <col min="4" max="4" width="4.10546875" style="219" customWidth="1"/>
    <col min="5" max="5" width="2.77734375" style="219" customWidth="1"/>
    <col min="6" max="6" width="2.6640625" style="219" customWidth="1"/>
    <col min="7" max="7" width="9.10546875" style="219" customWidth="1"/>
    <col min="8" max="8" width="5.99609375" style="219" customWidth="1"/>
    <col min="9" max="10" width="1.77734375" style="219" customWidth="1"/>
    <col min="11" max="11" width="5.4453125" style="219" customWidth="1"/>
    <col min="12" max="12" width="7.77734375" style="219" customWidth="1"/>
    <col min="13" max="13" width="3.21484375" style="219" customWidth="1"/>
    <col min="14" max="14" width="2.21484375" style="219" customWidth="1"/>
    <col min="15" max="15" width="6.6640625" style="219" customWidth="1"/>
    <col min="16" max="16" width="8.6640625" style="219" customWidth="1"/>
    <col min="17" max="17" width="1.4375" style="219" customWidth="1"/>
    <col min="18" max="18" width="7.10546875" style="219" customWidth="1"/>
    <col min="19" max="19" width="2.77734375" style="219" customWidth="1"/>
    <col min="20" max="20" width="5.5546875" style="219" customWidth="1"/>
    <col min="21" max="21" width="1.66796875" style="219" customWidth="1"/>
    <col min="22" max="22" width="1.5625" style="219" customWidth="1"/>
    <col min="23" max="23" width="5.5546875" style="219" customWidth="1"/>
    <col min="24" max="24" width="2.10546875" style="219" customWidth="1"/>
    <col min="25" max="25" width="6.99609375" style="219" customWidth="1"/>
    <col min="26" max="16384" width="8.88671875" style="219" customWidth="1"/>
  </cols>
  <sheetData>
    <row r="1" spans="1:25" ht="51.75" customHeight="1">
      <c r="A1" s="445" t="s">
        <v>382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</row>
    <row r="2" spans="1:26" s="221" customFormat="1" ht="22.5" customHeight="1">
      <c r="A2" s="220" t="s">
        <v>383</v>
      </c>
      <c r="Z2" s="222" t="s">
        <v>384</v>
      </c>
    </row>
    <row r="3" spans="1:26" s="221" customFormat="1" ht="21.75" customHeight="1">
      <c r="A3" s="443" t="s">
        <v>414</v>
      </c>
      <c r="B3" s="442" t="s">
        <v>340</v>
      </c>
      <c r="C3" s="443"/>
      <c r="D3" s="443"/>
      <c r="E3" s="443"/>
      <c r="F3" s="443"/>
      <c r="G3" s="442" t="s">
        <v>341</v>
      </c>
      <c r="H3" s="443"/>
      <c r="I3" s="443"/>
      <c r="J3" s="443"/>
      <c r="K3" s="443"/>
      <c r="L3" s="442" t="s">
        <v>342</v>
      </c>
      <c r="M3" s="443"/>
      <c r="N3" s="443"/>
      <c r="O3" s="443"/>
      <c r="P3" s="443"/>
      <c r="Q3" s="443"/>
      <c r="R3" s="442" t="s">
        <v>343</v>
      </c>
      <c r="S3" s="443"/>
      <c r="T3" s="443"/>
      <c r="U3" s="443"/>
      <c r="V3" s="443"/>
      <c r="W3" s="443"/>
      <c r="X3" s="443"/>
      <c r="Y3" s="443"/>
      <c r="Z3" s="436" t="s">
        <v>416</v>
      </c>
    </row>
    <row r="4" spans="1:26" s="221" customFormat="1" ht="21.75" customHeigh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37"/>
    </row>
    <row r="5" spans="1:26" s="221" customFormat="1" ht="18" customHeigh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2" t="s">
        <v>344</v>
      </c>
      <c r="M5" s="443"/>
      <c r="N5" s="443"/>
      <c r="O5" s="442" t="s">
        <v>345</v>
      </c>
      <c r="P5" s="443"/>
      <c r="Q5" s="443"/>
      <c r="R5" s="442" t="s">
        <v>344</v>
      </c>
      <c r="S5" s="443"/>
      <c r="T5" s="443"/>
      <c r="U5" s="443"/>
      <c r="V5" s="442" t="s">
        <v>345</v>
      </c>
      <c r="W5" s="443"/>
      <c r="X5" s="443"/>
      <c r="Y5" s="443"/>
      <c r="Z5" s="437"/>
    </row>
    <row r="6" spans="1:26" s="221" customFormat="1" ht="18" customHeight="1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38"/>
    </row>
    <row r="7" spans="1:26" s="221" customFormat="1" ht="45" customHeight="1">
      <c r="A7" s="206" t="s">
        <v>337</v>
      </c>
      <c r="B7" s="435">
        <v>18</v>
      </c>
      <c r="C7" s="435"/>
      <c r="D7" s="435"/>
      <c r="E7" s="435"/>
      <c r="F7" s="435"/>
      <c r="G7" s="435">
        <v>18</v>
      </c>
      <c r="H7" s="435"/>
      <c r="I7" s="435"/>
      <c r="J7" s="435"/>
      <c r="K7" s="435"/>
      <c r="L7" s="435">
        <v>15</v>
      </c>
      <c r="M7" s="435"/>
      <c r="N7" s="435"/>
      <c r="O7" s="435">
        <v>15</v>
      </c>
      <c r="P7" s="435"/>
      <c r="Q7" s="435"/>
      <c r="R7" s="435">
        <v>3</v>
      </c>
      <c r="S7" s="435"/>
      <c r="T7" s="435"/>
      <c r="U7" s="435"/>
      <c r="V7" s="435">
        <v>3</v>
      </c>
      <c r="W7" s="435"/>
      <c r="X7" s="435"/>
      <c r="Y7" s="441"/>
      <c r="Z7" s="225" t="s">
        <v>415</v>
      </c>
    </row>
    <row r="8" spans="1:26" s="223" customFormat="1" ht="45" customHeight="1">
      <c r="A8" s="205" t="s">
        <v>413</v>
      </c>
      <c r="B8" s="439">
        <v>43</v>
      </c>
      <c r="C8" s="439"/>
      <c r="D8" s="439"/>
      <c r="E8" s="439"/>
      <c r="F8" s="439"/>
      <c r="G8" s="439">
        <v>43</v>
      </c>
      <c r="H8" s="439"/>
      <c r="I8" s="439"/>
      <c r="J8" s="439"/>
      <c r="K8" s="439"/>
      <c r="L8" s="439">
        <v>22</v>
      </c>
      <c r="M8" s="439"/>
      <c r="N8" s="439"/>
      <c r="O8" s="439">
        <v>22</v>
      </c>
      <c r="P8" s="439"/>
      <c r="Q8" s="439"/>
      <c r="R8" s="439">
        <v>21</v>
      </c>
      <c r="S8" s="439"/>
      <c r="T8" s="439"/>
      <c r="U8" s="439"/>
      <c r="V8" s="439">
        <v>21</v>
      </c>
      <c r="W8" s="439"/>
      <c r="X8" s="439"/>
      <c r="Y8" s="440"/>
      <c r="Z8" s="226" t="s">
        <v>413</v>
      </c>
    </row>
    <row r="9" spans="1:26" s="117" customFormat="1" ht="16.5" customHeight="1">
      <c r="A9" s="117" t="s">
        <v>411</v>
      </c>
      <c r="Y9" s="157"/>
      <c r="Z9" s="157" t="s">
        <v>412</v>
      </c>
    </row>
    <row r="10" spans="1:19" s="117" customFormat="1" ht="17.25" customHeight="1">
      <c r="A10" s="224" t="s">
        <v>385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M10" s="224"/>
      <c r="O10" s="224" t="s">
        <v>417</v>
      </c>
      <c r="P10" s="224"/>
      <c r="Q10" s="224"/>
      <c r="R10" s="224"/>
      <c r="S10" s="224"/>
    </row>
  </sheetData>
  <sheetProtection/>
  <mergeCells count="23">
    <mergeCell ref="A1:Y1"/>
    <mergeCell ref="A3:A6"/>
    <mergeCell ref="B3:F6"/>
    <mergeCell ref="G3:K6"/>
    <mergeCell ref="L3:Q4"/>
    <mergeCell ref="R3:Y4"/>
    <mergeCell ref="L5:N6"/>
    <mergeCell ref="O5:Q6"/>
    <mergeCell ref="R5:U6"/>
    <mergeCell ref="V5:Y6"/>
    <mergeCell ref="B8:F8"/>
    <mergeCell ref="G8:K8"/>
    <mergeCell ref="L8:N8"/>
    <mergeCell ref="B7:F7"/>
    <mergeCell ref="G7:K7"/>
    <mergeCell ref="L7:N7"/>
    <mergeCell ref="O7:Q7"/>
    <mergeCell ref="Z3:Z6"/>
    <mergeCell ref="O8:Q8"/>
    <mergeCell ref="R8:U8"/>
    <mergeCell ref="V8:Y8"/>
    <mergeCell ref="R7:U7"/>
    <mergeCell ref="V7:Y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93" zoomScalePageLayoutView="0" workbookViewId="0" topLeftCell="A1">
      <selection activeCell="F17" sqref="F17"/>
    </sheetView>
  </sheetViews>
  <sheetFormatPr defaultColWidth="8.88671875" defaultRowHeight="13.5"/>
  <cols>
    <col min="1" max="1" width="11.88671875" style="118" customWidth="1"/>
    <col min="2" max="2" width="9.21484375" style="118" customWidth="1"/>
    <col min="3" max="3" width="13.88671875" style="118" customWidth="1"/>
    <col min="4" max="4" width="13.5546875" style="118" customWidth="1"/>
    <col min="5" max="5" width="13.4453125" style="118" customWidth="1"/>
    <col min="6" max="6" width="14.3359375" style="118" customWidth="1"/>
    <col min="7" max="7" width="15.5546875" style="118" customWidth="1"/>
    <col min="8" max="8" width="14.77734375" style="118" customWidth="1"/>
    <col min="9" max="9" width="12.88671875" style="118" customWidth="1"/>
    <col min="10" max="16384" width="8.88671875" style="118" customWidth="1"/>
  </cols>
  <sheetData>
    <row r="1" spans="1:9" ht="36" customHeight="1">
      <c r="A1" s="459" t="s">
        <v>346</v>
      </c>
      <c r="B1" s="459"/>
      <c r="C1" s="459"/>
      <c r="D1" s="459"/>
      <c r="E1" s="459"/>
      <c r="F1" s="459"/>
      <c r="G1" s="459"/>
      <c r="H1" s="459"/>
      <c r="I1" s="459"/>
    </row>
    <row r="2" spans="1:9" ht="18" customHeight="1">
      <c r="A2" s="118" t="s">
        <v>212</v>
      </c>
      <c r="I2" s="227" t="s">
        <v>213</v>
      </c>
    </row>
    <row r="3" spans="1:9" ht="21" customHeight="1">
      <c r="A3" s="228"/>
      <c r="B3" s="460" t="s">
        <v>214</v>
      </c>
      <c r="C3" s="446" t="s">
        <v>215</v>
      </c>
      <c r="D3" s="447"/>
      <c r="E3" s="447"/>
      <c r="F3" s="447"/>
      <c r="G3" s="447"/>
      <c r="H3" s="448"/>
      <c r="I3" s="229"/>
    </row>
    <row r="4" spans="1:9" ht="21" customHeight="1">
      <c r="A4" s="126" t="s">
        <v>98</v>
      </c>
      <c r="B4" s="461"/>
      <c r="C4" s="449"/>
      <c r="D4" s="450"/>
      <c r="E4" s="450"/>
      <c r="F4" s="450"/>
      <c r="G4" s="450"/>
      <c r="H4" s="451"/>
      <c r="I4" s="71" t="s">
        <v>99</v>
      </c>
    </row>
    <row r="5" spans="1:9" ht="21" customHeight="1">
      <c r="A5" s="126" t="s">
        <v>386</v>
      </c>
      <c r="B5" s="461"/>
      <c r="C5" s="462"/>
      <c r="D5" s="462" t="s">
        <v>216</v>
      </c>
      <c r="E5" s="462" t="s">
        <v>217</v>
      </c>
      <c r="F5" s="463" t="s">
        <v>218</v>
      </c>
      <c r="G5" s="463" t="s">
        <v>219</v>
      </c>
      <c r="H5" s="464" t="s">
        <v>220</v>
      </c>
      <c r="I5" s="71" t="s">
        <v>387</v>
      </c>
    </row>
    <row r="6" spans="1:9" ht="21" customHeight="1">
      <c r="A6" s="230"/>
      <c r="B6" s="453"/>
      <c r="C6" s="453"/>
      <c r="D6" s="453"/>
      <c r="E6" s="453"/>
      <c r="F6" s="456"/>
      <c r="G6" s="456"/>
      <c r="H6" s="458"/>
      <c r="I6" s="231"/>
    </row>
    <row r="7" spans="1:9" s="268" customFormat="1" ht="28.5" customHeight="1">
      <c r="A7" s="266" t="s">
        <v>402</v>
      </c>
      <c r="B7" s="264">
        <v>38622</v>
      </c>
      <c r="C7" s="265">
        <v>28190</v>
      </c>
      <c r="D7" s="265">
        <v>0</v>
      </c>
      <c r="E7" s="265">
        <v>24879</v>
      </c>
      <c r="F7" s="265">
        <v>947</v>
      </c>
      <c r="G7" s="265">
        <v>2364</v>
      </c>
      <c r="H7" s="53">
        <v>0</v>
      </c>
      <c r="I7" s="267" t="s">
        <v>402</v>
      </c>
    </row>
    <row r="8" spans="1:9" s="178" customFormat="1" ht="28.5" customHeight="1">
      <c r="A8" s="73" t="s">
        <v>403</v>
      </c>
      <c r="B8" s="269">
        <f>C8+B17</f>
        <v>40090</v>
      </c>
      <c r="C8" s="270">
        <f>SUM(D8:H8)</f>
        <v>28190</v>
      </c>
      <c r="D8" s="270">
        <f>SUM(D9:D10)</f>
        <v>0</v>
      </c>
      <c r="E8" s="270">
        <v>24879</v>
      </c>
      <c r="F8" s="270">
        <v>947</v>
      </c>
      <c r="G8" s="270">
        <v>2364</v>
      </c>
      <c r="H8" s="270">
        <f>SUM(H9:H10)</f>
        <v>0</v>
      </c>
      <c r="I8" s="74" t="s">
        <v>403</v>
      </c>
    </row>
    <row r="9" spans="1:9" ht="28.5" customHeight="1">
      <c r="A9" s="75" t="s">
        <v>367</v>
      </c>
      <c r="B9" s="271">
        <f>C9+B18</f>
        <v>26631</v>
      </c>
      <c r="C9" s="272">
        <f>SUM(D9:H9)</f>
        <v>18486</v>
      </c>
      <c r="D9" s="272">
        <v>0</v>
      </c>
      <c r="E9" s="272">
        <v>16370</v>
      </c>
      <c r="F9" s="272">
        <v>447</v>
      </c>
      <c r="G9" s="272">
        <v>1669</v>
      </c>
      <c r="H9" s="273">
        <v>0</v>
      </c>
      <c r="I9" s="76" t="s">
        <v>365</v>
      </c>
    </row>
    <row r="10" spans="1:9" ht="28.5" customHeight="1">
      <c r="A10" s="77" t="s">
        <v>368</v>
      </c>
      <c r="B10" s="274">
        <f>C10+B19</f>
        <v>15819</v>
      </c>
      <c r="C10" s="275">
        <f>SUM(D10:H10)</f>
        <v>12064</v>
      </c>
      <c r="D10" s="275">
        <v>0</v>
      </c>
      <c r="E10" s="275">
        <v>10927</v>
      </c>
      <c r="F10" s="275">
        <v>361</v>
      </c>
      <c r="G10" s="275">
        <v>776</v>
      </c>
      <c r="H10" s="276">
        <v>0</v>
      </c>
      <c r="I10" s="79" t="s">
        <v>366</v>
      </c>
    </row>
    <row r="11" ht="15.75" customHeight="1">
      <c r="A11" s="232"/>
    </row>
    <row r="12" spans="1:9" ht="21" customHeight="1">
      <c r="A12" s="228"/>
      <c r="B12" s="446" t="s">
        <v>420</v>
      </c>
      <c r="C12" s="447"/>
      <c r="D12" s="447"/>
      <c r="E12" s="447"/>
      <c r="F12" s="447"/>
      <c r="G12" s="447"/>
      <c r="H12" s="448"/>
      <c r="I12" s="229"/>
    </row>
    <row r="13" spans="1:9" ht="21" customHeight="1">
      <c r="A13" s="126" t="s">
        <v>98</v>
      </c>
      <c r="B13" s="449"/>
      <c r="C13" s="450"/>
      <c r="D13" s="450"/>
      <c r="E13" s="450"/>
      <c r="F13" s="450"/>
      <c r="G13" s="450"/>
      <c r="H13" s="451"/>
      <c r="I13" s="71" t="s">
        <v>99</v>
      </c>
    </row>
    <row r="14" spans="1:9" ht="21" customHeight="1">
      <c r="A14" s="126" t="s">
        <v>386</v>
      </c>
      <c r="B14" s="452"/>
      <c r="C14" s="454" t="s">
        <v>221</v>
      </c>
      <c r="D14" s="454" t="s">
        <v>13</v>
      </c>
      <c r="E14" s="454" t="s">
        <v>14</v>
      </c>
      <c r="F14" s="455" t="s">
        <v>15</v>
      </c>
      <c r="G14" s="455" t="s">
        <v>16</v>
      </c>
      <c r="H14" s="457" t="s">
        <v>17</v>
      </c>
      <c r="I14" s="71" t="s">
        <v>387</v>
      </c>
    </row>
    <row r="15" spans="1:9" ht="21" customHeight="1">
      <c r="A15" s="230"/>
      <c r="B15" s="453"/>
      <c r="C15" s="453"/>
      <c r="D15" s="453"/>
      <c r="E15" s="453"/>
      <c r="F15" s="456"/>
      <c r="G15" s="456"/>
      <c r="H15" s="458"/>
      <c r="I15" s="231"/>
    </row>
    <row r="16" spans="1:9" s="263" customFormat="1" ht="29.25" customHeight="1">
      <c r="A16" s="53" t="s">
        <v>402</v>
      </c>
      <c r="B16" s="264">
        <v>10432</v>
      </c>
      <c r="C16" s="265">
        <v>240</v>
      </c>
      <c r="D16" s="265">
        <v>7438</v>
      </c>
      <c r="E16" s="265">
        <v>1210</v>
      </c>
      <c r="F16" s="265">
        <v>1385</v>
      </c>
      <c r="G16" s="265">
        <v>159</v>
      </c>
      <c r="H16" s="53">
        <v>0</v>
      </c>
      <c r="I16" s="52" t="s">
        <v>402</v>
      </c>
    </row>
    <row r="17" spans="1:9" s="178" customFormat="1" ht="29.25" customHeight="1">
      <c r="A17" s="74" t="s">
        <v>403</v>
      </c>
      <c r="B17" s="269">
        <f>SUM(C17:H17)</f>
        <v>11900</v>
      </c>
      <c r="C17" s="270">
        <f aca="true" t="shared" si="0" ref="C17:H17">SUM(C18:C19)</f>
        <v>275</v>
      </c>
      <c r="D17" s="270">
        <f t="shared" si="0"/>
        <v>7430</v>
      </c>
      <c r="E17" s="270">
        <f t="shared" si="0"/>
        <v>856</v>
      </c>
      <c r="F17" s="270">
        <f t="shared" si="0"/>
        <v>3222</v>
      </c>
      <c r="G17" s="270">
        <f t="shared" si="0"/>
        <v>117</v>
      </c>
      <c r="H17" s="270">
        <f t="shared" si="0"/>
        <v>0</v>
      </c>
      <c r="I17" s="74" t="s">
        <v>403</v>
      </c>
    </row>
    <row r="18" spans="1:9" ht="29.25" customHeight="1">
      <c r="A18" s="80" t="s">
        <v>367</v>
      </c>
      <c r="B18" s="271">
        <f>SUM(C18:H18)</f>
        <v>8145</v>
      </c>
      <c r="C18" s="272">
        <v>179</v>
      </c>
      <c r="D18" s="272">
        <v>4952</v>
      </c>
      <c r="E18" s="272">
        <v>538</v>
      </c>
      <c r="F18" s="272">
        <v>2382</v>
      </c>
      <c r="G18" s="272">
        <v>94</v>
      </c>
      <c r="H18" s="273">
        <v>0</v>
      </c>
      <c r="I18" s="76" t="s">
        <v>365</v>
      </c>
    </row>
    <row r="19" spans="1:9" ht="29.25" customHeight="1">
      <c r="A19" s="81" t="s">
        <v>368</v>
      </c>
      <c r="B19" s="274">
        <f>SUM(C19:H19)</f>
        <v>3755</v>
      </c>
      <c r="C19" s="275">
        <v>96</v>
      </c>
      <c r="D19" s="275">
        <v>2478</v>
      </c>
      <c r="E19" s="275">
        <v>318</v>
      </c>
      <c r="F19" s="275">
        <v>840</v>
      </c>
      <c r="G19" s="275">
        <v>23</v>
      </c>
      <c r="H19" s="276">
        <v>0</v>
      </c>
      <c r="I19" s="79" t="s">
        <v>366</v>
      </c>
    </row>
    <row r="20" spans="1:9" ht="18" customHeight="1">
      <c r="A20" s="233" t="s">
        <v>388</v>
      </c>
      <c r="G20" s="234"/>
      <c r="H20" s="234"/>
      <c r="I20" s="234" t="s">
        <v>101</v>
      </c>
    </row>
    <row r="21" spans="1:19" s="117" customFormat="1" ht="17.25" customHeight="1">
      <c r="A21" s="224" t="s">
        <v>385</v>
      </c>
      <c r="B21" s="224"/>
      <c r="C21" s="224"/>
      <c r="D21" s="224"/>
      <c r="E21" s="224"/>
      <c r="F21" s="224"/>
      <c r="G21" s="224" t="s">
        <v>417</v>
      </c>
      <c r="H21" s="224"/>
      <c r="I21" s="224"/>
      <c r="J21" s="224"/>
      <c r="K21" s="224"/>
      <c r="M21" s="224"/>
      <c r="P21" s="224"/>
      <c r="Q21" s="224"/>
      <c r="R21" s="224"/>
      <c r="S21" s="224"/>
    </row>
    <row r="22" ht="12.75">
      <c r="A22" s="232"/>
    </row>
  </sheetData>
  <sheetProtection/>
  <mergeCells count="17">
    <mergeCell ref="A1:I1"/>
    <mergeCell ref="B3:B6"/>
    <mergeCell ref="C3:H4"/>
    <mergeCell ref="C5:C6"/>
    <mergeCell ref="D5:D6"/>
    <mergeCell ref="E5:E6"/>
    <mergeCell ref="F5:F6"/>
    <mergeCell ref="G5:G6"/>
    <mergeCell ref="H5:H6"/>
    <mergeCell ref="B12:H13"/>
    <mergeCell ref="B14:B15"/>
    <mergeCell ref="C14:C15"/>
    <mergeCell ref="D14:D15"/>
    <mergeCell ref="E14:E15"/>
    <mergeCell ref="F14:F15"/>
    <mergeCell ref="G14:G15"/>
    <mergeCell ref="H14:H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SheetLayoutView="100" zoomScalePageLayoutView="0" workbookViewId="0" topLeftCell="E1">
      <selection activeCell="S11" sqref="S11"/>
    </sheetView>
  </sheetViews>
  <sheetFormatPr defaultColWidth="8.88671875" defaultRowHeight="13.5"/>
  <cols>
    <col min="1" max="1" width="7.99609375" style="118" customWidth="1"/>
    <col min="2" max="3" width="6.88671875" style="118" bestFit="1" customWidth="1"/>
    <col min="4" max="4" width="7.88671875" style="118" customWidth="1"/>
    <col min="5" max="5" width="8.6640625" style="118" customWidth="1"/>
    <col min="6" max="6" width="5.4453125" style="118" customWidth="1"/>
    <col min="7" max="7" width="8.99609375" style="118" customWidth="1"/>
    <col min="8" max="8" width="9.21484375" style="118" customWidth="1"/>
    <col min="9" max="9" width="6.4453125" style="118" customWidth="1"/>
    <col min="10" max="10" width="9.10546875" style="118" customWidth="1"/>
    <col min="11" max="12" width="8.88671875" style="118" customWidth="1"/>
    <col min="13" max="13" width="8.6640625" style="118" customWidth="1"/>
    <col min="14" max="15" width="9.4453125" style="118" customWidth="1"/>
    <col min="16" max="16" width="9.21484375" style="118" customWidth="1"/>
    <col min="17" max="17" width="9.3359375" style="118" customWidth="1"/>
    <col min="18" max="18" width="9.10546875" style="118" customWidth="1"/>
    <col min="19" max="19" width="10.10546875" style="118" customWidth="1"/>
    <col min="20" max="16384" width="8.88671875" style="118" customWidth="1"/>
  </cols>
  <sheetData>
    <row r="1" spans="1:19" ht="23.25">
      <c r="A1" s="459" t="s">
        <v>347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</row>
    <row r="2" ht="12.75">
      <c r="A2" s="232"/>
    </row>
    <row r="3" spans="1:19" ht="17.25" customHeight="1">
      <c r="A3" s="228"/>
      <c r="B3" s="473" t="s">
        <v>157</v>
      </c>
      <c r="C3" s="473"/>
      <c r="D3" s="474"/>
      <c r="E3" s="477" t="s">
        <v>158</v>
      </c>
      <c r="F3" s="473"/>
      <c r="G3" s="474"/>
      <c r="H3" s="477" t="s">
        <v>159</v>
      </c>
      <c r="I3" s="473"/>
      <c r="J3" s="474"/>
      <c r="K3" s="477" t="s">
        <v>160</v>
      </c>
      <c r="L3" s="473"/>
      <c r="M3" s="474"/>
      <c r="N3" s="477" t="s">
        <v>161</v>
      </c>
      <c r="O3" s="473"/>
      <c r="P3" s="474"/>
      <c r="Q3" s="477" t="s">
        <v>162</v>
      </c>
      <c r="R3" s="447"/>
      <c r="S3" s="229"/>
    </row>
    <row r="4" spans="1:19" ht="17.25" customHeight="1">
      <c r="A4" s="126" t="s">
        <v>163</v>
      </c>
      <c r="B4" s="475"/>
      <c r="C4" s="475"/>
      <c r="D4" s="476"/>
      <c r="E4" s="478"/>
      <c r="F4" s="475"/>
      <c r="G4" s="476"/>
      <c r="H4" s="478"/>
      <c r="I4" s="475"/>
      <c r="J4" s="476"/>
      <c r="K4" s="478"/>
      <c r="L4" s="475"/>
      <c r="M4" s="476"/>
      <c r="N4" s="478"/>
      <c r="O4" s="475"/>
      <c r="P4" s="476"/>
      <c r="Q4" s="479"/>
      <c r="R4" s="450"/>
      <c r="S4" s="71" t="s">
        <v>99</v>
      </c>
    </row>
    <row r="5" spans="1:19" ht="17.25" customHeight="1">
      <c r="A5" s="126" t="s">
        <v>164</v>
      </c>
      <c r="B5" s="471" t="s">
        <v>165</v>
      </c>
      <c r="C5" s="469"/>
      <c r="D5" s="460" t="s">
        <v>166</v>
      </c>
      <c r="E5" s="468" t="s">
        <v>165</v>
      </c>
      <c r="F5" s="469"/>
      <c r="G5" s="460" t="s">
        <v>166</v>
      </c>
      <c r="H5" s="468" t="s">
        <v>165</v>
      </c>
      <c r="I5" s="469"/>
      <c r="J5" s="460" t="s">
        <v>166</v>
      </c>
      <c r="K5" s="468" t="s">
        <v>165</v>
      </c>
      <c r="L5" s="469"/>
      <c r="M5" s="460" t="s">
        <v>166</v>
      </c>
      <c r="N5" s="468" t="s">
        <v>165</v>
      </c>
      <c r="O5" s="469"/>
      <c r="P5" s="460" t="s">
        <v>166</v>
      </c>
      <c r="Q5" s="468" t="s">
        <v>165</v>
      </c>
      <c r="R5" s="469"/>
      <c r="S5" s="71" t="s">
        <v>156</v>
      </c>
    </row>
    <row r="6" spans="1:19" ht="17.25" customHeight="1">
      <c r="A6" s="230"/>
      <c r="B6" s="235" t="s">
        <v>167</v>
      </c>
      <c r="C6" s="236" t="s">
        <v>168</v>
      </c>
      <c r="D6" s="472"/>
      <c r="E6" s="236" t="s">
        <v>167</v>
      </c>
      <c r="F6" s="236" t="s">
        <v>168</v>
      </c>
      <c r="G6" s="472"/>
      <c r="H6" s="236" t="s">
        <v>167</v>
      </c>
      <c r="I6" s="236" t="s">
        <v>168</v>
      </c>
      <c r="J6" s="453"/>
      <c r="K6" s="236" t="s">
        <v>167</v>
      </c>
      <c r="L6" s="236" t="s">
        <v>168</v>
      </c>
      <c r="M6" s="453"/>
      <c r="N6" s="236" t="s">
        <v>167</v>
      </c>
      <c r="O6" s="236" t="s">
        <v>168</v>
      </c>
      <c r="P6" s="453"/>
      <c r="Q6" s="236" t="s">
        <v>168</v>
      </c>
      <c r="R6" s="236" t="s">
        <v>211</v>
      </c>
      <c r="S6" s="231"/>
    </row>
    <row r="7" spans="1:19" s="237" customFormat="1" ht="16.5" customHeight="1">
      <c r="A7" s="84" t="s">
        <v>204</v>
      </c>
      <c r="B7" s="85">
        <v>0.003</v>
      </c>
      <c r="C7" s="83">
        <v>0.003</v>
      </c>
      <c r="D7" s="83">
        <v>0.003</v>
      </c>
      <c r="E7" s="86">
        <v>0.3</v>
      </c>
      <c r="F7" s="86">
        <v>0.3</v>
      </c>
      <c r="G7" s="87">
        <v>0.3</v>
      </c>
      <c r="H7" s="88">
        <v>0.018</v>
      </c>
      <c r="I7" s="88">
        <v>0.011</v>
      </c>
      <c r="J7" s="83">
        <v>0.011</v>
      </c>
      <c r="K7" s="89">
        <v>45</v>
      </c>
      <c r="L7" s="89">
        <v>45</v>
      </c>
      <c r="M7" s="89">
        <v>38</v>
      </c>
      <c r="N7" s="83">
        <v>0.037</v>
      </c>
      <c r="O7" s="83">
        <v>0.038</v>
      </c>
      <c r="P7" s="83">
        <v>0.033</v>
      </c>
      <c r="Q7" s="87">
        <v>4.5</v>
      </c>
      <c r="R7" s="87">
        <v>4.5</v>
      </c>
      <c r="S7" s="90" t="s">
        <v>204</v>
      </c>
    </row>
    <row r="8" spans="1:19" s="237" customFormat="1" ht="16.5" customHeight="1">
      <c r="A8" s="84" t="s">
        <v>205</v>
      </c>
      <c r="B8" s="85">
        <v>0.002</v>
      </c>
      <c r="C8" s="83">
        <v>0.002</v>
      </c>
      <c r="D8" s="83">
        <v>0.002</v>
      </c>
      <c r="E8" s="86">
        <v>0.4</v>
      </c>
      <c r="F8" s="86">
        <v>0.4</v>
      </c>
      <c r="G8" s="87">
        <v>0.2</v>
      </c>
      <c r="H8" s="88">
        <v>0.013</v>
      </c>
      <c r="I8" s="88">
        <v>0.012</v>
      </c>
      <c r="J8" s="88">
        <v>0.008</v>
      </c>
      <c r="K8" s="89">
        <v>40</v>
      </c>
      <c r="L8" s="89">
        <v>45</v>
      </c>
      <c r="M8" s="89">
        <v>41</v>
      </c>
      <c r="N8" s="83">
        <v>0.041</v>
      </c>
      <c r="O8" s="83">
        <v>0.037</v>
      </c>
      <c r="P8" s="83">
        <v>0.043</v>
      </c>
      <c r="Q8" s="91">
        <v>4.6</v>
      </c>
      <c r="R8" s="91">
        <v>4.6</v>
      </c>
      <c r="S8" s="90" t="s">
        <v>205</v>
      </c>
    </row>
    <row r="9" spans="1:19" s="237" customFormat="1" ht="16.5" customHeight="1">
      <c r="A9" s="84" t="s">
        <v>338</v>
      </c>
      <c r="B9" s="85">
        <v>0.002</v>
      </c>
      <c r="C9" s="83">
        <v>0.003</v>
      </c>
      <c r="D9" s="83">
        <v>0.003</v>
      </c>
      <c r="E9" s="86">
        <v>0.4</v>
      </c>
      <c r="F9" s="86">
        <v>0.3</v>
      </c>
      <c r="G9" s="87">
        <v>0.3</v>
      </c>
      <c r="H9" s="88">
        <v>0.01</v>
      </c>
      <c r="I9" s="88">
        <v>0.01</v>
      </c>
      <c r="J9" s="88">
        <v>0.007</v>
      </c>
      <c r="K9" s="89">
        <v>52</v>
      </c>
      <c r="L9" s="89">
        <v>47</v>
      </c>
      <c r="M9" s="89">
        <v>46</v>
      </c>
      <c r="N9" s="83">
        <v>0.037</v>
      </c>
      <c r="O9" s="83">
        <v>0.033</v>
      </c>
      <c r="P9" s="83">
        <v>0.045</v>
      </c>
      <c r="Q9" s="91">
        <v>4.7</v>
      </c>
      <c r="R9" s="91">
        <v>4.7</v>
      </c>
      <c r="S9" s="90" t="s">
        <v>338</v>
      </c>
    </row>
    <row r="10" spans="1:19" s="237" customFormat="1" ht="16.5" customHeight="1">
      <c r="A10" s="84" t="s">
        <v>402</v>
      </c>
      <c r="B10" s="85">
        <v>0.002</v>
      </c>
      <c r="C10" s="83">
        <v>0.003</v>
      </c>
      <c r="D10" s="83">
        <v>0.003</v>
      </c>
      <c r="E10" s="86">
        <v>0.4</v>
      </c>
      <c r="F10" s="86">
        <v>0.3</v>
      </c>
      <c r="G10" s="87">
        <v>0.4</v>
      </c>
      <c r="H10" s="88">
        <v>0.011</v>
      </c>
      <c r="I10" s="88">
        <v>0.01</v>
      </c>
      <c r="J10" s="88">
        <v>0.007</v>
      </c>
      <c r="K10" s="89">
        <v>41</v>
      </c>
      <c r="L10" s="89">
        <v>41</v>
      </c>
      <c r="M10" s="89">
        <v>44</v>
      </c>
      <c r="N10" s="83">
        <v>0.034</v>
      </c>
      <c r="O10" s="83">
        <v>0.037</v>
      </c>
      <c r="P10" s="83">
        <v>0.042</v>
      </c>
      <c r="Q10" s="91">
        <v>4.6</v>
      </c>
      <c r="R10" s="91">
        <v>4.7</v>
      </c>
      <c r="S10" s="90" t="s">
        <v>402</v>
      </c>
    </row>
    <row r="11" spans="1:19" s="238" customFormat="1" ht="16.5" customHeight="1">
      <c r="A11" s="92" t="s">
        <v>403</v>
      </c>
      <c r="B11" s="93">
        <v>0.003</v>
      </c>
      <c r="C11" s="94">
        <v>0.002</v>
      </c>
      <c r="D11" s="94">
        <v>0.003</v>
      </c>
      <c r="E11" s="95">
        <v>0.4</v>
      </c>
      <c r="F11" s="95">
        <v>0.4</v>
      </c>
      <c r="G11" s="96">
        <v>0.4</v>
      </c>
      <c r="H11" s="97">
        <v>0.01</v>
      </c>
      <c r="I11" s="97">
        <v>0.01</v>
      </c>
      <c r="J11" s="97">
        <v>0.009</v>
      </c>
      <c r="K11" s="98">
        <v>35</v>
      </c>
      <c r="L11" s="98">
        <v>35</v>
      </c>
      <c r="M11" s="98">
        <v>31</v>
      </c>
      <c r="N11" s="94">
        <v>0.036</v>
      </c>
      <c r="O11" s="94">
        <v>0.033</v>
      </c>
      <c r="P11" s="94">
        <v>0.037</v>
      </c>
      <c r="Q11" s="99">
        <v>4.8</v>
      </c>
      <c r="R11" s="99">
        <v>4.4</v>
      </c>
      <c r="S11" s="100" t="s">
        <v>403</v>
      </c>
    </row>
    <row r="12" spans="1:19" s="127" customFormat="1" ht="16.5" customHeight="1">
      <c r="A12" s="82" t="s">
        <v>169</v>
      </c>
      <c r="B12" s="277">
        <v>0.005</v>
      </c>
      <c r="C12" s="277">
        <v>0.004</v>
      </c>
      <c r="D12" s="277">
        <v>0.004</v>
      </c>
      <c r="E12" s="278">
        <v>0.5</v>
      </c>
      <c r="F12" s="278">
        <v>0.4</v>
      </c>
      <c r="G12" s="278">
        <v>0.4</v>
      </c>
      <c r="H12" s="277">
        <v>0.016</v>
      </c>
      <c r="I12" s="277">
        <v>0.013</v>
      </c>
      <c r="J12" s="277">
        <v>0.013</v>
      </c>
      <c r="K12" s="72">
        <v>52</v>
      </c>
      <c r="L12" s="72">
        <v>42</v>
      </c>
      <c r="M12" s="72">
        <v>46</v>
      </c>
      <c r="N12" s="277">
        <v>0.029</v>
      </c>
      <c r="O12" s="277">
        <v>0.029</v>
      </c>
      <c r="P12" s="277">
        <v>0.03</v>
      </c>
      <c r="Q12" s="278">
        <v>4.2</v>
      </c>
      <c r="R12" s="278">
        <v>4.1</v>
      </c>
      <c r="S12" s="71" t="s">
        <v>170</v>
      </c>
    </row>
    <row r="13" spans="1:19" s="127" customFormat="1" ht="16.5" customHeight="1">
      <c r="A13" s="82" t="s">
        <v>171</v>
      </c>
      <c r="B13" s="277">
        <v>0.005</v>
      </c>
      <c r="C13" s="277">
        <v>0.002</v>
      </c>
      <c r="D13" s="277">
        <v>0.002</v>
      </c>
      <c r="E13" s="278">
        <v>0.6</v>
      </c>
      <c r="F13" s="278">
        <v>0.4</v>
      </c>
      <c r="G13" s="278">
        <v>0.4</v>
      </c>
      <c r="H13" s="277">
        <v>0.012</v>
      </c>
      <c r="I13" s="277">
        <v>0.01</v>
      </c>
      <c r="J13" s="277">
        <v>0.01</v>
      </c>
      <c r="K13" s="72">
        <v>42</v>
      </c>
      <c r="L13" s="72">
        <v>35</v>
      </c>
      <c r="M13" s="72">
        <v>36</v>
      </c>
      <c r="N13" s="277">
        <v>0.033</v>
      </c>
      <c r="O13" s="277">
        <v>0.034</v>
      </c>
      <c r="P13" s="277">
        <v>0.034</v>
      </c>
      <c r="Q13" s="278">
        <v>4.5</v>
      </c>
      <c r="R13" s="278">
        <v>4.2</v>
      </c>
      <c r="S13" s="71" t="s">
        <v>172</v>
      </c>
    </row>
    <row r="14" spans="1:19" s="127" customFormat="1" ht="16.5" customHeight="1">
      <c r="A14" s="82" t="s">
        <v>146</v>
      </c>
      <c r="B14" s="277">
        <v>0.005</v>
      </c>
      <c r="C14" s="277">
        <v>0.003</v>
      </c>
      <c r="D14" s="277">
        <v>0.003</v>
      </c>
      <c r="E14" s="278">
        <v>0.6</v>
      </c>
      <c r="F14" s="278">
        <v>0.5</v>
      </c>
      <c r="G14" s="278">
        <v>0.5</v>
      </c>
      <c r="H14" s="277">
        <v>0.014</v>
      </c>
      <c r="I14" s="277">
        <v>0.013</v>
      </c>
      <c r="J14" s="279">
        <v>0.011</v>
      </c>
      <c r="K14" s="72">
        <v>51</v>
      </c>
      <c r="L14" s="72">
        <v>39</v>
      </c>
      <c r="M14" s="72">
        <v>41</v>
      </c>
      <c r="N14" s="277">
        <v>0.04</v>
      </c>
      <c r="O14" s="277">
        <v>0.041</v>
      </c>
      <c r="P14" s="277">
        <v>0.045</v>
      </c>
      <c r="Q14" s="278">
        <v>4.6</v>
      </c>
      <c r="R14" s="278">
        <v>4.5</v>
      </c>
      <c r="S14" s="71" t="s">
        <v>173</v>
      </c>
    </row>
    <row r="15" spans="1:19" s="127" customFormat="1" ht="16.5" customHeight="1">
      <c r="A15" s="82" t="s">
        <v>147</v>
      </c>
      <c r="B15" s="277">
        <v>0.003</v>
      </c>
      <c r="C15" s="277">
        <v>0.002</v>
      </c>
      <c r="D15" s="277">
        <v>0.002</v>
      </c>
      <c r="E15" s="278">
        <v>0.4</v>
      </c>
      <c r="F15" s="278">
        <v>0.4</v>
      </c>
      <c r="G15" s="278">
        <v>0.5</v>
      </c>
      <c r="H15" s="277">
        <v>0.014</v>
      </c>
      <c r="I15" s="277">
        <v>0.012</v>
      </c>
      <c r="J15" s="277">
        <v>0.009</v>
      </c>
      <c r="K15" s="72">
        <v>43</v>
      </c>
      <c r="L15" s="72">
        <v>38</v>
      </c>
      <c r="M15" s="72">
        <v>39</v>
      </c>
      <c r="N15" s="277">
        <v>0.043</v>
      </c>
      <c r="O15" s="277">
        <v>0.038</v>
      </c>
      <c r="P15" s="277">
        <v>0.051</v>
      </c>
      <c r="Q15" s="278">
        <v>5</v>
      </c>
      <c r="R15" s="278">
        <v>4.8</v>
      </c>
      <c r="S15" s="71" t="s">
        <v>174</v>
      </c>
    </row>
    <row r="16" spans="1:19" s="127" customFormat="1" ht="16.5" customHeight="1">
      <c r="A16" s="82" t="s">
        <v>148</v>
      </c>
      <c r="B16" s="277">
        <v>0.004</v>
      </c>
      <c r="C16" s="277">
        <v>0.002</v>
      </c>
      <c r="D16" s="277">
        <v>0.003</v>
      </c>
      <c r="E16" s="278">
        <v>0.4</v>
      </c>
      <c r="F16" s="278">
        <v>0.5</v>
      </c>
      <c r="G16" s="278">
        <v>0.5</v>
      </c>
      <c r="H16" s="277">
        <v>0.01</v>
      </c>
      <c r="I16" s="277">
        <v>0.013</v>
      </c>
      <c r="J16" s="277">
        <v>0.009</v>
      </c>
      <c r="K16" s="72">
        <v>56</v>
      </c>
      <c r="L16" s="72">
        <v>46</v>
      </c>
      <c r="M16" s="72">
        <v>44</v>
      </c>
      <c r="N16" s="277">
        <v>0.05</v>
      </c>
      <c r="O16" s="277">
        <v>0.049</v>
      </c>
      <c r="P16" s="277">
        <v>0.057</v>
      </c>
      <c r="Q16" s="278">
        <v>5.1</v>
      </c>
      <c r="R16" s="278">
        <v>5</v>
      </c>
      <c r="S16" s="101" t="s">
        <v>175</v>
      </c>
    </row>
    <row r="17" spans="1:19" s="127" customFormat="1" ht="16.5" customHeight="1">
      <c r="A17" s="82" t="s">
        <v>149</v>
      </c>
      <c r="B17" s="277">
        <v>0.003</v>
      </c>
      <c r="C17" s="277">
        <v>0.002</v>
      </c>
      <c r="D17" s="277">
        <v>0.002</v>
      </c>
      <c r="E17" s="278">
        <v>0.3</v>
      </c>
      <c r="F17" s="278">
        <v>0.3</v>
      </c>
      <c r="G17" s="278">
        <v>0.4</v>
      </c>
      <c r="H17" s="277">
        <v>0.005</v>
      </c>
      <c r="I17" s="277">
        <v>0.007</v>
      </c>
      <c r="J17" s="277">
        <v>0.006</v>
      </c>
      <c r="K17" s="72">
        <v>25</v>
      </c>
      <c r="L17" s="72">
        <v>20</v>
      </c>
      <c r="M17" s="72">
        <v>16</v>
      </c>
      <c r="N17" s="277">
        <v>0.038</v>
      </c>
      <c r="O17" s="277">
        <v>0.046</v>
      </c>
      <c r="P17" s="277">
        <v>0.043</v>
      </c>
      <c r="Q17" s="278">
        <v>5.7</v>
      </c>
      <c r="R17" s="278">
        <v>5.7</v>
      </c>
      <c r="S17" s="101" t="s">
        <v>176</v>
      </c>
    </row>
    <row r="18" spans="1:19" s="127" customFormat="1" ht="16.5" customHeight="1">
      <c r="A18" s="82" t="s">
        <v>150</v>
      </c>
      <c r="B18" s="277">
        <v>0.003</v>
      </c>
      <c r="C18" s="277">
        <v>0.003</v>
      </c>
      <c r="D18" s="277">
        <v>0.003</v>
      </c>
      <c r="E18" s="278">
        <v>0.4</v>
      </c>
      <c r="F18" s="278">
        <v>0.3</v>
      </c>
      <c r="G18" s="278">
        <v>0.3</v>
      </c>
      <c r="H18" s="277">
        <v>0.007</v>
      </c>
      <c r="I18" s="277">
        <v>0.011</v>
      </c>
      <c r="J18" s="277">
        <v>0.005</v>
      </c>
      <c r="K18" s="72">
        <v>17</v>
      </c>
      <c r="L18" s="72">
        <v>25</v>
      </c>
      <c r="M18" s="72">
        <v>18</v>
      </c>
      <c r="N18" s="277">
        <v>0.024</v>
      </c>
      <c r="O18" s="277">
        <v>0.023</v>
      </c>
      <c r="P18" s="277">
        <v>0.026</v>
      </c>
      <c r="Q18" s="278">
        <v>4.9</v>
      </c>
      <c r="R18" s="278">
        <v>4.6</v>
      </c>
      <c r="S18" s="101" t="s">
        <v>177</v>
      </c>
    </row>
    <row r="19" spans="1:19" s="127" customFormat="1" ht="16.5" customHeight="1">
      <c r="A19" s="82" t="s">
        <v>151</v>
      </c>
      <c r="B19" s="277">
        <v>0.002</v>
      </c>
      <c r="C19" s="277">
        <v>0.002</v>
      </c>
      <c r="D19" s="277">
        <v>0.004</v>
      </c>
      <c r="E19" s="278">
        <v>0.3</v>
      </c>
      <c r="F19" s="278">
        <v>0.3</v>
      </c>
      <c r="G19" s="278">
        <v>0.2</v>
      </c>
      <c r="H19" s="277">
        <v>0.007</v>
      </c>
      <c r="I19" s="277">
        <v>0.006</v>
      </c>
      <c r="J19" s="277">
        <v>0.009</v>
      </c>
      <c r="K19" s="72">
        <v>17</v>
      </c>
      <c r="L19" s="72">
        <v>22</v>
      </c>
      <c r="M19" s="72">
        <v>19</v>
      </c>
      <c r="N19" s="277">
        <v>0.023</v>
      </c>
      <c r="O19" s="277">
        <v>0.019</v>
      </c>
      <c r="P19" s="277">
        <v>0.024</v>
      </c>
      <c r="Q19" s="278">
        <v>5.3</v>
      </c>
      <c r="R19" s="278">
        <v>4.5</v>
      </c>
      <c r="S19" s="71" t="s">
        <v>178</v>
      </c>
    </row>
    <row r="20" spans="1:19" s="127" customFormat="1" ht="16.5" customHeight="1">
      <c r="A20" s="82" t="s">
        <v>152</v>
      </c>
      <c r="B20" s="277">
        <v>0.002</v>
      </c>
      <c r="C20" s="277">
        <v>0.002</v>
      </c>
      <c r="D20" s="277">
        <v>0.001</v>
      </c>
      <c r="E20" s="278">
        <v>0.3</v>
      </c>
      <c r="F20" s="278">
        <v>0.3</v>
      </c>
      <c r="G20" s="278">
        <v>0.2</v>
      </c>
      <c r="H20" s="277">
        <v>0.008</v>
      </c>
      <c r="I20" s="277">
        <v>0.009</v>
      </c>
      <c r="J20" s="277">
        <v>0.011</v>
      </c>
      <c r="K20" s="72">
        <v>25</v>
      </c>
      <c r="L20" s="72">
        <v>37</v>
      </c>
      <c r="M20" s="72">
        <v>26</v>
      </c>
      <c r="N20" s="277">
        <v>0.04</v>
      </c>
      <c r="O20" s="277">
        <v>0.032</v>
      </c>
      <c r="P20" s="277">
        <v>0.04</v>
      </c>
      <c r="Q20" s="278">
        <v>5.4</v>
      </c>
      <c r="R20" s="278">
        <v>4.3</v>
      </c>
      <c r="S20" s="71" t="s">
        <v>179</v>
      </c>
    </row>
    <row r="21" spans="1:19" s="127" customFormat="1" ht="16.5" customHeight="1">
      <c r="A21" s="82" t="s">
        <v>153</v>
      </c>
      <c r="B21" s="277">
        <v>0.002</v>
      </c>
      <c r="C21" s="277">
        <v>0.003</v>
      </c>
      <c r="D21" s="277">
        <v>0.002</v>
      </c>
      <c r="E21" s="278">
        <v>0.3</v>
      </c>
      <c r="F21" s="278">
        <v>0.3</v>
      </c>
      <c r="G21" s="278">
        <v>0.3</v>
      </c>
      <c r="H21" s="277">
        <v>0.01</v>
      </c>
      <c r="I21" s="277">
        <v>0.009</v>
      </c>
      <c r="J21" s="277">
        <v>0.007</v>
      </c>
      <c r="K21" s="72">
        <v>32</v>
      </c>
      <c r="L21" s="72">
        <v>43</v>
      </c>
      <c r="M21" s="72">
        <v>32</v>
      </c>
      <c r="N21" s="277">
        <v>0.041</v>
      </c>
      <c r="O21" s="277">
        <v>0.035</v>
      </c>
      <c r="P21" s="277">
        <v>0.042</v>
      </c>
      <c r="Q21" s="278">
        <v>4.6</v>
      </c>
      <c r="R21" s="278">
        <v>4</v>
      </c>
      <c r="S21" s="71" t="s">
        <v>180</v>
      </c>
    </row>
    <row r="22" spans="1:19" s="127" customFormat="1" ht="16.5" customHeight="1">
      <c r="A22" s="82" t="s">
        <v>154</v>
      </c>
      <c r="B22" s="277">
        <v>0.003</v>
      </c>
      <c r="C22" s="277">
        <v>0.003</v>
      </c>
      <c r="D22" s="277">
        <v>0.002</v>
      </c>
      <c r="E22" s="278">
        <v>0.5</v>
      </c>
      <c r="F22" s="278">
        <v>0.3</v>
      </c>
      <c r="G22" s="278">
        <v>0.4</v>
      </c>
      <c r="H22" s="277">
        <v>0.01</v>
      </c>
      <c r="I22" s="277">
        <v>0.006</v>
      </c>
      <c r="J22" s="277">
        <v>0.01</v>
      </c>
      <c r="K22" s="72">
        <v>39</v>
      </c>
      <c r="L22" s="72">
        <v>49</v>
      </c>
      <c r="M22" s="72">
        <v>33</v>
      </c>
      <c r="N22" s="277">
        <v>0.034</v>
      </c>
      <c r="O22" s="277">
        <v>0.028</v>
      </c>
      <c r="P22" s="277">
        <v>0.03</v>
      </c>
      <c r="Q22" s="278">
        <v>4.7</v>
      </c>
      <c r="R22" s="278">
        <v>4.4</v>
      </c>
      <c r="S22" s="71" t="s">
        <v>181</v>
      </c>
    </row>
    <row r="23" spans="1:19" s="127" customFormat="1" ht="16.5" customHeight="1">
      <c r="A23" s="102" t="s">
        <v>155</v>
      </c>
      <c r="B23" s="280">
        <v>0.002</v>
      </c>
      <c r="C23" s="280">
        <v>0.002</v>
      </c>
      <c r="D23" s="280">
        <v>0.002</v>
      </c>
      <c r="E23" s="281">
        <v>0.5</v>
      </c>
      <c r="F23" s="281">
        <v>0.4</v>
      </c>
      <c r="G23" s="281">
        <v>0.4</v>
      </c>
      <c r="H23" s="280">
        <v>0.011</v>
      </c>
      <c r="I23" s="280">
        <v>0.007</v>
      </c>
      <c r="J23" s="282">
        <v>0.011</v>
      </c>
      <c r="K23" s="78">
        <v>22</v>
      </c>
      <c r="L23" s="78">
        <v>30</v>
      </c>
      <c r="M23" s="283">
        <v>22</v>
      </c>
      <c r="N23" s="280">
        <v>0.033</v>
      </c>
      <c r="O23" s="280">
        <v>0.025</v>
      </c>
      <c r="P23" s="280">
        <v>0.025</v>
      </c>
      <c r="Q23" s="281">
        <v>4.6</v>
      </c>
      <c r="R23" s="281">
        <v>4.2</v>
      </c>
      <c r="S23" s="103" t="s">
        <v>182</v>
      </c>
    </row>
    <row r="24" spans="1:19" s="117" customFormat="1" ht="18" customHeight="1">
      <c r="A24" s="233" t="s">
        <v>328</v>
      </c>
      <c r="G24" s="239"/>
      <c r="H24" s="239"/>
      <c r="I24" s="239"/>
      <c r="O24" s="470" t="s">
        <v>389</v>
      </c>
      <c r="P24" s="470"/>
      <c r="Q24" s="470"/>
      <c r="R24" s="470"/>
      <c r="S24" s="470"/>
    </row>
    <row r="25" spans="1:19" s="117" customFormat="1" ht="14.25" customHeight="1">
      <c r="A25" s="117" t="s">
        <v>450</v>
      </c>
      <c r="J25" s="179"/>
      <c r="K25" s="179"/>
      <c r="L25" s="179"/>
      <c r="M25" s="179"/>
      <c r="N25" s="179"/>
      <c r="O25" s="224" t="s">
        <v>452</v>
      </c>
      <c r="Q25" s="179"/>
      <c r="R25" s="179"/>
      <c r="S25" s="179"/>
    </row>
    <row r="26" spans="1:19" s="117" customFormat="1" ht="14.25" customHeight="1">
      <c r="A26" s="465" t="s">
        <v>329</v>
      </c>
      <c r="B26" s="465"/>
      <c r="C26" s="465"/>
      <c r="D26" s="465"/>
      <c r="E26" s="465"/>
      <c r="F26" s="465"/>
      <c r="G26" s="465"/>
      <c r="H26" s="465"/>
      <c r="I26" s="465"/>
      <c r="J26" s="465"/>
      <c r="K26" s="179"/>
      <c r="L26" s="179"/>
      <c r="M26" s="179"/>
      <c r="N26" s="179"/>
      <c r="O26" s="179"/>
      <c r="P26" s="179"/>
      <c r="Q26" s="179"/>
      <c r="R26" s="179"/>
      <c r="S26" s="179"/>
    </row>
    <row r="27" spans="1:19" s="117" customFormat="1" ht="14.25" customHeight="1">
      <c r="A27" s="465" t="s">
        <v>330</v>
      </c>
      <c r="B27" s="465"/>
      <c r="C27" s="465"/>
      <c r="D27" s="465"/>
      <c r="E27" s="465"/>
      <c r="F27" s="465"/>
      <c r="G27" s="465"/>
      <c r="H27" s="465"/>
      <c r="I27" s="465"/>
      <c r="J27" s="465"/>
      <c r="K27" s="179"/>
      <c r="L27" s="179"/>
      <c r="M27" s="179"/>
      <c r="N27" s="179"/>
      <c r="O27" s="179"/>
      <c r="P27" s="179"/>
      <c r="Q27" s="179"/>
      <c r="R27" s="179"/>
      <c r="S27" s="179"/>
    </row>
    <row r="28" spans="1:19" s="117" customFormat="1" ht="14.25" customHeight="1">
      <c r="A28" s="465" t="s">
        <v>331</v>
      </c>
      <c r="B28" s="465"/>
      <c r="C28" s="465"/>
      <c r="D28" s="465"/>
      <c r="E28" s="465"/>
      <c r="F28" s="465"/>
      <c r="G28" s="465"/>
      <c r="H28" s="465"/>
      <c r="I28" s="465"/>
      <c r="J28" s="465"/>
      <c r="K28" s="179"/>
      <c r="L28" s="179"/>
      <c r="M28" s="179"/>
      <c r="N28" s="179"/>
      <c r="O28" s="179"/>
      <c r="P28" s="179"/>
      <c r="Q28" s="179"/>
      <c r="R28" s="179"/>
      <c r="S28" s="179"/>
    </row>
    <row r="29" spans="1:19" s="117" customFormat="1" ht="14.25" customHeight="1">
      <c r="A29" s="179" t="s">
        <v>332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</row>
    <row r="30" spans="1:19" s="117" customFormat="1" ht="13.5" customHeight="1">
      <c r="A30" s="466" t="s">
        <v>333</v>
      </c>
      <c r="B30" s="467"/>
      <c r="C30" s="467"/>
      <c r="D30" s="467"/>
      <c r="E30" s="467"/>
      <c r="F30" s="467"/>
      <c r="G30" s="467"/>
      <c r="H30" s="467"/>
      <c r="I30" s="467"/>
      <c r="J30" s="467"/>
      <c r="K30" s="179"/>
      <c r="L30" s="179"/>
      <c r="M30" s="179"/>
      <c r="N30" s="179"/>
      <c r="O30" s="179"/>
      <c r="P30" s="179"/>
      <c r="Q30" s="179"/>
      <c r="R30" s="179"/>
      <c r="S30" s="179"/>
    </row>
    <row r="31" spans="1:19" s="117" customFormat="1" ht="17.25" customHeight="1">
      <c r="A31" s="224" t="s">
        <v>451</v>
      </c>
      <c r="B31" s="224"/>
      <c r="C31" s="224"/>
      <c r="D31" s="224"/>
      <c r="E31" s="224"/>
      <c r="F31" s="224"/>
      <c r="H31" s="224"/>
      <c r="I31" s="224"/>
      <c r="J31" s="224"/>
      <c r="K31" s="224"/>
      <c r="M31" s="224"/>
      <c r="P31" s="224"/>
      <c r="Q31" s="224"/>
      <c r="R31" s="224"/>
      <c r="S31" s="224"/>
    </row>
  </sheetData>
  <sheetProtection/>
  <mergeCells count="23">
    <mergeCell ref="A1:S1"/>
    <mergeCell ref="B3:D4"/>
    <mergeCell ref="E3:G4"/>
    <mergeCell ref="H3:J4"/>
    <mergeCell ref="K3:M4"/>
    <mergeCell ref="N3:P4"/>
    <mergeCell ref="Q3:R4"/>
    <mergeCell ref="Q5:R5"/>
    <mergeCell ref="O24:S24"/>
    <mergeCell ref="B5:C5"/>
    <mergeCell ref="D5:D6"/>
    <mergeCell ref="E5:F5"/>
    <mergeCell ref="G5:G6"/>
    <mergeCell ref="H5:I5"/>
    <mergeCell ref="J5:J6"/>
    <mergeCell ref="K5:L5"/>
    <mergeCell ref="M5:M6"/>
    <mergeCell ref="A28:J28"/>
    <mergeCell ref="A30:J30"/>
    <mergeCell ref="N5:O5"/>
    <mergeCell ref="P5:P6"/>
    <mergeCell ref="A26:J26"/>
    <mergeCell ref="A27:J2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1"/>
  <sheetViews>
    <sheetView showZeros="0" zoomScaleSheetLayoutView="96" zoomScalePageLayoutView="0" workbookViewId="0" topLeftCell="A7">
      <selection activeCell="E23" sqref="E23"/>
    </sheetView>
  </sheetViews>
  <sheetFormatPr defaultColWidth="8.88671875" defaultRowHeight="13.5"/>
  <cols>
    <col min="1" max="2" width="7.10546875" style="118" customWidth="1"/>
    <col min="3" max="3" width="7.99609375" style="118" customWidth="1"/>
    <col min="4" max="4" width="9.10546875" style="118" customWidth="1"/>
    <col min="5" max="5" width="7.10546875" style="118" customWidth="1"/>
    <col min="6" max="6" width="8.4453125" style="118" customWidth="1"/>
    <col min="7" max="7" width="6.21484375" style="118" customWidth="1"/>
    <col min="8" max="9" width="6.10546875" style="118" customWidth="1"/>
    <col min="10" max="10" width="4.99609375" style="118" customWidth="1"/>
    <col min="11" max="11" width="5.21484375" style="118" customWidth="1"/>
    <col min="12" max="12" width="6.99609375" style="118" customWidth="1"/>
    <col min="13" max="13" width="5.99609375" style="118" customWidth="1"/>
    <col min="14" max="14" width="6.88671875" style="118" customWidth="1"/>
    <col min="15" max="15" width="5.88671875" style="118" customWidth="1"/>
    <col min="16" max="16" width="6.6640625" style="118" customWidth="1"/>
    <col min="17" max="17" width="6.10546875" style="118" customWidth="1"/>
    <col min="18" max="18" width="6.88671875" style="118" bestFit="1" customWidth="1"/>
    <col min="19" max="19" width="4.88671875" style="118" customWidth="1"/>
    <col min="20" max="20" width="6.6640625" style="118" customWidth="1"/>
    <col min="21" max="22" width="4.3359375" style="118" customWidth="1"/>
    <col min="23" max="23" width="6.6640625" style="118" bestFit="1" customWidth="1"/>
    <col min="24" max="24" width="6.10546875" style="118" customWidth="1"/>
    <col min="25" max="25" width="8.10546875" style="118" bestFit="1" customWidth="1"/>
    <col min="26" max="26" width="4.77734375" style="118" customWidth="1"/>
    <col min="27" max="27" width="4.21484375" style="118" customWidth="1"/>
    <col min="28" max="28" width="7.3359375" style="118" customWidth="1"/>
    <col min="29" max="29" width="5.6640625" style="118" customWidth="1"/>
    <col min="30" max="30" width="7.10546875" style="118" customWidth="1"/>
    <col min="31" max="16384" width="8.88671875" style="118" customWidth="1"/>
  </cols>
  <sheetData>
    <row r="1" spans="1:30" ht="35.25" customHeight="1">
      <c r="A1" s="459" t="s">
        <v>348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</row>
    <row r="2" spans="1:30" s="159" customFormat="1" ht="18" customHeight="1">
      <c r="A2" s="159" t="s">
        <v>406</v>
      </c>
      <c r="AD2" s="160" t="s">
        <v>407</v>
      </c>
    </row>
    <row r="3" spans="1:30" ht="31.5" customHeight="1">
      <c r="A3" s="485" t="s">
        <v>100</v>
      </c>
      <c r="B3" s="477" t="s">
        <v>111</v>
      </c>
      <c r="C3" s="489"/>
      <c r="D3" s="477" t="s">
        <v>112</v>
      </c>
      <c r="E3" s="489"/>
      <c r="F3" s="120" t="s">
        <v>113</v>
      </c>
      <c r="G3" s="121" t="s">
        <v>114</v>
      </c>
      <c r="H3" s="121" t="s">
        <v>115</v>
      </c>
      <c r="I3" s="121" t="s">
        <v>116</v>
      </c>
      <c r="J3" s="122"/>
      <c r="K3" s="123" t="s">
        <v>117</v>
      </c>
      <c r="L3" s="124"/>
      <c r="M3" s="124"/>
      <c r="N3" s="124"/>
      <c r="O3" s="124"/>
      <c r="P3" s="124"/>
      <c r="Q3" s="124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481" t="s">
        <v>99</v>
      </c>
    </row>
    <row r="4" spans="1:30" ht="24.75" customHeight="1">
      <c r="A4" s="486"/>
      <c r="B4" s="490" t="s">
        <v>390</v>
      </c>
      <c r="C4" s="491" t="s">
        <v>391</v>
      </c>
      <c r="D4" s="491" t="s">
        <v>390</v>
      </c>
      <c r="E4" s="491" t="s">
        <v>392</v>
      </c>
      <c r="F4" s="127" t="s">
        <v>393</v>
      </c>
      <c r="G4" s="128"/>
      <c r="H4" s="128"/>
      <c r="I4" s="128"/>
      <c r="J4" s="129" t="s">
        <v>394</v>
      </c>
      <c r="K4" s="130" t="s">
        <v>395</v>
      </c>
      <c r="L4" s="130" t="s">
        <v>396</v>
      </c>
      <c r="M4" s="130" t="s">
        <v>397</v>
      </c>
      <c r="N4" s="131" t="s">
        <v>118</v>
      </c>
      <c r="O4" s="131" t="s">
        <v>119</v>
      </c>
      <c r="P4" s="468" t="s">
        <v>398</v>
      </c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69"/>
      <c r="AD4" s="449"/>
    </row>
    <row r="5" spans="1:30" ht="30" customHeight="1">
      <c r="A5" s="486"/>
      <c r="B5" s="490"/>
      <c r="C5" s="491"/>
      <c r="D5" s="491"/>
      <c r="E5" s="491"/>
      <c r="F5" s="132" t="s">
        <v>120</v>
      </c>
      <c r="G5" s="133" t="s">
        <v>121</v>
      </c>
      <c r="H5" s="133" t="s">
        <v>122</v>
      </c>
      <c r="I5" s="133"/>
      <c r="J5" s="134"/>
      <c r="K5" s="135"/>
      <c r="L5" s="135"/>
      <c r="M5" s="135"/>
      <c r="N5" s="135"/>
      <c r="O5" s="135"/>
      <c r="P5" s="123" t="s">
        <v>123</v>
      </c>
      <c r="Q5" s="124"/>
      <c r="R5" s="125"/>
      <c r="S5" s="136"/>
      <c r="T5" s="137" t="s">
        <v>124</v>
      </c>
      <c r="U5" s="125"/>
      <c r="V5" s="125"/>
      <c r="W5" s="125"/>
      <c r="X5" s="136"/>
      <c r="Y5" s="137" t="s">
        <v>266</v>
      </c>
      <c r="Z5" s="125"/>
      <c r="AA5" s="125"/>
      <c r="AB5" s="136"/>
      <c r="AC5" s="138"/>
      <c r="AD5" s="449"/>
    </row>
    <row r="6" spans="1:30" ht="37.5" customHeight="1">
      <c r="A6" s="486"/>
      <c r="B6" s="490"/>
      <c r="C6" s="491"/>
      <c r="D6" s="491"/>
      <c r="E6" s="491"/>
      <c r="F6" s="132" t="s">
        <v>125</v>
      </c>
      <c r="G6" s="133" t="s">
        <v>126</v>
      </c>
      <c r="H6" s="133" t="s">
        <v>127</v>
      </c>
      <c r="I6" s="133" t="s">
        <v>128</v>
      </c>
      <c r="J6" s="134"/>
      <c r="K6" s="135"/>
      <c r="L6" s="135"/>
      <c r="M6" s="135"/>
      <c r="N6" s="135"/>
      <c r="O6" s="135"/>
      <c r="P6" s="121" t="s">
        <v>360</v>
      </c>
      <c r="Q6" s="121" t="s">
        <v>129</v>
      </c>
      <c r="R6" s="139" t="s">
        <v>130</v>
      </c>
      <c r="S6" s="121" t="s">
        <v>131</v>
      </c>
      <c r="T6" s="121" t="s">
        <v>360</v>
      </c>
      <c r="U6" s="121" t="s">
        <v>129</v>
      </c>
      <c r="V6" s="139" t="s">
        <v>130</v>
      </c>
      <c r="W6" s="121" t="s">
        <v>131</v>
      </c>
      <c r="X6" s="121" t="s">
        <v>118</v>
      </c>
      <c r="Y6" s="121" t="s">
        <v>360</v>
      </c>
      <c r="Z6" s="121" t="s">
        <v>129</v>
      </c>
      <c r="AA6" s="139" t="s">
        <v>130</v>
      </c>
      <c r="AB6" s="121" t="s">
        <v>131</v>
      </c>
      <c r="AC6" s="119" t="s">
        <v>118</v>
      </c>
      <c r="AD6" s="449"/>
    </row>
    <row r="7" spans="1:30" ht="46.5" customHeight="1">
      <c r="A7" s="487"/>
      <c r="B7" s="490"/>
      <c r="C7" s="491"/>
      <c r="D7" s="491"/>
      <c r="E7" s="491"/>
      <c r="F7" s="140" t="s">
        <v>257</v>
      </c>
      <c r="G7" s="141" t="s">
        <v>258</v>
      </c>
      <c r="H7" s="141" t="s">
        <v>259</v>
      </c>
      <c r="I7" s="141" t="s">
        <v>260</v>
      </c>
      <c r="J7" s="142"/>
      <c r="K7" s="143" t="s">
        <v>132</v>
      </c>
      <c r="L7" s="144" t="s">
        <v>261</v>
      </c>
      <c r="M7" s="144" t="s">
        <v>262</v>
      </c>
      <c r="N7" s="144" t="s">
        <v>133</v>
      </c>
      <c r="O7" s="145" t="s">
        <v>263</v>
      </c>
      <c r="P7" s="140" t="s">
        <v>134</v>
      </c>
      <c r="Q7" s="141" t="s">
        <v>132</v>
      </c>
      <c r="R7" s="141" t="s">
        <v>135</v>
      </c>
      <c r="S7" s="140" t="s">
        <v>136</v>
      </c>
      <c r="T7" s="140" t="s">
        <v>134</v>
      </c>
      <c r="U7" s="141" t="s">
        <v>132</v>
      </c>
      <c r="V7" s="141" t="s">
        <v>135</v>
      </c>
      <c r="W7" s="140" t="s">
        <v>136</v>
      </c>
      <c r="X7" s="141" t="s">
        <v>133</v>
      </c>
      <c r="Y7" s="140" t="s">
        <v>134</v>
      </c>
      <c r="Z7" s="141" t="s">
        <v>132</v>
      </c>
      <c r="AA7" s="141" t="s">
        <v>135</v>
      </c>
      <c r="AB7" s="140" t="s">
        <v>136</v>
      </c>
      <c r="AC7" s="146" t="s">
        <v>133</v>
      </c>
      <c r="AD7" s="479"/>
    </row>
    <row r="8" spans="1:30" ht="46.5" customHeight="1">
      <c r="A8" s="126" t="s">
        <v>402</v>
      </c>
      <c r="B8" s="366">
        <v>978.2</v>
      </c>
      <c r="C8" s="367">
        <v>427593</v>
      </c>
      <c r="D8" s="367">
        <v>977.7</v>
      </c>
      <c r="E8" s="367">
        <v>427412</v>
      </c>
      <c r="F8" s="368">
        <v>99.95767002733909</v>
      </c>
      <c r="G8" s="369">
        <v>481.8</v>
      </c>
      <c r="H8" s="369">
        <v>481.8</v>
      </c>
      <c r="I8" s="369">
        <v>100</v>
      </c>
      <c r="J8" s="279">
        <v>481.8</v>
      </c>
      <c r="K8" s="370">
        <v>80.6</v>
      </c>
      <c r="L8" s="371">
        <v>130.3</v>
      </c>
      <c r="M8" s="371">
        <v>270.9</v>
      </c>
      <c r="N8" s="371" t="s">
        <v>97</v>
      </c>
      <c r="O8" s="372" t="s">
        <v>97</v>
      </c>
      <c r="P8" s="368">
        <v>481.8</v>
      </c>
      <c r="Q8" s="369">
        <v>80.6</v>
      </c>
      <c r="R8" s="369">
        <v>130.3</v>
      </c>
      <c r="S8" s="368">
        <v>270.9</v>
      </c>
      <c r="T8" s="368">
        <v>198.6</v>
      </c>
      <c r="U8" s="369">
        <v>77.3</v>
      </c>
      <c r="V8" s="369">
        <v>3.2</v>
      </c>
      <c r="W8" s="368">
        <v>85.1</v>
      </c>
      <c r="X8" s="369">
        <v>33</v>
      </c>
      <c r="Y8" s="368">
        <v>4044</v>
      </c>
      <c r="Z8" s="369" t="s">
        <v>97</v>
      </c>
      <c r="AA8" s="369" t="s">
        <v>97</v>
      </c>
      <c r="AB8" s="368">
        <v>4044</v>
      </c>
      <c r="AC8" s="369" t="s">
        <v>97</v>
      </c>
      <c r="AD8" s="71" t="s">
        <v>402</v>
      </c>
    </row>
    <row r="9" spans="1:31" s="147" customFormat="1" ht="39" customHeight="1">
      <c r="A9" s="380" t="s">
        <v>403</v>
      </c>
      <c r="B9" s="373">
        <v>978.3</v>
      </c>
      <c r="C9" s="374">
        <v>435413</v>
      </c>
      <c r="D9" s="373">
        <v>978.3</v>
      </c>
      <c r="E9" s="374">
        <v>435413</v>
      </c>
      <c r="F9" s="375">
        <f>(E9/C9)*100</f>
        <v>100</v>
      </c>
      <c r="G9" s="376">
        <v>564.7</v>
      </c>
      <c r="H9" s="376">
        <v>564.7</v>
      </c>
      <c r="I9" s="377">
        <v>100</v>
      </c>
      <c r="J9" s="378">
        <v>564.7</v>
      </c>
      <c r="K9" s="373">
        <v>109.3</v>
      </c>
      <c r="L9" s="373">
        <v>142.1</v>
      </c>
      <c r="M9" s="373">
        <v>313.3</v>
      </c>
      <c r="N9" s="379" t="s">
        <v>97</v>
      </c>
      <c r="O9" s="379" t="s">
        <v>97</v>
      </c>
      <c r="P9" s="373">
        <v>564.7</v>
      </c>
      <c r="Q9" s="373">
        <v>109.3</v>
      </c>
      <c r="R9" s="373">
        <v>142.1</v>
      </c>
      <c r="S9" s="373">
        <v>313.3</v>
      </c>
      <c r="T9" s="378">
        <v>155.8</v>
      </c>
      <c r="U9" s="378">
        <v>67.3</v>
      </c>
      <c r="V9" s="378">
        <v>1.3</v>
      </c>
      <c r="W9" s="378">
        <v>87.2</v>
      </c>
      <c r="X9" s="379" t="s">
        <v>97</v>
      </c>
      <c r="Y9" s="373">
        <v>2776.8</v>
      </c>
      <c r="Z9" s="379">
        <v>1.1</v>
      </c>
      <c r="AA9" s="379">
        <v>0.1</v>
      </c>
      <c r="AB9" s="373">
        <v>2775.6</v>
      </c>
      <c r="AC9" s="386" t="s">
        <v>97</v>
      </c>
      <c r="AD9" s="387" t="s">
        <v>403</v>
      </c>
      <c r="AE9" s="385"/>
    </row>
    <row r="10" ht="15" customHeight="1">
      <c r="AD10" s="148"/>
    </row>
    <row r="11" spans="1:24" ht="24.75" customHeight="1">
      <c r="A11" s="485" t="s">
        <v>100</v>
      </c>
      <c r="B11" s="123" t="s">
        <v>117</v>
      </c>
      <c r="C11" s="125"/>
      <c r="D11" s="125"/>
      <c r="E11" s="125"/>
      <c r="F11" s="125"/>
      <c r="G11" s="136"/>
      <c r="H11" s="136"/>
      <c r="I11" s="477" t="s">
        <v>264</v>
      </c>
      <c r="J11" s="473"/>
      <c r="K11" s="473"/>
      <c r="L11" s="474"/>
      <c r="M11" s="477" t="s">
        <v>399</v>
      </c>
      <c r="N11" s="473"/>
      <c r="O11" s="473"/>
      <c r="P11" s="474"/>
      <c r="Q11" s="477" t="s">
        <v>265</v>
      </c>
      <c r="R11" s="473"/>
      <c r="S11" s="473"/>
      <c r="T11" s="474"/>
      <c r="U11" s="481" t="s">
        <v>99</v>
      </c>
      <c r="V11" s="447"/>
      <c r="W11" s="150"/>
      <c r="X11" s="151"/>
    </row>
    <row r="12" spans="1:24" ht="24.75" customHeight="1">
      <c r="A12" s="486"/>
      <c r="B12" s="468" t="s">
        <v>400</v>
      </c>
      <c r="C12" s="471"/>
      <c r="D12" s="471"/>
      <c r="E12" s="471"/>
      <c r="F12" s="471"/>
      <c r="G12" s="471"/>
      <c r="H12" s="469"/>
      <c r="I12" s="478"/>
      <c r="J12" s="475"/>
      <c r="K12" s="475"/>
      <c r="L12" s="476"/>
      <c r="M12" s="478"/>
      <c r="N12" s="475"/>
      <c r="O12" s="475"/>
      <c r="P12" s="476"/>
      <c r="Q12" s="478"/>
      <c r="R12" s="475"/>
      <c r="S12" s="475"/>
      <c r="T12" s="476"/>
      <c r="U12" s="449"/>
      <c r="V12" s="488"/>
      <c r="W12" s="150"/>
      <c r="X12" s="151"/>
    </row>
    <row r="13" spans="1:22" ht="28.5" customHeight="1">
      <c r="A13" s="486"/>
      <c r="B13" s="471" t="s">
        <v>267</v>
      </c>
      <c r="C13" s="471"/>
      <c r="D13" s="471"/>
      <c r="E13" s="471"/>
      <c r="F13" s="471"/>
      <c r="G13" s="471"/>
      <c r="H13" s="469"/>
      <c r="I13" s="152" t="s">
        <v>268</v>
      </c>
      <c r="J13" s="468" t="s">
        <v>269</v>
      </c>
      <c r="K13" s="482"/>
      <c r="L13" s="483"/>
      <c r="M13" s="153" t="s">
        <v>268</v>
      </c>
      <c r="N13" s="468" t="s">
        <v>269</v>
      </c>
      <c r="O13" s="482"/>
      <c r="P13" s="483"/>
      <c r="Q13" s="152" t="s">
        <v>268</v>
      </c>
      <c r="R13" s="468" t="s">
        <v>269</v>
      </c>
      <c r="S13" s="482"/>
      <c r="T13" s="483"/>
      <c r="U13" s="449"/>
      <c r="V13" s="488"/>
    </row>
    <row r="14" spans="1:22" ht="24">
      <c r="A14" s="486"/>
      <c r="B14" s="149" t="s">
        <v>270</v>
      </c>
      <c r="C14" s="121" t="s">
        <v>401</v>
      </c>
      <c r="D14" s="121" t="s">
        <v>129</v>
      </c>
      <c r="E14" s="139" t="s">
        <v>130</v>
      </c>
      <c r="F14" s="121" t="s">
        <v>271</v>
      </c>
      <c r="G14" s="121" t="s">
        <v>118</v>
      </c>
      <c r="H14" s="121" t="s">
        <v>272</v>
      </c>
      <c r="I14" s="154"/>
      <c r="J14" s="121" t="s">
        <v>137</v>
      </c>
      <c r="K14" s="121" t="s">
        <v>138</v>
      </c>
      <c r="L14" s="121" t="s">
        <v>139</v>
      </c>
      <c r="M14" s="155"/>
      <c r="N14" s="121" t="s">
        <v>137</v>
      </c>
      <c r="O14" s="121" t="s">
        <v>138</v>
      </c>
      <c r="P14" s="121" t="s">
        <v>139</v>
      </c>
      <c r="Q14" s="154"/>
      <c r="R14" s="121" t="s">
        <v>137</v>
      </c>
      <c r="S14" s="121" t="s">
        <v>138</v>
      </c>
      <c r="T14" s="121" t="s">
        <v>139</v>
      </c>
      <c r="U14" s="449"/>
      <c r="V14" s="488"/>
    </row>
    <row r="15" spans="1:24" ht="42.75" customHeight="1">
      <c r="A15" s="487"/>
      <c r="B15" s="141" t="s">
        <v>140</v>
      </c>
      <c r="C15" s="140" t="s">
        <v>134</v>
      </c>
      <c r="D15" s="141" t="s">
        <v>132</v>
      </c>
      <c r="E15" s="141" t="s">
        <v>135</v>
      </c>
      <c r="F15" s="140" t="s">
        <v>136</v>
      </c>
      <c r="G15" s="141" t="s">
        <v>133</v>
      </c>
      <c r="H15" s="140" t="s">
        <v>141</v>
      </c>
      <c r="I15" s="156" t="s">
        <v>142</v>
      </c>
      <c r="J15" s="141" t="s">
        <v>143</v>
      </c>
      <c r="K15" s="141" t="s">
        <v>144</v>
      </c>
      <c r="L15" s="141" t="s">
        <v>145</v>
      </c>
      <c r="M15" s="140" t="s">
        <v>142</v>
      </c>
      <c r="N15" s="141" t="s">
        <v>143</v>
      </c>
      <c r="O15" s="141" t="s">
        <v>144</v>
      </c>
      <c r="P15" s="141" t="s">
        <v>145</v>
      </c>
      <c r="Q15" s="156" t="s">
        <v>142</v>
      </c>
      <c r="R15" s="141" t="s">
        <v>143</v>
      </c>
      <c r="S15" s="141" t="s">
        <v>144</v>
      </c>
      <c r="T15" s="141" t="s">
        <v>145</v>
      </c>
      <c r="U15" s="479"/>
      <c r="V15" s="450"/>
      <c r="X15" s="151"/>
    </row>
    <row r="16" spans="1:24" ht="42.75" customHeight="1">
      <c r="A16" s="126" t="s">
        <v>402</v>
      </c>
      <c r="B16" s="381">
        <v>0</v>
      </c>
      <c r="C16" s="368">
        <v>5789.8</v>
      </c>
      <c r="D16" s="369">
        <v>1106.8</v>
      </c>
      <c r="E16" s="369">
        <v>866.3</v>
      </c>
      <c r="F16" s="368">
        <v>3816.7</v>
      </c>
      <c r="G16" s="369">
        <v>0</v>
      </c>
      <c r="H16" s="368">
        <v>0</v>
      </c>
      <c r="I16" s="382">
        <v>257</v>
      </c>
      <c r="J16" s="369">
        <v>89</v>
      </c>
      <c r="K16" s="369">
        <v>0</v>
      </c>
      <c r="L16" s="369">
        <v>6</v>
      </c>
      <c r="M16" s="368">
        <v>0</v>
      </c>
      <c r="N16" s="369">
        <v>0</v>
      </c>
      <c r="O16" s="369">
        <v>0</v>
      </c>
      <c r="P16" s="369">
        <v>0</v>
      </c>
      <c r="Q16" s="382">
        <v>0</v>
      </c>
      <c r="R16" s="369">
        <v>0</v>
      </c>
      <c r="S16" s="369">
        <v>0</v>
      </c>
      <c r="T16" s="383">
        <v>0</v>
      </c>
      <c r="U16" s="480" t="s">
        <v>404</v>
      </c>
      <c r="V16" s="480"/>
      <c r="X16" s="151"/>
    </row>
    <row r="17" spans="1:22" s="147" customFormat="1" ht="39" customHeight="1">
      <c r="A17" s="380" t="s">
        <v>403</v>
      </c>
      <c r="B17" s="373">
        <v>17.1</v>
      </c>
      <c r="C17" s="373">
        <v>5540.6</v>
      </c>
      <c r="D17" s="373">
        <v>1199.4</v>
      </c>
      <c r="E17" s="373">
        <v>477.3</v>
      </c>
      <c r="F17" s="373">
        <v>3704.5</v>
      </c>
      <c r="G17" s="378">
        <v>0</v>
      </c>
      <c r="H17" s="378">
        <v>206.5</v>
      </c>
      <c r="I17" s="374">
        <v>252</v>
      </c>
      <c r="J17" s="374">
        <v>104</v>
      </c>
      <c r="K17" s="374">
        <v>0</v>
      </c>
      <c r="L17" s="374">
        <v>0</v>
      </c>
      <c r="M17" s="374">
        <v>0</v>
      </c>
      <c r="N17" s="374">
        <v>0</v>
      </c>
      <c r="O17" s="374">
        <v>0</v>
      </c>
      <c r="P17" s="374">
        <v>0</v>
      </c>
      <c r="Q17" s="374">
        <v>0</v>
      </c>
      <c r="R17" s="374">
        <v>0</v>
      </c>
      <c r="S17" s="374">
        <v>0</v>
      </c>
      <c r="T17" s="384">
        <v>0</v>
      </c>
      <c r="U17" s="484" t="s">
        <v>405</v>
      </c>
      <c r="V17" s="484"/>
    </row>
    <row r="18" spans="1:25" s="117" customFormat="1" ht="16.5" customHeight="1">
      <c r="A18" s="117" t="s">
        <v>455</v>
      </c>
      <c r="N18" s="157"/>
      <c r="V18" s="157" t="s">
        <v>456</v>
      </c>
      <c r="Y18" s="157"/>
    </row>
    <row r="19" spans="1:5" s="117" customFormat="1" ht="16.5" customHeight="1">
      <c r="A19" s="117" t="s">
        <v>453</v>
      </c>
      <c r="B19" s="158"/>
      <c r="E19" s="158"/>
    </row>
    <row r="20" spans="1:5" s="117" customFormat="1" ht="16.5" customHeight="1">
      <c r="A20" s="117" t="s">
        <v>454</v>
      </c>
      <c r="B20" s="158"/>
      <c r="E20" s="158"/>
    </row>
    <row r="21" spans="1:30" s="388" customFormat="1" ht="19.5" customHeight="1">
      <c r="A21" s="388" t="s">
        <v>457</v>
      </c>
      <c r="AD21" s="389"/>
    </row>
  </sheetData>
  <sheetProtection/>
  <mergeCells count="22">
    <mergeCell ref="E4:E7"/>
    <mergeCell ref="A3:A7"/>
    <mergeCell ref="B12:H12"/>
    <mergeCell ref="J13:L13"/>
    <mergeCell ref="N13:P13"/>
    <mergeCell ref="B13:H13"/>
    <mergeCell ref="A1:AD1"/>
    <mergeCell ref="B3:C3"/>
    <mergeCell ref="D3:E3"/>
    <mergeCell ref="B4:B7"/>
    <mergeCell ref="C4:C7"/>
    <mergeCell ref="D4:D7"/>
    <mergeCell ref="U16:V16"/>
    <mergeCell ref="P4:AC4"/>
    <mergeCell ref="AD3:AD7"/>
    <mergeCell ref="R13:T13"/>
    <mergeCell ref="U17:V17"/>
    <mergeCell ref="A11:A15"/>
    <mergeCell ref="U11:V15"/>
    <mergeCell ref="I11:L12"/>
    <mergeCell ref="M11:P12"/>
    <mergeCell ref="Q11:T12"/>
  </mergeCells>
  <printOptions horizontalCentered="1" vertic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zoomScaleSheetLayoutView="100" zoomScalePageLayoutView="0" workbookViewId="0" topLeftCell="A1">
      <selection activeCell="B17" sqref="B17"/>
    </sheetView>
  </sheetViews>
  <sheetFormatPr defaultColWidth="15.77734375" defaultRowHeight="13.5"/>
  <cols>
    <col min="1" max="1" width="11.99609375" style="44" customWidth="1"/>
    <col min="2" max="2" width="13.10546875" style="44" customWidth="1"/>
    <col min="3" max="3" width="15.5546875" style="44" customWidth="1"/>
    <col min="4" max="4" width="16.10546875" style="44" customWidth="1"/>
    <col min="5" max="5" width="15.88671875" style="44" customWidth="1"/>
    <col min="6" max="6" width="16.10546875" style="44" customWidth="1"/>
    <col min="7" max="7" width="12.10546875" style="44" customWidth="1"/>
    <col min="8" max="16384" width="15.77734375" style="44" customWidth="1"/>
  </cols>
  <sheetData>
    <row r="1" spans="1:7" s="207" customFormat="1" ht="32.25" customHeight="1">
      <c r="A1" s="492" t="s">
        <v>349</v>
      </c>
      <c r="B1" s="492"/>
      <c r="C1" s="492"/>
      <c r="D1" s="492"/>
      <c r="E1" s="492"/>
      <c r="F1" s="492"/>
      <c r="G1" s="492"/>
    </row>
    <row r="2" s="210" customFormat="1" ht="21.75" customHeight="1"/>
    <row r="3" spans="1:7" s="49" customFormat="1" ht="25.5" customHeight="1">
      <c r="A3" s="493" t="s">
        <v>273</v>
      </c>
      <c r="B3" s="240" t="s">
        <v>18</v>
      </c>
      <c r="C3" s="240" t="s">
        <v>19</v>
      </c>
      <c r="D3" s="240" t="s">
        <v>20</v>
      </c>
      <c r="E3" s="240" t="s">
        <v>21</v>
      </c>
      <c r="F3" s="240" t="s">
        <v>22</v>
      </c>
      <c r="G3" s="496" t="s">
        <v>99</v>
      </c>
    </row>
    <row r="4" spans="1:7" s="49" customFormat="1" ht="25.5" customHeight="1">
      <c r="A4" s="494"/>
      <c r="B4" s="241" t="s">
        <v>23</v>
      </c>
      <c r="C4" s="241" t="s">
        <v>24</v>
      </c>
      <c r="D4" s="241" t="s">
        <v>25</v>
      </c>
      <c r="E4" s="241" t="s">
        <v>26</v>
      </c>
      <c r="F4" s="242" t="s">
        <v>27</v>
      </c>
      <c r="G4" s="497"/>
    </row>
    <row r="5" spans="1:9" s="49" customFormat="1" ht="25.5" customHeight="1">
      <c r="A5" s="495"/>
      <c r="B5" s="243" t="s">
        <v>28</v>
      </c>
      <c r="C5" s="244" t="s">
        <v>28</v>
      </c>
      <c r="D5" s="243" t="s">
        <v>29</v>
      </c>
      <c r="E5" s="244" t="s">
        <v>30</v>
      </c>
      <c r="F5" s="244" t="s">
        <v>29</v>
      </c>
      <c r="G5" s="498"/>
      <c r="H5" s="32"/>
      <c r="I5" s="32"/>
    </row>
    <row r="6" spans="1:11" s="116" customFormat="1" ht="30" customHeight="1">
      <c r="A6" s="22" t="s">
        <v>204</v>
      </c>
      <c r="B6" s="20">
        <v>5</v>
      </c>
      <c r="C6" s="33">
        <v>233182</v>
      </c>
      <c r="D6" s="33">
        <v>2040743</v>
      </c>
      <c r="E6" s="33">
        <v>1644266</v>
      </c>
      <c r="F6" s="34">
        <v>396477</v>
      </c>
      <c r="G6" s="23" t="s">
        <v>204</v>
      </c>
      <c r="H6" s="245"/>
      <c r="I6" s="245"/>
      <c r="J6" s="23"/>
      <c r="K6" s="23"/>
    </row>
    <row r="7" spans="1:11" s="30" customFormat="1" ht="30" customHeight="1">
      <c r="A7" s="29" t="s">
        <v>210</v>
      </c>
      <c r="B7" s="35">
        <v>5</v>
      </c>
      <c r="C7" s="36">
        <v>230906</v>
      </c>
      <c r="D7" s="36">
        <v>2020498</v>
      </c>
      <c r="E7" s="36">
        <v>1651488</v>
      </c>
      <c r="F7" s="37">
        <v>369010</v>
      </c>
      <c r="G7" s="32" t="s">
        <v>210</v>
      </c>
      <c r="H7" s="38"/>
      <c r="I7" s="38"/>
      <c r="J7" s="32"/>
      <c r="K7" s="32"/>
    </row>
    <row r="8" spans="1:11" s="30" customFormat="1" ht="30" customHeight="1">
      <c r="A8" s="29" t="s">
        <v>336</v>
      </c>
      <c r="B8" s="35">
        <v>5</v>
      </c>
      <c r="C8" s="36">
        <v>237206</v>
      </c>
      <c r="D8" s="36">
        <v>2020489</v>
      </c>
      <c r="E8" s="36">
        <v>1709407</v>
      </c>
      <c r="F8" s="37">
        <v>311082</v>
      </c>
      <c r="G8" s="32" t="s">
        <v>336</v>
      </c>
      <c r="H8" s="38"/>
      <c r="I8" s="38"/>
      <c r="J8" s="32"/>
      <c r="K8" s="32"/>
    </row>
    <row r="9" spans="1:11" s="30" customFormat="1" ht="30" customHeight="1">
      <c r="A9" s="29" t="s">
        <v>402</v>
      </c>
      <c r="B9" s="35">
        <v>5</v>
      </c>
      <c r="C9" s="36">
        <v>231850</v>
      </c>
      <c r="D9" s="36">
        <v>1993100</v>
      </c>
      <c r="E9" s="36">
        <v>1759300</v>
      </c>
      <c r="F9" s="37">
        <v>233800</v>
      </c>
      <c r="G9" s="32" t="s">
        <v>402</v>
      </c>
      <c r="H9" s="38"/>
      <c r="I9" s="38"/>
      <c r="J9" s="32"/>
      <c r="K9" s="32"/>
    </row>
    <row r="10" spans="1:11" s="40" customFormat="1" ht="30" customHeight="1">
      <c r="A10" s="24" t="s">
        <v>418</v>
      </c>
      <c r="B10" s="26">
        <v>5</v>
      </c>
      <c r="C10" s="41">
        <v>231850</v>
      </c>
      <c r="D10" s="41">
        <v>2020490</v>
      </c>
      <c r="E10" s="41">
        <v>1848413</v>
      </c>
      <c r="F10" s="42">
        <v>172077</v>
      </c>
      <c r="G10" s="31" t="s">
        <v>418</v>
      </c>
      <c r="H10" s="39"/>
      <c r="I10" s="39"/>
      <c r="J10" s="25"/>
      <c r="K10" s="25"/>
    </row>
    <row r="11" spans="1:25" s="117" customFormat="1" ht="16.5" customHeight="1">
      <c r="A11" s="117" t="s">
        <v>411</v>
      </c>
      <c r="G11" s="157" t="s">
        <v>412</v>
      </c>
      <c r="N11" s="157"/>
      <c r="Y11" s="157"/>
    </row>
    <row r="12" spans="1:30" s="159" customFormat="1" ht="19.5" customHeight="1">
      <c r="A12" s="159" t="s">
        <v>419</v>
      </c>
      <c r="AD12" s="204"/>
    </row>
  </sheetData>
  <sheetProtection/>
  <mergeCells count="3">
    <mergeCell ref="A1:G1"/>
    <mergeCell ref="A3:A5"/>
    <mergeCell ref="G3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AD17" sqref="AD17"/>
    </sheetView>
  </sheetViews>
  <sheetFormatPr defaultColWidth="8.88671875" defaultRowHeight="13.5"/>
  <cols>
    <col min="1" max="1" width="8.77734375" style="247" customWidth="1"/>
    <col min="2" max="2" width="5.5546875" style="247" customWidth="1"/>
    <col min="3" max="3" width="6.10546875" style="247" customWidth="1"/>
    <col min="4" max="4" width="3.3359375" style="247" customWidth="1"/>
    <col min="5" max="5" width="4.4453125" style="247" customWidth="1"/>
    <col min="6" max="6" width="3.3359375" style="247" customWidth="1"/>
    <col min="7" max="7" width="4.3359375" style="247" customWidth="1"/>
    <col min="8" max="14" width="2.77734375" style="247" customWidth="1"/>
    <col min="15" max="15" width="4.3359375" style="247" customWidth="1"/>
    <col min="16" max="16" width="3.88671875" style="247" customWidth="1"/>
    <col min="17" max="17" width="3.21484375" style="247" customWidth="1"/>
    <col min="18" max="18" width="4.4453125" style="247" customWidth="1"/>
    <col min="19" max="19" width="2.10546875" style="247" customWidth="1"/>
    <col min="20" max="24" width="3.3359375" style="247" customWidth="1"/>
    <col min="25" max="25" width="3.99609375" style="247" customWidth="1"/>
    <col min="26" max="27" width="3.3359375" style="247" customWidth="1"/>
    <col min="28" max="28" width="4.88671875" style="247" customWidth="1"/>
    <col min="29" max="30" width="3.3359375" style="247" customWidth="1"/>
    <col min="31" max="16384" width="8.88671875" style="247" customWidth="1"/>
  </cols>
  <sheetData>
    <row r="1" spans="1:31" ht="46.5" customHeight="1">
      <c r="A1" s="499" t="s">
        <v>350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</row>
    <row r="3" spans="1:30" ht="13.5">
      <c r="A3" s="246" t="s">
        <v>421</v>
      </c>
      <c r="AD3" s="248" t="s">
        <v>422</v>
      </c>
    </row>
    <row r="4" spans="1:31" ht="16.5" customHeight="1">
      <c r="A4" s="501"/>
      <c r="B4" s="500" t="s">
        <v>351</v>
      </c>
      <c r="C4" s="501"/>
      <c r="D4" s="500" t="s">
        <v>352</v>
      </c>
      <c r="E4" s="501"/>
      <c r="F4" s="501"/>
      <c r="G4" s="501"/>
      <c r="H4" s="500" t="s">
        <v>353</v>
      </c>
      <c r="I4" s="501"/>
      <c r="J4" s="501"/>
      <c r="K4" s="501"/>
      <c r="L4" s="500" t="s">
        <v>354</v>
      </c>
      <c r="M4" s="500"/>
      <c r="N4" s="500"/>
      <c r="O4" s="500"/>
      <c r="P4" s="500" t="s">
        <v>355</v>
      </c>
      <c r="Q4" s="501"/>
      <c r="R4" s="501"/>
      <c r="S4" s="501"/>
      <c r="T4" s="500" t="s">
        <v>356</v>
      </c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2" t="s">
        <v>357</v>
      </c>
    </row>
    <row r="5" spans="1:31" ht="32.25" customHeight="1">
      <c r="A5" s="50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0"/>
      <c r="M5" s="500"/>
      <c r="N5" s="500"/>
      <c r="O5" s="500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3"/>
    </row>
    <row r="6" spans="1:31" ht="22.5" customHeight="1">
      <c r="A6" s="501"/>
      <c r="B6" s="501"/>
      <c r="C6" s="501"/>
      <c r="D6" s="500" t="s">
        <v>358</v>
      </c>
      <c r="E6" s="501"/>
      <c r="F6" s="500" t="s">
        <v>359</v>
      </c>
      <c r="G6" s="501"/>
      <c r="H6" s="501" t="s">
        <v>360</v>
      </c>
      <c r="I6" s="501"/>
      <c r="J6" s="501" t="s">
        <v>361</v>
      </c>
      <c r="K6" s="501"/>
      <c r="L6" s="501" t="s">
        <v>360</v>
      </c>
      <c r="M6" s="501"/>
      <c r="N6" s="501" t="s">
        <v>361</v>
      </c>
      <c r="O6" s="501"/>
      <c r="P6" s="501" t="s">
        <v>360</v>
      </c>
      <c r="Q6" s="501"/>
      <c r="R6" s="501" t="s">
        <v>361</v>
      </c>
      <c r="S6" s="501"/>
      <c r="T6" s="501" t="s">
        <v>360</v>
      </c>
      <c r="U6" s="501"/>
      <c r="V6" s="501"/>
      <c r="W6" s="501"/>
      <c r="X6" s="501"/>
      <c r="Y6" s="501"/>
      <c r="Z6" s="501"/>
      <c r="AA6" s="501"/>
      <c r="AB6" s="501"/>
      <c r="AC6" s="501" t="s">
        <v>361</v>
      </c>
      <c r="AD6" s="501"/>
      <c r="AE6" s="503"/>
    </row>
    <row r="7" spans="1:31" ht="16.5" customHeight="1">
      <c r="A7" s="501"/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0" t="s">
        <v>362</v>
      </c>
      <c r="U7" s="501"/>
      <c r="V7" s="501"/>
      <c r="W7" s="500" t="s">
        <v>363</v>
      </c>
      <c r="X7" s="501"/>
      <c r="Y7" s="501"/>
      <c r="Z7" s="500" t="s">
        <v>364</v>
      </c>
      <c r="AA7" s="501"/>
      <c r="AB7" s="501"/>
      <c r="AC7" s="501"/>
      <c r="AD7" s="501"/>
      <c r="AE7" s="503"/>
    </row>
    <row r="8" spans="1:31" ht="43.5" customHeight="1">
      <c r="A8" s="501"/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3"/>
    </row>
    <row r="9" spans="1:31" ht="25.5" customHeight="1">
      <c r="A9" s="249" t="s">
        <v>418</v>
      </c>
      <c r="B9" s="512">
        <v>74.4</v>
      </c>
      <c r="C9" s="506"/>
      <c r="D9" s="506">
        <f>SUM(D10:E11)</f>
        <v>11375.3</v>
      </c>
      <c r="E9" s="506"/>
      <c r="F9" s="506">
        <f>SUM(F10:G11)</f>
        <v>8460.5</v>
      </c>
      <c r="G9" s="506"/>
      <c r="H9" s="506">
        <f>SUM(H10:I11)</f>
        <v>797.6</v>
      </c>
      <c r="I9" s="506"/>
      <c r="J9" s="506">
        <f>SUM(J10:K11)</f>
        <v>369.3</v>
      </c>
      <c r="K9" s="506"/>
      <c r="L9" s="506">
        <f>SUM(L10:M11)</f>
        <v>310</v>
      </c>
      <c r="M9" s="506"/>
      <c r="N9" s="506">
        <f>SUM(N10:O11)</f>
        <v>208.7</v>
      </c>
      <c r="O9" s="506"/>
      <c r="P9" s="506">
        <f>SUM(P10:Q11)</f>
        <v>3996.8</v>
      </c>
      <c r="Q9" s="506"/>
      <c r="R9" s="506">
        <f>SUM(R10:S11)</f>
        <v>3993.6</v>
      </c>
      <c r="S9" s="506"/>
      <c r="T9" s="506">
        <f>SUM(T10:V11)</f>
        <v>6270.9</v>
      </c>
      <c r="U9" s="506"/>
      <c r="V9" s="506"/>
      <c r="W9" s="506">
        <f>SUM(W10:Y11)</f>
        <v>28.400000000000002</v>
      </c>
      <c r="X9" s="506"/>
      <c r="Y9" s="506"/>
      <c r="Z9" s="506">
        <f>SUM(Z10:AB11)</f>
        <v>6242.5</v>
      </c>
      <c r="AA9" s="506"/>
      <c r="AB9" s="506"/>
      <c r="AC9" s="506">
        <f>SUM(AC10:AD11)</f>
        <v>3888.9</v>
      </c>
      <c r="AD9" s="507"/>
      <c r="AE9" s="250" t="s">
        <v>418</v>
      </c>
    </row>
    <row r="10" spans="1:31" ht="25.5" customHeight="1">
      <c r="A10" s="251" t="s">
        <v>367</v>
      </c>
      <c r="B10" s="504">
        <v>76</v>
      </c>
      <c r="C10" s="505"/>
      <c r="D10" s="505">
        <v>9055</v>
      </c>
      <c r="E10" s="505"/>
      <c r="F10" s="505">
        <v>6880.6</v>
      </c>
      <c r="G10" s="505"/>
      <c r="H10" s="505">
        <v>564.7</v>
      </c>
      <c r="I10" s="505"/>
      <c r="J10" s="505">
        <v>313.3</v>
      </c>
      <c r="K10" s="505"/>
      <c r="L10" s="505">
        <v>155.8</v>
      </c>
      <c r="M10" s="505"/>
      <c r="N10" s="505">
        <v>87.2</v>
      </c>
      <c r="O10" s="505"/>
      <c r="P10" s="505">
        <v>2776.8</v>
      </c>
      <c r="Q10" s="505"/>
      <c r="R10" s="505">
        <v>2775.6</v>
      </c>
      <c r="S10" s="505"/>
      <c r="T10" s="505">
        <v>5557.7</v>
      </c>
      <c r="U10" s="505"/>
      <c r="V10" s="505"/>
      <c r="W10" s="511">
        <v>17.1</v>
      </c>
      <c r="X10" s="511"/>
      <c r="Y10" s="511"/>
      <c r="Z10" s="505">
        <v>5540.6</v>
      </c>
      <c r="AA10" s="505"/>
      <c r="AB10" s="505"/>
      <c r="AC10" s="505">
        <v>3704.5</v>
      </c>
      <c r="AD10" s="508"/>
      <c r="AE10" s="76" t="s">
        <v>365</v>
      </c>
    </row>
    <row r="11" spans="1:31" ht="25.5" customHeight="1">
      <c r="A11" s="252" t="s">
        <v>368</v>
      </c>
      <c r="B11" s="514">
        <v>68.1</v>
      </c>
      <c r="C11" s="509"/>
      <c r="D11" s="509">
        <v>2320.3</v>
      </c>
      <c r="E11" s="509"/>
      <c r="F11" s="509">
        <v>1579.9</v>
      </c>
      <c r="G11" s="509"/>
      <c r="H11" s="509">
        <v>232.9</v>
      </c>
      <c r="I11" s="509"/>
      <c r="J11" s="509">
        <v>56</v>
      </c>
      <c r="K11" s="509"/>
      <c r="L11" s="509">
        <v>154.2</v>
      </c>
      <c r="M11" s="509"/>
      <c r="N11" s="509">
        <v>121.5</v>
      </c>
      <c r="O11" s="509"/>
      <c r="P11" s="509">
        <v>1220</v>
      </c>
      <c r="Q11" s="509"/>
      <c r="R11" s="509">
        <v>1218</v>
      </c>
      <c r="S11" s="509"/>
      <c r="T11" s="509">
        <v>713.2</v>
      </c>
      <c r="U11" s="509"/>
      <c r="V11" s="509"/>
      <c r="W11" s="509">
        <v>11.3</v>
      </c>
      <c r="X11" s="509"/>
      <c r="Y11" s="509"/>
      <c r="Z11" s="509">
        <v>701.9</v>
      </c>
      <c r="AA11" s="509"/>
      <c r="AB11" s="509"/>
      <c r="AC11" s="509">
        <v>184.4</v>
      </c>
      <c r="AD11" s="510"/>
      <c r="AE11" s="79" t="s">
        <v>366</v>
      </c>
    </row>
    <row r="12" spans="1:31" s="117" customFormat="1" ht="18.75" customHeight="1">
      <c r="A12" s="253" t="s">
        <v>411</v>
      </c>
      <c r="B12" s="390"/>
      <c r="C12" s="390"/>
      <c r="D12" s="390"/>
      <c r="E12" s="470"/>
      <c r="F12" s="470"/>
      <c r="G12" s="47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157" t="s">
        <v>412</v>
      </c>
    </row>
    <row r="13" spans="1:30" s="391" customFormat="1" ht="18.75" customHeight="1">
      <c r="A13" s="513" t="s">
        <v>458</v>
      </c>
      <c r="B13" s="513"/>
      <c r="C13" s="513"/>
      <c r="D13" s="513"/>
      <c r="E13" s="513"/>
      <c r="F13" s="513"/>
      <c r="G13" s="513"/>
      <c r="H13" s="513"/>
      <c r="I13" s="513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</row>
    <row r="14" spans="1:30" s="391" customFormat="1" ht="18.75" customHeight="1">
      <c r="A14" s="392" t="s">
        <v>459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</row>
    <row r="15" spans="1:30" ht="13.5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</row>
  </sheetData>
  <sheetProtection/>
  <mergeCells count="63">
    <mergeCell ref="A13:I13"/>
    <mergeCell ref="N11:O11"/>
    <mergeCell ref="L11:M11"/>
    <mergeCell ref="B11:C11"/>
    <mergeCell ref="F11:G11"/>
    <mergeCell ref="H11:I11"/>
    <mergeCell ref="J11:K11"/>
    <mergeCell ref="E12:G12"/>
    <mergeCell ref="W11:Y11"/>
    <mergeCell ref="W10:Y10"/>
    <mergeCell ref="B9:C9"/>
    <mergeCell ref="D9:E9"/>
    <mergeCell ref="F9:G9"/>
    <mergeCell ref="H9:I9"/>
    <mergeCell ref="J9:K9"/>
    <mergeCell ref="P10:Q10"/>
    <mergeCell ref="D11:E11"/>
    <mergeCell ref="R10:S10"/>
    <mergeCell ref="AC11:AD11"/>
    <mergeCell ref="L9:M9"/>
    <mergeCell ref="R9:S9"/>
    <mergeCell ref="T9:V9"/>
    <mergeCell ref="W9:Y9"/>
    <mergeCell ref="Z11:AB11"/>
    <mergeCell ref="Z9:AB9"/>
    <mergeCell ref="P11:Q11"/>
    <mergeCell ref="Z10:AB10"/>
    <mergeCell ref="N9:O9"/>
    <mergeCell ref="T10:V10"/>
    <mergeCell ref="J10:K10"/>
    <mergeCell ref="L10:M10"/>
    <mergeCell ref="N10:O10"/>
    <mergeCell ref="T11:V11"/>
    <mergeCell ref="R11:S11"/>
    <mergeCell ref="B10:C10"/>
    <mergeCell ref="D10:E10"/>
    <mergeCell ref="F10:G10"/>
    <mergeCell ref="H10:I10"/>
    <mergeCell ref="AC6:AD8"/>
    <mergeCell ref="W7:Y8"/>
    <mergeCell ref="AC9:AD9"/>
    <mergeCell ref="T7:V8"/>
    <mergeCell ref="AC10:AD10"/>
    <mergeCell ref="P9:Q9"/>
    <mergeCell ref="AE4:AE8"/>
    <mergeCell ref="D6:E8"/>
    <mergeCell ref="F6:G8"/>
    <mergeCell ref="H6:I8"/>
    <mergeCell ref="J6:K8"/>
    <mergeCell ref="L6:M8"/>
    <mergeCell ref="N6:O8"/>
    <mergeCell ref="P6:Q8"/>
    <mergeCell ref="R6:S8"/>
    <mergeCell ref="A1:AE1"/>
    <mergeCell ref="T4:AD5"/>
    <mergeCell ref="A4:A8"/>
    <mergeCell ref="B4:C8"/>
    <mergeCell ref="D4:G5"/>
    <mergeCell ref="H4:K5"/>
    <mergeCell ref="L4:O5"/>
    <mergeCell ref="P4:S5"/>
    <mergeCell ref="T6:AB6"/>
    <mergeCell ref="Z7:AB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91" zoomScalePageLayoutView="0" workbookViewId="0" topLeftCell="A1">
      <selection activeCell="I23" sqref="I23"/>
    </sheetView>
  </sheetViews>
  <sheetFormatPr defaultColWidth="8.88671875" defaultRowHeight="13.5"/>
  <cols>
    <col min="1" max="1" width="8.88671875" style="161" customWidth="1"/>
    <col min="2" max="2" width="9.99609375" style="161" customWidth="1"/>
    <col min="3" max="3" width="12.4453125" style="161" customWidth="1"/>
    <col min="4" max="4" width="13.21484375" style="161" customWidth="1"/>
    <col min="5" max="5" width="8.21484375" style="161" customWidth="1"/>
    <col min="6" max="6" width="9.21484375" style="161" bestFit="1" customWidth="1"/>
    <col min="7" max="7" width="9.5546875" style="161" bestFit="1" customWidth="1"/>
    <col min="8" max="8" width="8.10546875" style="161" customWidth="1"/>
    <col min="9" max="9" width="9.21484375" style="161" bestFit="1" customWidth="1"/>
    <col min="10" max="10" width="9.5546875" style="161" bestFit="1" customWidth="1"/>
    <col min="11" max="11" width="7.77734375" style="161" customWidth="1"/>
    <col min="12" max="13" width="9.21484375" style="161" bestFit="1" customWidth="1"/>
    <col min="14" max="14" width="7.99609375" style="161" customWidth="1"/>
    <col min="15" max="16384" width="8.88671875" style="161" customWidth="1"/>
  </cols>
  <sheetData>
    <row r="1" spans="1:13" ht="50.25" customHeight="1">
      <c r="A1" s="524" t="s">
        <v>369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ht="23.25" customHeight="1"/>
    <row r="3" spans="1:14" s="162" customFormat="1" ht="26.25" customHeight="1">
      <c r="A3" s="529" t="s">
        <v>201</v>
      </c>
      <c r="B3" s="526" t="s">
        <v>31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8"/>
      <c r="N3" s="515" t="s">
        <v>202</v>
      </c>
    </row>
    <row r="4" spans="1:14" s="162" customFormat="1" ht="21" customHeight="1">
      <c r="A4" s="530"/>
      <c r="B4" s="526" t="s">
        <v>32</v>
      </c>
      <c r="C4" s="527"/>
      <c r="D4" s="528"/>
      <c r="E4" s="526" t="s">
        <v>33</v>
      </c>
      <c r="F4" s="527"/>
      <c r="G4" s="527"/>
      <c r="H4" s="527"/>
      <c r="I4" s="527"/>
      <c r="J4" s="527"/>
      <c r="K4" s="527"/>
      <c r="L4" s="527"/>
      <c r="M4" s="528"/>
      <c r="N4" s="516"/>
    </row>
    <row r="5" spans="1:14" s="162" customFormat="1" ht="13.5">
      <c r="A5" s="530"/>
      <c r="B5" s="521" t="s">
        <v>34</v>
      </c>
      <c r="C5" s="522"/>
      <c r="D5" s="523"/>
      <c r="E5" s="521" t="s">
        <v>34</v>
      </c>
      <c r="F5" s="522"/>
      <c r="G5" s="523"/>
      <c r="H5" s="521" t="s">
        <v>35</v>
      </c>
      <c r="I5" s="522"/>
      <c r="J5" s="523"/>
      <c r="K5" s="521" t="s">
        <v>37</v>
      </c>
      <c r="L5" s="522"/>
      <c r="M5" s="523"/>
      <c r="N5" s="516"/>
    </row>
    <row r="6" spans="1:14" s="162" customFormat="1" ht="13.5">
      <c r="A6" s="530"/>
      <c r="B6" s="518"/>
      <c r="C6" s="519"/>
      <c r="D6" s="520"/>
      <c r="E6" s="518"/>
      <c r="F6" s="519"/>
      <c r="G6" s="520"/>
      <c r="H6" s="518" t="s">
        <v>36</v>
      </c>
      <c r="I6" s="519"/>
      <c r="J6" s="520"/>
      <c r="K6" s="518" t="s">
        <v>38</v>
      </c>
      <c r="L6" s="519"/>
      <c r="M6" s="520"/>
      <c r="N6" s="516"/>
    </row>
    <row r="7" spans="1:14" s="162" customFormat="1" ht="29.25" customHeight="1">
      <c r="A7" s="530"/>
      <c r="B7" s="163"/>
      <c r="C7" s="164" t="s">
        <v>39</v>
      </c>
      <c r="D7" s="164" t="s">
        <v>41</v>
      </c>
      <c r="E7" s="163"/>
      <c r="F7" s="164" t="s">
        <v>43</v>
      </c>
      <c r="G7" s="164" t="s">
        <v>45</v>
      </c>
      <c r="H7" s="163"/>
      <c r="I7" s="164" t="s">
        <v>47</v>
      </c>
      <c r="J7" s="164" t="s">
        <v>48</v>
      </c>
      <c r="K7" s="163"/>
      <c r="L7" s="164" t="s">
        <v>183</v>
      </c>
      <c r="M7" s="164" t="s">
        <v>51</v>
      </c>
      <c r="N7" s="516"/>
    </row>
    <row r="8" spans="1:14" s="162" customFormat="1" ht="36">
      <c r="A8" s="531"/>
      <c r="B8" s="165"/>
      <c r="C8" s="166" t="s">
        <v>40</v>
      </c>
      <c r="D8" s="166" t="s">
        <v>42</v>
      </c>
      <c r="E8" s="166"/>
      <c r="F8" s="166" t="s">
        <v>44</v>
      </c>
      <c r="G8" s="166" t="s">
        <v>46</v>
      </c>
      <c r="H8" s="166"/>
      <c r="I8" s="166" t="s">
        <v>184</v>
      </c>
      <c r="J8" s="166" t="s">
        <v>49</v>
      </c>
      <c r="K8" s="166"/>
      <c r="L8" s="166" t="s">
        <v>50</v>
      </c>
      <c r="M8" s="166" t="s">
        <v>52</v>
      </c>
      <c r="N8" s="517"/>
    </row>
    <row r="9" spans="1:14" s="118" customFormat="1" ht="39.75" customHeight="1">
      <c r="A9" s="171" t="s">
        <v>204</v>
      </c>
      <c r="B9" s="167">
        <f>SUM(C9:D9)</f>
        <v>123769</v>
      </c>
      <c r="C9" s="167">
        <v>104657</v>
      </c>
      <c r="D9" s="167">
        <v>19112</v>
      </c>
      <c r="E9" s="168">
        <f>SUM(F9:G9)</f>
        <v>618</v>
      </c>
      <c r="F9" s="169">
        <v>12</v>
      </c>
      <c r="G9" s="169">
        <v>606</v>
      </c>
      <c r="H9" s="169">
        <f>SUM(I9:J9)</f>
        <v>618</v>
      </c>
      <c r="I9" s="169">
        <v>12</v>
      </c>
      <c r="J9" s="169">
        <v>606</v>
      </c>
      <c r="K9" s="170" t="s">
        <v>203</v>
      </c>
      <c r="L9" s="170" t="s">
        <v>203</v>
      </c>
      <c r="M9" s="170" t="s">
        <v>203</v>
      </c>
      <c r="N9" s="76" t="s">
        <v>204</v>
      </c>
    </row>
    <row r="10" spans="1:14" s="118" customFormat="1" ht="39.75" customHeight="1">
      <c r="A10" s="171" t="s">
        <v>205</v>
      </c>
      <c r="B10" s="167">
        <f>SUM(C10:D10)</f>
        <v>133999</v>
      </c>
      <c r="C10" s="167">
        <v>119500</v>
      </c>
      <c r="D10" s="167">
        <v>14499</v>
      </c>
      <c r="E10" s="172">
        <f>SUM(F10:G10)</f>
        <v>586</v>
      </c>
      <c r="F10" s="169">
        <v>8</v>
      </c>
      <c r="G10" s="169">
        <v>578</v>
      </c>
      <c r="H10" s="169">
        <f>SUM(I10:J10)</f>
        <v>587</v>
      </c>
      <c r="I10" s="169">
        <v>8</v>
      </c>
      <c r="J10" s="169">
        <v>579</v>
      </c>
      <c r="K10" s="170" t="s">
        <v>203</v>
      </c>
      <c r="L10" s="170" t="s">
        <v>203</v>
      </c>
      <c r="M10" s="170" t="s">
        <v>203</v>
      </c>
      <c r="N10" s="76" t="s">
        <v>205</v>
      </c>
    </row>
    <row r="11" spans="1:14" s="118" customFormat="1" ht="39.75" customHeight="1">
      <c r="A11" s="171" t="s">
        <v>336</v>
      </c>
      <c r="B11" s="167">
        <v>131300</v>
      </c>
      <c r="C11" s="167">
        <v>116600</v>
      </c>
      <c r="D11" s="167">
        <v>14700</v>
      </c>
      <c r="E11" s="172">
        <v>574</v>
      </c>
      <c r="F11" s="169">
        <v>7</v>
      </c>
      <c r="G11" s="169">
        <v>567</v>
      </c>
      <c r="H11" s="169">
        <v>574</v>
      </c>
      <c r="I11" s="169">
        <v>7</v>
      </c>
      <c r="J11" s="169">
        <v>567</v>
      </c>
      <c r="K11" s="170" t="s">
        <v>203</v>
      </c>
      <c r="L11" s="170" t="s">
        <v>203</v>
      </c>
      <c r="M11" s="170" t="s">
        <v>203</v>
      </c>
      <c r="N11" s="76" t="s">
        <v>336</v>
      </c>
    </row>
    <row r="12" spans="1:14" s="118" customFormat="1" ht="39.75" customHeight="1">
      <c r="A12" s="171" t="s">
        <v>402</v>
      </c>
      <c r="B12" s="167">
        <v>133900</v>
      </c>
      <c r="C12" s="167">
        <v>118900</v>
      </c>
      <c r="D12" s="167">
        <v>15000</v>
      </c>
      <c r="E12" s="172">
        <v>501</v>
      </c>
      <c r="F12" s="169">
        <v>6</v>
      </c>
      <c r="G12" s="169">
        <v>495</v>
      </c>
      <c r="H12" s="169">
        <v>501</v>
      </c>
      <c r="I12" s="169">
        <v>6</v>
      </c>
      <c r="J12" s="169">
        <v>495</v>
      </c>
      <c r="K12" s="170"/>
      <c r="L12" s="170"/>
      <c r="M12" s="170"/>
      <c r="N12" s="76" t="s">
        <v>402</v>
      </c>
    </row>
    <row r="13" spans="1:14" s="178" customFormat="1" ht="39.75" customHeight="1">
      <c r="A13" s="173" t="s">
        <v>403</v>
      </c>
      <c r="B13" s="174">
        <f>SUM(C13:D13)</f>
        <v>137329</v>
      </c>
      <c r="C13" s="174">
        <v>122906</v>
      </c>
      <c r="D13" s="174">
        <v>14423</v>
      </c>
      <c r="E13" s="174">
        <f>SUM(F13:G13)</f>
        <v>493</v>
      </c>
      <c r="F13" s="175">
        <v>6</v>
      </c>
      <c r="G13" s="175">
        <v>487</v>
      </c>
      <c r="H13" s="183">
        <f>SUM(I13:J13)</f>
        <v>493</v>
      </c>
      <c r="I13" s="175">
        <v>6</v>
      </c>
      <c r="J13" s="175">
        <v>487</v>
      </c>
      <c r="K13" s="176"/>
      <c r="L13" s="176"/>
      <c r="M13" s="176"/>
      <c r="N13" s="177" t="s">
        <v>403</v>
      </c>
    </row>
    <row r="14" spans="1:8" s="180" customFormat="1" ht="21" customHeight="1">
      <c r="A14" s="179" t="s">
        <v>408</v>
      </c>
      <c r="B14" s="179"/>
      <c r="H14" s="181" t="s">
        <v>335</v>
      </c>
    </row>
    <row r="15" ht="23.25" customHeight="1"/>
    <row r="16" s="182" customFormat="1" ht="13.5"/>
    <row r="17" s="182" customFormat="1" ht="13.5"/>
    <row r="18" s="182" customFormat="1" ht="13.5"/>
    <row r="19" s="182" customFormat="1" ht="13.5"/>
    <row r="20" s="182" customFormat="1" ht="13.5"/>
    <row r="21" s="182" customFormat="1" ht="13.5"/>
    <row r="22" s="182" customFormat="1" ht="13.5"/>
    <row r="23" s="182" customFormat="1" ht="13.5"/>
    <row r="24" s="182" customFormat="1" ht="13.5"/>
    <row r="25" s="182" customFormat="1" ht="13.5"/>
    <row r="26" s="182" customFormat="1" ht="13.5"/>
    <row r="27" s="182" customFormat="1" ht="13.5"/>
    <row r="28" s="182" customFormat="1" ht="13.5"/>
    <row r="29" s="182" customFormat="1" ht="13.5"/>
    <row r="30" s="182" customFormat="1" ht="13.5"/>
    <row r="31" s="182" customFormat="1" ht="13.5"/>
    <row r="32" s="182" customFormat="1" ht="13.5"/>
    <row r="33" s="182" customFormat="1" ht="13.5"/>
    <row r="34" s="182" customFormat="1" ht="13.5"/>
    <row r="35" s="182" customFormat="1" ht="13.5"/>
    <row r="36" s="182" customFormat="1" ht="13.5"/>
    <row r="37" s="182" customFormat="1" ht="13.5"/>
    <row r="38" s="182" customFormat="1" ht="13.5"/>
    <row r="39" s="182" customFormat="1" ht="13.5"/>
    <row r="40" s="182" customFormat="1" ht="13.5"/>
    <row r="41" s="182" customFormat="1" ht="13.5"/>
    <row r="42" s="182" customFormat="1" ht="13.5"/>
    <row r="43" s="182" customFormat="1" ht="13.5"/>
    <row r="44" s="182" customFormat="1" ht="13.5"/>
    <row r="45" s="182" customFormat="1" ht="13.5"/>
    <row r="46" s="182" customFormat="1" ht="13.5"/>
    <row r="47" s="182" customFormat="1" ht="13.5"/>
    <row r="48" s="182" customFormat="1" ht="13.5"/>
    <row r="49" s="182" customFormat="1" ht="13.5"/>
    <row r="50" s="182" customFormat="1" ht="13.5"/>
    <row r="51" s="182" customFormat="1" ht="13.5"/>
    <row r="52" s="182" customFormat="1" ht="13.5"/>
    <row r="53" s="182" customFormat="1" ht="13.5"/>
    <row r="54" s="182" customFormat="1" ht="13.5"/>
    <row r="55" s="182" customFormat="1" ht="13.5"/>
    <row r="56" s="182" customFormat="1" ht="13.5"/>
    <row r="57" s="182" customFormat="1" ht="13.5"/>
    <row r="58" s="182" customFormat="1" ht="13.5"/>
    <row r="59" s="182" customFormat="1" ht="13.5"/>
    <row r="60" s="182" customFormat="1" ht="13.5"/>
    <row r="61" s="182" customFormat="1" ht="13.5"/>
    <row r="62" s="182" customFormat="1" ht="13.5"/>
    <row r="63" s="182" customFormat="1" ht="13.5"/>
    <row r="64" s="182" customFormat="1" ht="13.5"/>
    <row r="65" s="182" customFormat="1" ht="13.5"/>
  </sheetData>
  <sheetProtection/>
  <mergeCells count="12">
    <mergeCell ref="A1:M1"/>
    <mergeCell ref="B3:M3"/>
    <mergeCell ref="B4:D4"/>
    <mergeCell ref="E4:M4"/>
    <mergeCell ref="A3:A8"/>
    <mergeCell ref="N3:N8"/>
    <mergeCell ref="K6:M6"/>
    <mergeCell ref="B5:D6"/>
    <mergeCell ref="E5:G6"/>
    <mergeCell ref="H5:J5"/>
    <mergeCell ref="H6:J6"/>
    <mergeCell ref="K5:M5"/>
  </mergeCells>
  <printOptions/>
  <pageMargins left="0.58" right="0.75" top="1" bottom="0.55" header="0.5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2012-11-23T07:22:10Z</cp:lastPrinted>
  <dcterms:created xsi:type="dcterms:W3CDTF">2000-12-15T03:44:06Z</dcterms:created>
  <dcterms:modified xsi:type="dcterms:W3CDTF">2015-03-23T05:45:05Z</dcterms:modified>
  <cp:category/>
  <cp:version/>
  <cp:contentType/>
  <cp:contentStatus/>
</cp:coreProperties>
</file>