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35" firstSheet="7" activeTab="13"/>
  </bookViews>
  <sheets>
    <sheet name="1.주택 현황 및 보급율" sheetId="1" r:id="rId1"/>
    <sheet name="2.건축연도별 주택" sheetId="2" r:id="rId2"/>
    <sheet name="3.연면적별주택" sheetId="3" r:id="rId3"/>
    <sheet name="4.건축허가(1)" sheetId="4" r:id="rId4"/>
    <sheet name="4.건축허가(2)" sheetId="5" r:id="rId5"/>
    <sheet name="4-1.시별 건축허가" sheetId="6" r:id="rId6"/>
    <sheet name="5.아파트 건립" sheetId="7" r:id="rId7"/>
    <sheet name="6.주택가격" sheetId="8" r:id="rId8"/>
    <sheet name="7. 토지거래허가" sheetId="9" r:id="rId9"/>
    <sheet name="8.지가변동률" sheetId="10" r:id="rId10"/>
    <sheet name="9.토지거래현황" sheetId="11" r:id="rId11"/>
    <sheet name="10.용도지역" sheetId="12" r:id="rId12"/>
    <sheet name="11.용도지구" sheetId="13" r:id="rId13"/>
    <sheet name="12.공원" sheetId="14" r:id="rId14"/>
    <sheet name="13.하천" sheetId="15" r:id="rId15"/>
    <sheet name="14.하천부지점용" sheetId="16" r:id="rId16"/>
    <sheet name="15.도로" sheetId="17" r:id="rId17"/>
    <sheet name="15-1 폭원별 도로현황" sheetId="18" r:id="rId18"/>
    <sheet name="16.도로시설물" sheetId="19" r:id="rId19"/>
    <sheet name="17.교량" sheetId="20" r:id="rId20"/>
    <sheet name="18.건설장비" sheetId="21" r:id="rId21"/>
  </sheets>
  <definedNames>
    <definedName name="_xlnm.Print_Area" localSheetId="0">'1.주택 현황 및 보급율'!$A$1:$K$2</definedName>
    <definedName name="_xlnm.Print_Area" localSheetId="11">'10.용도지역'!$A$1:$U$28</definedName>
    <definedName name="_xlnm.Print_Area" localSheetId="13">'12.공원'!$A$1:$T$27</definedName>
    <definedName name="_xlnm.Print_Area" localSheetId="14">'13.하천'!$A$1:$H$3</definedName>
    <definedName name="_xlnm.Print_Area" localSheetId="15">'14.하천부지점용'!$A$1:$H$14</definedName>
    <definedName name="_xlnm.Print_Area" localSheetId="18">'16.도로시설물'!$A$1:$S$22</definedName>
    <definedName name="_xlnm.Print_Area" localSheetId="19">'17.교량'!$A$1:$N$25</definedName>
    <definedName name="_xlnm.Print_Area" localSheetId="1">'2.건축연도별 주택'!$A$1:$I$17</definedName>
    <definedName name="_xlnm.Print_Area" localSheetId="2">'3.연면적별주택'!$A$1:$I$2</definedName>
    <definedName name="_xlnm.Print_Area" localSheetId="3">'4.건축허가(1)'!$A$1:$R$2</definedName>
    <definedName name="_xlnm.Print_Area" localSheetId="4">'4.건축허가(2)'!$A$1:$R$2</definedName>
    <definedName name="_xlnm.Print_Area" localSheetId="5">'4-1.시별 건축허가'!$A$1:$P$3</definedName>
    <definedName name="_xlnm.Print_Area" localSheetId="6">'5.아파트 건립'!$A$1:$J$24</definedName>
    <definedName name="_xlnm.Print_Area" localSheetId="8">'7. 토지거래허가'!$A$1:$M$2</definedName>
    <definedName name="_xlnm.Print_Area" localSheetId="9">'8.지가변동률'!$A$1:$AD$2</definedName>
    <definedName name="_xlnm.Print_Area" localSheetId="10">'9.토지거래현황'!$A$1:$U$26</definedName>
  </definedNames>
  <calcPr fullCalcOnLoad="1"/>
</workbook>
</file>

<file path=xl/sharedStrings.xml><?xml version="1.0" encoding="utf-8"?>
<sst xmlns="http://schemas.openxmlformats.org/spreadsheetml/2006/main" count="1660" uniqueCount="738">
  <si>
    <t>연 장</t>
  </si>
  <si>
    <r>
      <t>L</t>
    </r>
    <r>
      <rPr>
        <sz val="10"/>
        <rFont val="Arial"/>
        <family val="2"/>
      </rPr>
      <t>ength</t>
    </r>
  </si>
  <si>
    <r>
      <t>포장률</t>
    </r>
    <r>
      <rPr>
        <sz val="10"/>
        <rFont val="Arial"/>
        <family val="2"/>
      </rPr>
      <t>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</si>
  <si>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</si>
  <si>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m, %)</t>
    </r>
  </si>
  <si>
    <t>(Unit : m, %)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</si>
  <si>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 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</si>
  <si>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General  national  road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</si>
  <si>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</si>
  <si>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미포장</t>
  </si>
  <si>
    <t>미개통</t>
  </si>
  <si>
    <t>Paved</t>
  </si>
  <si>
    <t>Unpaved</t>
  </si>
  <si>
    <t>Undeveloped</t>
  </si>
  <si>
    <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Provincial  road</t>
    </r>
  </si>
  <si>
    <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  Si  and  Gun's road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</si>
  <si>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</si>
  <si>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number,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</si>
  <si>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교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</si>
  <si>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</si>
  <si>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</si>
  <si>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</si>
  <si>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t>Pedestrian overpass</t>
  </si>
  <si>
    <t>Pedestrian underpass</t>
  </si>
  <si>
    <t>Underground roadway</t>
  </si>
  <si>
    <t>Elevated road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</si>
  <si>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</si>
  <si>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</si>
  <si>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</si>
  <si>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t>Number</t>
  </si>
  <si>
    <t>Length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</si>
  <si>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</si>
  <si>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</si>
  <si>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Length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</si>
  <si>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</si>
  <si>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, m)</t>
    </r>
  </si>
  <si>
    <t>(Unit : number, 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</si>
  <si>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</si>
  <si>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</si>
  <si>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</si>
  <si>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</si>
  <si>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</si>
  <si>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t>스크레이퍼</t>
  </si>
  <si>
    <t>덤프트럭</t>
  </si>
  <si>
    <t>기중기</t>
  </si>
  <si>
    <r>
      <t>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  Concrete</t>
    </r>
  </si>
  <si>
    <r>
      <t>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칭</t>
    </r>
  </si>
  <si>
    <r>
      <t>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</si>
  <si>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믹서트럭</t>
  </si>
  <si>
    <r>
      <t>펌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프</t>
    </r>
  </si>
  <si>
    <r>
      <t>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</si>
  <si>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t>Dump</t>
  </si>
  <si>
    <t>Betching</t>
  </si>
  <si>
    <t>Mixer</t>
  </si>
  <si>
    <t>Total</t>
  </si>
  <si>
    <t>Bulldozers</t>
  </si>
  <si>
    <t>Excavators</t>
  </si>
  <si>
    <t>Loaders</t>
  </si>
  <si>
    <t>Forklifts</t>
  </si>
  <si>
    <t>Scrapers</t>
  </si>
  <si>
    <t>trucks</t>
  </si>
  <si>
    <t>Cranes</t>
  </si>
  <si>
    <t>Graders</t>
  </si>
  <si>
    <t>Rollers</t>
  </si>
  <si>
    <t>plant</t>
  </si>
  <si>
    <t>Finishers</t>
  </si>
  <si>
    <t>Distributors</t>
  </si>
  <si>
    <t>Pumps</t>
  </si>
  <si>
    <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Asphalt</t>
    </r>
  </si>
  <si>
    <t>골재살포기</t>
  </si>
  <si>
    <r>
      <t>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</si>
  <si>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공기압축기</t>
  </si>
  <si>
    <r>
      <t>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</si>
  <si>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사리채취기</t>
  </si>
  <si>
    <r>
      <t>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</si>
  <si>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노상안정기</t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</si>
  <si>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</si>
  <si>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</si>
  <si>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>믹싱플랜트</t>
  </si>
  <si>
    <r>
      <t>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</si>
  <si>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</si>
  <si>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Mixing</t>
  </si>
  <si>
    <t>Aggregate</t>
  </si>
  <si>
    <t>Boring</t>
  </si>
  <si>
    <t>Gravel</t>
  </si>
  <si>
    <t>Road</t>
  </si>
  <si>
    <t>plants</t>
  </si>
  <si>
    <t>Crushers</t>
  </si>
  <si>
    <t>Compressors</t>
  </si>
  <si>
    <t>machine</t>
  </si>
  <si>
    <t>collectors</t>
  </si>
  <si>
    <t>Dredgers</t>
  </si>
  <si>
    <t>stabilizers</t>
  </si>
  <si>
    <t>Rock drills</t>
  </si>
  <si>
    <t>Others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</si>
  <si>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</si>
  <si>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인구</t>
    </r>
    <r>
      <rPr>
        <sz val="10"/>
        <rFont val="Arial"/>
        <family val="2"/>
      </rPr>
      <t xml:space="preserve"> Population</t>
    </r>
  </si>
  <si>
    <t>Year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</si>
  <si>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</si>
  <si>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</si>
  <si>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용도지역</t>
  </si>
  <si>
    <r>
      <t>도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 use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</si>
  <si>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</si>
  <si>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도시지역</t>
  </si>
  <si>
    <t>비도시지역</t>
  </si>
  <si>
    <t>총합계</t>
  </si>
  <si>
    <r>
      <t>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Residential zone</t>
    </r>
  </si>
  <si>
    <r>
      <t>인구</t>
    </r>
    <r>
      <rPr>
        <sz val="10"/>
        <rFont val="Arial"/>
        <family val="2"/>
      </rPr>
      <t xml:space="preserve"> </t>
    </r>
  </si>
  <si>
    <t>인구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</si>
  <si>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</si>
  <si>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</si>
  <si>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전용주거지역</t>
    </r>
    <r>
      <rPr>
        <sz val="10"/>
        <rFont val="Arial"/>
        <family val="2"/>
      </rPr>
      <t xml:space="preserve">  Residential only</t>
    </r>
  </si>
  <si>
    <r>
      <t>일반주거지역</t>
    </r>
    <r>
      <rPr>
        <sz val="10"/>
        <rFont val="Arial"/>
        <family val="2"/>
      </rPr>
      <t xml:space="preserve">      General residential</t>
    </r>
  </si>
  <si>
    <t>준주거</t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</si>
  <si>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</si>
  <si>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</si>
  <si>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</si>
  <si>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</si>
  <si>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3</t>
    </r>
    <r>
      <rPr>
        <sz val="10"/>
        <rFont val="돋움"/>
        <family val="3"/>
      </rPr>
      <t>종일반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</si>
  <si>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</si>
  <si>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t>Sub-</t>
  </si>
  <si>
    <t>1st</t>
  </si>
  <si>
    <t>2nd</t>
  </si>
  <si>
    <t>3rd</t>
  </si>
  <si>
    <t>Semi-</t>
  </si>
  <si>
    <t>total</t>
  </si>
  <si>
    <t>Exculsive</t>
  </si>
  <si>
    <t>Exclusive</t>
  </si>
  <si>
    <t>General</t>
  </si>
  <si>
    <t>residential</t>
  </si>
  <si>
    <r>
      <t>도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use</t>
    </r>
  </si>
  <si>
    <r>
      <t>상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Commercial  zone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</si>
  <si>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Industrial  zone</t>
    </r>
  </si>
  <si>
    <t>미지정</t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</si>
  <si>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Rural Area</t>
    </r>
  </si>
  <si>
    <r>
      <t>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심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</si>
  <si>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</si>
  <si>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린</t>
    </r>
  </si>
  <si>
    <t>유통</t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</si>
  <si>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</si>
  <si>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t>준공업</t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</si>
  <si>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전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</si>
  <si>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</si>
  <si>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</si>
  <si>
    <t>농림지역</t>
  </si>
  <si>
    <t>계획관리지역</t>
  </si>
  <si>
    <t>생산관리지역</t>
  </si>
  <si>
    <t>보전관리지역</t>
  </si>
  <si>
    <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</si>
  <si>
    <t>Plan management</t>
  </si>
  <si>
    <t>Production management</t>
  </si>
  <si>
    <t>Preservation management</t>
  </si>
  <si>
    <t>Agricultural and</t>
  </si>
  <si>
    <t>Central</t>
  </si>
  <si>
    <t>hood</t>
  </si>
  <si>
    <t>tional</t>
  </si>
  <si>
    <t>Mixed</t>
  </si>
  <si>
    <t>Preserved</t>
  </si>
  <si>
    <t>Agricultural</t>
  </si>
  <si>
    <t>Natural</t>
  </si>
  <si>
    <t>ted</t>
  </si>
  <si>
    <t>Forest Area</t>
  </si>
  <si>
    <t/>
  </si>
  <si>
    <t>Central</t>
  </si>
  <si>
    <t>Max</t>
  </si>
  <si>
    <t>Scenery</t>
  </si>
  <si>
    <t>Landscape</t>
  </si>
  <si>
    <t>Height</t>
  </si>
  <si>
    <t>Reservation</t>
  </si>
  <si>
    <t>Fire-</t>
  </si>
  <si>
    <t>Prevention</t>
  </si>
  <si>
    <t>Urban</t>
  </si>
  <si>
    <t>Min</t>
  </si>
  <si>
    <t>fighting</t>
  </si>
  <si>
    <t>of disaster</t>
  </si>
  <si>
    <t>Cultural
resources</t>
  </si>
  <si>
    <t>Major
facilities</t>
  </si>
  <si>
    <t>Ecosystem</t>
  </si>
  <si>
    <t>Protection of facilities</t>
  </si>
  <si>
    <t>Community</t>
  </si>
  <si>
    <t>Development Promotion</t>
  </si>
  <si>
    <t>School</t>
  </si>
  <si>
    <t>Port</t>
  </si>
  <si>
    <t>Airport</t>
  </si>
  <si>
    <t>Group</t>
  </si>
  <si>
    <t>Protective</t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</si>
  <si>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</si>
  <si>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>국립공원</t>
  </si>
  <si>
    <t>도립공원</t>
  </si>
  <si>
    <t>어린이공원</t>
  </si>
  <si>
    <t>근린공원</t>
  </si>
  <si>
    <t>묘지공원</t>
  </si>
  <si>
    <t>체육공원</t>
  </si>
  <si>
    <t>Total</t>
  </si>
  <si>
    <t>National</t>
  </si>
  <si>
    <t>Provincial</t>
  </si>
  <si>
    <t xml:space="preserve"> Total</t>
  </si>
  <si>
    <t>Children's</t>
  </si>
  <si>
    <t>개소</t>
  </si>
  <si>
    <t>Area</t>
  </si>
  <si>
    <t>시립공원</t>
  </si>
  <si>
    <t>Si</t>
  </si>
  <si>
    <t>Neighborhood</t>
  </si>
  <si>
    <t>Grave yard</t>
  </si>
  <si>
    <t>Sports</t>
  </si>
  <si>
    <t>Number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</si>
  <si>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</si>
  <si>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:number,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</si>
  <si>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</si>
  <si>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Natural park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</si>
  <si>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          Urban      Parks</t>
    </r>
  </si>
  <si>
    <r>
      <t>계</t>
    </r>
    <r>
      <rPr>
        <sz val="10"/>
        <rFont val="Arial"/>
        <family val="2"/>
      </rPr>
      <t>(A)</t>
    </r>
  </si>
  <si>
    <r>
      <t>계</t>
    </r>
    <r>
      <rPr>
        <sz val="10"/>
        <rFont val="Arial"/>
        <family val="2"/>
      </rPr>
      <t xml:space="preserve">  (B)</t>
    </r>
  </si>
  <si>
    <r>
      <t>개소</t>
    </r>
    <r>
      <rPr>
        <sz val="10"/>
        <rFont val="Arial"/>
        <family val="2"/>
      </rPr>
      <t xml:space="preserve"> </t>
    </r>
  </si>
  <si>
    <t>Year</t>
  </si>
  <si>
    <t>Total</t>
  </si>
  <si>
    <r>
      <t xml:space="preserve">2. </t>
    </r>
    <r>
      <rPr>
        <b/>
        <sz val="18"/>
        <rFont val="굴림"/>
        <family val="3"/>
      </rPr>
      <t>건축연도별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주택</t>
    </r>
    <r>
      <rPr>
        <b/>
        <sz val="18"/>
        <rFont val="Arial"/>
        <family val="2"/>
      </rPr>
      <t xml:space="preserve">  Housing Units by Year of Construction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</si>
  <si>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호수</t>
    </r>
    <r>
      <rPr>
        <sz val="10"/>
        <rFont val="Arial"/>
        <family val="2"/>
      </rPr>
      <t>)</t>
    </r>
  </si>
  <si>
    <t xml:space="preserve">                 (Unit : house)</t>
  </si>
  <si>
    <r>
      <t xml:space="preserve">합 계
</t>
    </r>
    <r>
      <rPr>
        <sz val="10"/>
        <rFont val="Arial"/>
        <family val="2"/>
      </rPr>
      <t>Total</t>
    </r>
  </si>
  <si>
    <t>1 9 9 0</t>
  </si>
  <si>
    <t>1 9 9 0</t>
  </si>
  <si>
    <t>1 9 9 5</t>
  </si>
  <si>
    <t>1 9 9 5</t>
  </si>
  <si>
    <t>2 0 0 0</t>
  </si>
  <si>
    <t>-</t>
  </si>
  <si>
    <t>1 9 9 0</t>
  </si>
  <si>
    <t xml:space="preserve"> 1 9 9 5</t>
  </si>
  <si>
    <t>면적</t>
  </si>
  <si>
    <t>Public</t>
  </si>
  <si>
    <t>buildings</t>
  </si>
  <si>
    <r>
      <t xml:space="preserve">5.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파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립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Construction of Apartment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</si>
  <si>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</si>
  <si>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</si>
  <si>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t>주택수</t>
  </si>
  <si>
    <r>
      <t>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House by size</t>
    </r>
  </si>
  <si>
    <t>Year</t>
  </si>
  <si>
    <r>
      <t>40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</si>
  <si>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40~60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</si>
  <si>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60~85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</si>
  <si>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85~135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</si>
  <si>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초과</t>
    </r>
  </si>
  <si>
    <t>No. of</t>
  </si>
  <si>
    <t>buildings</t>
  </si>
  <si>
    <t>or less</t>
  </si>
  <si>
    <t>or larger</t>
  </si>
  <si>
    <r>
      <t>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 House by floor number</t>
    </r>
  </si>
  <si>
    <r>
      <t>5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  <r>
      <rPr>
        <sz val="10"/>
        <rFont val="Arial"/>
        <family val="2"/>
      </rPr>
      <t xml:space="preserve">      floor or less</t>
    </r>
  </si>
  <si>
    <r>
      <t>6~10</t>
    </r>
    <r>
      <rPr>
        <sz val="10"/>
        <rFont val="돋움"/>
        <family val="3"/>
      </rPr>
      <t>층</t>
    </r>
  </si>
  <si>
    <r>
      <t>11-20</t>
    </r>
    <r>
      <rPr>
        <sz val="10"/>
        <rFont val="돋움"/>
        <family val="3"/>
      </rPr>
      <t>층</t>
    </r>
  </si>
  <si>
    <r>
      <t>21</t>
    </r>
    <r>
      <rPr>
        <sz val="10"/>
        <rFont val="돋움"/>
        <family val="3"/>
      </rPr>
      <t>층이상</t>
    </r>
    <r>
      <rPr>
        <sz val="10"/>
        <rFont val="Arial"/>
        <family val="2"/>
      </rPr>
      <t xml:space="preserve">    floor or higher</t>
    </r>
  </si>
  <si>
    <t>-</t>
  </si>
  <si>
    <t>-</t>
  </si>
  <si>
    <t>Year</t>
  </si>
  <si>
    <t>전</t>
  </si>
  <si>
    <t>답</t>
  </si>
  <si>
    <t>Total</t>
  </si>
  <si>
    <t>Dry paddy</t>
  </si>
  <si>
    <t>Rice paddy</t>
  </si>
  <si>
    <t>Building land</t>
  </si>
  <si>
    <t>Forest field</t>
  </si>
  <si>
    <t>Factory site</t>
  </si>
  <si>
    <t>Others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</si>
  <si>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</si>
  <si>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필지수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</si>
  <si>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Parcel, thousand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</si>
  <si>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</si>
  <si>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By use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</si>
  <si>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Subject to urban planning zone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</si>
  <si>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역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</si>
  <si>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</si>
  <si>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</si>
  <si>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</si>
  <si>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용도미지정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구역</t>
    </r>
  </si>
  <si>
    <t>Residential zone</t>
  </si>
  <si>
    <t>Commercial zone</t>
  </si>
  <si>
    <t>Industrial zone</t>
  </si>
  <si>
    <t>Green belt</t>
  </si>
  <si>
    <t>Non-designated zone</t>
  </si>
  <si>
    <t>필지수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</si>
  <si>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</si>
  <si>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Parcel</t>
  </si>
  <si>
    <r>
      <t>지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          By  purpose</t>
    </r>
  </si>
  <si>
    <r>
      <t>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지</t>
    </r>
  </si>
  <si>
    <r>
      <t>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야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</si>
  <si>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</si>
  <si>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</si>
  <si>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Jeju-si</t>
  </si>
  <si>
    <t>Seogwipo-si</t>
  </si>
  <si>
    <t>연별</t>
  </si>
  <si>
    <r>
      <t>Y</t>
    </r>
    <r>
      <rPr>
        <sz val="10"/>
        <rFont val="Arial"/>
        <family val="2"/>
      </rPr>
      <t>ear</t>
    </r>
  </si>
  <si>
    <t>-</t>
  </si>
  <si>
    <r>
      <t>Y</t>
    </r>
    <r>
      <rPr>
        <sz val="10"/>
        <rFont val="Arial"/>
        <family val="2"/>
      </rPr>
      <t>ear</t>
    </r>
  </si>
  <si>
    <t>year</t>
  </si>
  <si>
    <r>
      <t>Y</t>
    </r>
    <r>
      <rPr>
        <sz val="10"/>
        <rFont val="Arial"/>
        <family val="2"/>
      </rPr>
      <t>ear</t>
    </r>
  </si>
  <si>
    <t>연별</t>
  </si>
  <si>
    <r>
      <t>y</t>
    </r>
    <r>
      <rPr>
        <sz val="10"/>
        <rFont val="Arial"/>
        <family val="2"/>
      </rPr>
      <t>ear</t>
    </r>
  </si>
  <si>
    <t>Historical
 culture</t>
  </si>
  <si>
    <t xml:space="preserve">Year </t>
  </si>
  <si>
    <t xml:space="preserve">Year </t>
  </si>
  <si>
    <t>연별</t>
  </si>
  <si>
    <r>
      <t>Y</t>
    </r>
    <r>
      <rPr>
        <sz val="10"/>
        <rFont val="Arial"/>
        <family val="2"/>
      </rPr>
      <t>ear</t>
    </r>
  </si>
  <si>
    <r>
      <t>House</t>
    </r>
    <r>
      <rPr>
        <sz val="10"/>
        <rFont val="Arial"/>
        <family val="2"/>
      </rPr>
      <t>s</t>
    </r>
  </si>
  <si>
    <t>Houses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</si>
  <si>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개수</t>
    </r>
    <r>
      <rPr>
        <sz val="10"/>
        <rFont val="Arial"/>
        <family val="2"/>
      </rPr>
      <t>)</t>
    </r>
  </si>
  <si>
    <t>(unit : number)</t>
  </si>
  <si>
    <r>
      <t>U</t>
    </r>
    <r>
      <rPr>
        <sz val="10"/>
        <rFont val="Arial"/>
        <family val="2"/>
      </rPr>
      <t>rban</t>
    </r>
  </si>
  <si>
    <r>
      <t>R</t>
    </r>
    <r>
      <rPr>
        <sz val="10"/>
        <rFont val="Arial"/>
        <family val="2"/>
      </rPr>
      <t>ural</t>
    </r>
  </si>
  <si>
    <r>
      <t>G</t>
    </r>
    <r>
      <rPr>
        <sz val="10"/>
        <rFont val="Arial"/>
        <family val="2"/>
      </rPr>
      <t>rand</t>
    </r>
  </si>
  <si>
    <r>
      <t>T</t>
    </r>
    <r>
      <rPr>
        <sz val="10"/>
        <rFont val="Arial"/>
        <family val="2"/>
      </rPr>
      <t>otal</t>
    </r>
  </si>
  <si>
    <r>
      <t>Distribu</t>
    </r>
    <r>
      <rPr>
        <sz val="10"/>
        <rFont val="Arial"/>
        <family val="2"/>
      </rPr>
      <t>-</t>
    </r>
  </si>
  <si>
    <r>
      <t>Neighbor</t>
    </r>
    <r>
      <rPr>
        <sz val="10"/>
        <rFont val="Arial"/>
        <family val="2"/>
      </rPr>
      <t>-</t>
    </r>
  </si>
  <si>
    <r>
      <t>undesigna</t>
    </r>
    <r>
      <rPr>
        <sz val="10"/>
        <rFont val="Arial"/>
        <family val="2"/>
      </rPr>
      <t>-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</si>
  <si>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1,000 </t>
    </r>
    <r>
      <rPr>
        <sz val="10"/>
        <rFont val="Arial"/>
        <family val="2"/>
      </rPr>
      <t>won)</t>
    </r>
  </si>
  <si>
    <t>building</t>
  </si>
  <si>
    <t>Gross coverage</t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</si>
  <si>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</si>
  <si>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</si>
  <si>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t>자연환경보전지역</t>
  </si>
  <si>
    <r>
      <t>M</t>
    </r>
    <r>
      <rPr>
        <sz val="10"/>
        <rFont val="Arial"/>
        <family val="2"/>
      </rPr>
      <t>anagement Area</t>
    </r>
  </si>
  <si>
    <r>
      <t>Agricultural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</si>
  <si>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r>
      <t>N</t>
    </r>
    <r>
      <rPr>
        <sz val="10"/>
        <rFont val="Arial"/>
        <family val="2"/>
      </rPr>
      <t>atural Environment Preservation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</si>
  <si>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t>면적</t>
  </si>
  <si>
    <r>
      <t>도시자연공원구역</t>
    </r>
    <r>
      <rPr>
        <sz val="10"/>
        <rFont val="Arial"/>
        <family val="2"/>
      </rPr>
      <t xml:space="preserve"> 2)</t>
    </r>
  </si>
  <si>
    <r>
      <t>Urban natural</t>
    </r>
    <r>
      <rPr>
        <sz val="10"/>
        <rFont val="Arial"/>
        <family val="2"/>
      </rPr>
      <t xml:space="preserve"> Park zone</t>
    </r>
  </si>
  <si>
    <t>Unit : m</t>
  </si>
  <si>
    <t>Squares</t>
  </si>
  <si>
    <t>(Number)</t>
  </si>
  <si>
    <t>Avenues</t>
  </si>
  <si>
    <t>Streets</t>
  </si>
  <si>
    <t>Roads</t>
  </si>
  <si>
    <t>Paths</t>
  </si>
  <si>
    <t xml:space="preserve">단위 : m </t>
  </si>
  <si>
    <t>도        로 (폭원별)  Roads(by Size)</t>
  </si>
  <si>
    <t>광  장</t>
  </si>
  <si>
    <t>(개소)</t>
  </si>
  <si>
    <t>광 로</t>
  </si>
  <si>
    <t>대 로</t>
  </si>
  <si>
    <t>중 로</t>
  </si>
  <si>
    <t>소 로</t>
  </si>
  <si>
    <t>(40m 이상)</t>
  </si>
  <si>
    <t>(25~40m미만)</t>
  </si>
  <si>
    <t>(12~25m미만)</t>
  </si>
  <si>
    <t>(12m 미만)</t>
  </si>
  <si>
    <r>
      <t>로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더</t>
    </r>
  </si>
  <si>
    <t>불 도 저</t>
  </si>
  <si>
    <t>모      터
그레이더</t>
  </si>
  <si>
    <r>
      <t>롤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러</t>
    </r>
  </si>
  <si>
    <r>
      <t>M</t>
    </r>
    <r>
      <rPr>
        <sz val="10"/>
        <rFont val="Arial"/>
        <family val="2"/>
      </rPr>
      <t>otor</t>
    </r>
  </si>
  <si>
    <t>Area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</si>
  <si>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호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</si>
  <si>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rFont val="돋움"/>
        <family val="3"/>
      </rPr>
      <t>주택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보급률</t>
    </r>
    <r>
      <rPr>
        <b/>
        <sz val="18"/>
        <rFont val="Arial"/>
        <family val="2"/>
      </rPr>
      <t xml:space="preserve">       Type of Housing Units  and Hosing Supply Rate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</si>
  <si>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</si>
  <si>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Case</t>
    </r>
    <r>
      <rPr>
        <sz val="10"/>
        <rFont val="Arial"/>
        <family val="2"/>
      </rPr>
      <t>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</si>
  <si>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2 0 0 8</t>
  </si>
  <si>
    <t>2 0 0 9</t>
  </si>
  <si>
    <t>Others</t>
  </si>
  <si>
    <t xml:space="preserve"> 기타공원3)</t>
  </si>
  <si>
    <t>2 0 0 8</t>
  </si>
  <si>
    <t>2 0 0 9</t>
  </si>
  <si>
    <t>Year</t>
  </si>
  <si>
    <t>2 0 0 9</t>
  </si>
  <si>
    <r>
      <t>2</t>
    </r>
    <r>
      <rPr>
        <sz val="10"/>
        <rFont val="Arial"/>
        <family val="2"/>
      </rPr>
      <t xml:space="preserve"> 0 0 5</t>
    </r>
  </si>
  <si>
    <t>2 0 1 0</t>
  </si>
  <si>
    <r>
      <t>2</t>
    </r>
    <r>
      <rPr>
        <sz val="10"/>
        <rFont val="Arial"/>
        <family val="2"/>
      </rPr>
      <t xml:space="preserve"> 0 0 5</t>
    </r>
  </si>
  <si>
    <t>2 0 1 0</t>
  </si>
  <si>
    <t>자료 : 제주특별자치도 건축지적과</t>
  </si>
  <si>
    <r>
      <t>19</t>
    </r>
    <r>
      <rPr>
        <sz val="10"/>
        <rFont val="Arial"/>
        <family val="2"/>
      </rPr>
      <t>7</t>
    </r>
    <r>
      <rPr>
        <sz val="10"/>
        <rFont val="Arial"/>
        <family val="2"/>
      </rPr>
      <t>9</t>
    </r>
    <r>
      <rPr>
        <sz val="10"/>
        <rFont val="굴림"/>
        <family val="3"/>
      </rPr>
      <t xml:space="preserve">년이전
</t>
    </r>
    <r>
      <rPr>
        <sz val="10"/>
        <rFont val="Arial"/>
        <family val="2"/>
      </rPr>
      <t>Year Before 19</t>
    </r>
    <r>
      <rPr>
        <sz val="10"/>
        <rFont val="Arial"/>
        <family val="2"/>
      </rPr>
      <t>7</t>
    </r>
    <r>
      <rPr>
        <sz val="10"/>
        <rFont val="Arial"/>
        <family val="2"/>
      </rPr>
      <t>9</t>
    </r>
  </si>
  <si>
    <r>
      <t>'</t>
    </r>
    <r>
      <rPr>
        <sz val="10"/>
        <rFont val="Arial"/>
        <family val="2"/>
      </rPr>
      <t>80</t>
    </r>
    <r>
      <rPr>
        <sz val="10"/>
        <rFont val="Arial"/>
        <family val="2"/>
      </rPr>
      <t>~'</t>
    </r>
    <r>
      <rPr>
        <sz val="10"/>
        <rFont val="Arial"/>
        <family val="2"/>
      </rPr>
      <t>94</t>
    </r>
  </si>
  <si>
    <r>
      <t>95</t>
    </r>
    <r>
      <rPr>
        <sz val="10"/>
        <rFont val="Arial"/>
        <family val="2"/>
      </rPr>
      <t>~'</t>
    </r>
    <r>
      <rPr>
        <sz val="10"/>
        <rFont val="Arial"/>
        <family val="2"/>
      </rPr>
      <t>04</t>
    </r>
  </si>
  <si>
    <t>자료 : 통계청,「인구주택총조사 보고서」</t>
  </si>
  <si>
    <t>Source : National Statistical Office 「Population and Housing Census Report」</t>
  </si>
  <si>
    <t xml:space="preserve">   주 : 제주특별자치도 전체수치임</t>
  </si>
  <si>
    <t xml:space="preserve">Note : Total number of Jeju Special Self-Governing Province </t>
  </si>
  <si>
    <t>2 0 1 0</t>
  </si>
  <si>
    <t xml:space="preserve">2 0 1 0 </t>
  </si>
  <si>
    <t>20 ~ 40</t>
  </si>
  <si>
    <t xml:space="preserve"> 40 ~ 60 </t>
  </si>
  <si>
    <t>60 ~ 85</t>
  </si>
  <si>
    <t>85 ~ 100</t>
  </si>
  <si>
    <t>100 ~ 130</t>
  </si>
  <si>
    <t>130 ~ 165</t>
  </si>
  <si>
    <t>165 ~ 230</t>
  </si>
  <si>
    <t>Source :  Jeju Special Self-Governing Province Construction &amp; Land Registration Div.</t>
  </si>
  <si>
    <t>2 0 0 9</t>
  </si>
  <si>
    <r>
      <t xml:space="preserve">4-1. 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건축허가</t>
    </r>
    <r>
      <rPr>
        <b/>
        <sz val="18"/>
        <rFont val="Arial"/>
        <family val="2"/>
      </rPr>
      <t xml:space="preserve">  Building Permits by Si</t>
    </r>
  </si>
  <si>
    <t xml:space="preserve">    Note : Total number of Jeju Special Self-Governing Province </t>
  </si>
  <si>
    <t>주 택 수</t>
  </si>
  <si>
    <t>Source : Jeju Special Self-Governing Province Construction &amp; Land Registration Div.</t>
  </si>
  <si>
    <t xml:space="preserve">      Note : Total number of Jeju Special Self-Governing Province </t>
  </si>
  <si>
    <t xml:space="preserve">   주 : 도로연장 기준</t>
  </si>
  <si>
    <t>자료 : 건설과</t>
  </si>
  <si>
    <t xml:space="preserve">    Note : 1) Including business shares approved</t>
  </si>
  <si>
    <t xml:space="preserve">         2) 제주특별자치도 전체수치임</t>
  </si>
  <si>
    <t>Note : Based on business shares approved</t>
  </si>
  <si>
    <t>연  별</t>
  </si>
  <si>
    <t>Source :  Construction Div</t>
  </si>
  <si>
    <t xml:space="preserve">2 0 1 0 </t>
  </si>
  <si>
    <t>2 0 1 1</t>
  </si>
  <si>
    <t>2 0 1 0</t>
  </si>
  <si>
    <r>
      <t xml:space="preserve">6. </t>
    </r>
    <r>
      <rPr>
        <b/>
        <sz val="18"/>
        <color indexed="8"/>
        <rFont val="HY중고딕"/>
        <family val="1"/>
      </rPr>
      <t>주택가격</t>
    </r>
    <r>
      <rPr>
        <b/>
        <sz val="18"/>
        <color indexed="8"/>
        <rFont val="Arial"/>
        <family val="2"/>
      </rPr>
      <t xml:space="preserve"> Housing Price</t>
    </r>
  </si>
  <si>
    <r>
      <rPr>
        <sz val="10"/>
        <rFont val="굴림"/>
        <family val="3"/>
      </rPr>
      <t>주택전세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가격지수
</t>
    </r>
    <r>
      <rPr>
        <sz val="10"/>
        <rFont val="Arial"/>
        <family val="2"/>
      </rPr>
      <t>Housing lease price indices</t>
    </r>
  </si>
  <si>
    <t xml:space="preserve"> Year
Si</t>
  </si>
  <si>
    <r>
      <t xml:space="preserve">7. </t>
    </r>
    <r>
      <rPr>
        <b/>
        <sz val="18"/>
        <color indexed="8"/>
        <rFont val="굴림"/>
        <family val="3"/>
      </rPr>
      <t>토지거래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허가</t>
    </r>
    <r>
      <rPr>
        <b/>
        <sz val="18"/>
        <color indexed="8"/>
        <rFont val="Arial"/>
        <family val="2"/>
      </rPr>
      <t xml:space="preserve">  Permits for Land Transaction</t>
    </r>
  </si>
  <si>
    <r>
      <t xml:space="preserve">9.  </t>
    </r>
    <r>
      <rPr>
        <b/>
        <sz val="18"/>
        <rFont val="굴림"/>
        <family val="3"/>
      </rPr>
      <t>토지거래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 Land Transactions by Use and Purpose</t>
    </r>
  </si>
  <si>
    <r>
      <t xml:space="preserve">10. 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     Specific Use Area</t>
    </r>
  </si>
  <si>
    <r>
      <t xml:space="preserve">11.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구</t>
    </r>
    <r>
      <rPr>
        <b/>
        <sz val="18"/>
        <rFont val="Arial"/>
        <family val="2"/>
      </rPr>
      <t xml:space="preserve">           Land by Purpose</t>
    </r>
  </si>
  <si>
    <r>
      <t xml:space="preserve">12.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    Parks</t>
    </r>
  </si>
  <si>
    <r>
      <t xml:space="preserve">14.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점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Use of River Sites</t>
    </r>
  </si>
  <si>
    <t>자연환경보전지역(B)
Natural Environment
Preservation Area</t>
  </si>
  <si>
    <t>Imposition</t>
  </si>
  <si>
    <t>연  별</t>
  </si>
  <si>
    <t>건   수</t>
  </si>
  <si>
    <t>면   적</t>
  </si>
  <si>
    <t>토사채취</t>
  </si>
  <si>
    <t>사 용 료 징 수</t>
  </si>
  <si>
    <t>(㎥)</t>
  </si>
  <si>
    <t>Collection of use fees</t>
  </si>
  <si>
    <t>Collection of</t>
  </si>
  <si>
    <t>Number of</t>
  </si>
  <si>
    <t>gravels and</t>
  </si>
  <si>
    <t>cases</t>
  </si>
  <si>
    <t>sand</t>
  </si>
  <si>
    <t>Collected</t>
  </si>
  <si>
    <t>부   과</t>
  </si>
  <si>
    <t>징   수</t>
  </si>
  <si>
    <t xml:space="preserve">   주 : 1) 2011년부터 '조정' → '부과'로 항목 변경, '면적구분 통합'</t>
  </si>
  <si>
    <t xml:space="preserve">         2) 소수점 이하 반올림으로 합이 일치하지 않을 수도 있음</t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</si>
  <si>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</si>
  <si>
    <r>
      <t>U</t>
    </r>
    <r>
      <rPr>
        <sz val="10"/>
        <rFont val="Arial"/>
        <family val="2"/>
      </rPr>
      <t>nderground shoppong arcade</t>
    </r>
  </si>
  <si>
    <t>터     널
Tunnels</t>
  </si>
  <si>
    <t>입체교차로</t>
  </si>
  <si>
    <t>복개구조물</t>
  </si>
  <si>
    <t>공동구</t>
  </si>
  <si>
    <t>언더패스
Underpass</t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</si>
  <si>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등
</t>
    </r>
    <r>
      <rPr>
        <sz val="10"/>
        <rFont val="Arial"/>
        <family val="2"/>
      </rPr>
      <t>Street lamps</t>
    </r>
  </si>
  <si>
    <t>Year</t>
  </si>
  <si>
    <r>
      <t>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</si>
  <si>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t xml:space="preserve">   주 : 1) 보안등 포함</t>
  </si>
  <si>
    <t xml:space="preserve">         2) 2011년부터 도로시설물 세분화(터널, 입체교차로, 복개구조물, 공동구, 언더패스)</t>
  </si>
  <si>
    <r>
      <t>Source : Construction Div</t>
    </r>
    <r>
      <rPr>
        <b/>
        <sz val="10"/>
        <rFont val="굴림"/>
        <family val="3"/>
      </rPr>
      <t xml:space="preserve">   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</si>
  <si>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</si>
  <si>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Grand  total</t>
    </r>
  </si>
  <si>
    <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Provincial  road</t>
    </r>
  </si>
  <si>
    <t>계</t>
  </si>
  <si>
    <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</si>
  <si>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</si>
  <si>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t>Constructed</t>
  </si>
  <si>
    <t>Unconstructed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</si>
  <si>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</si>
  <si>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</si>
  <si>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Place</t>
  </si>
  <si>
    <t>Length</t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</si>
  <si>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Si &amp; Gun`s road</t>
    </r>
  </si>
  <si>
    <r>
      <t>국가지원지방도</t>
    </r>
    <r>
      <rPr>
        <sz val="10"/>
        <rFont val="Arial"/>
        <family val="2"/>
      </rPr>
      <t xml:space="preserve">  Govt-funded provincial road </t>
    </r>
  </si>
  <si>
    <t>계</t>
  </si>
  <si>
    <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</si>
  <si>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</si>
  <si>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t>Total</t>
  </si>
  <si>
    <t>Constructed</t>
  </si>
  <si>
    <t>Unconstructed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</si>
  <si>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</si>
  <si>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</si>
  <si>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Place</t>
  </si>
  <si>
    <t>Length</t>
  </si>
  <si>
    <t>2 0 0 9</t>
  </si>
  <si>
    <r>
      <t>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셔</t>
    </r>
  </si>
  <si>
    <t>2 0 1 0</t>
  </si>
  <si>
    <t xml:space="preserve"> 주 : 1) 일반가구를 대상으로 집계(비혈연가구, 1인가구 포함), 단, 집단가구(6인이상 비혈연가구, 기숙사, 사회시설 등) 및 외국인 가구는 제외</t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</si>
  <si>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                 Building Construction Permits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</si>
  <si>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</si>
  <si>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</si>
  <si>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Building Construction Permits(Con't)</t>
    </r>
  </si>
  <si>
    <t>ferro-</t>
  </si>
  <si>
    <t>concrete</t>
  </si>
  <si>
    <t xml:space="preserve">              2)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</si>
  <si>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</si>
  <si>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</si>
  <si>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2011.6. =100.0)</t>
    </r>
  </si>
  <si>
    <t>(Unit : 2011.6. =100.0)</t>
  </si>
  <si>
    <t>Source : Jeju Special Self-Governing Province Construction &amp; Land Registration Div.</t>
  </si>
  <si>
    <r>
      <t xml:space="preserve">8. </t>
    </r>
    <r>
      <rPr>
        <b/>
        <sz val="18"/>
        <color indexed="8"/>
        <rFont val="HY중고딕"/>
        <family val="1"/>
      </rPr>
      <t>지가변동률</t>
    </r>
    <r>
      <rPr>
        <b/>
        <sz val="18"/>
        <color indexed="8"/>
        <rFont val="Arial"/>
        <family val="2"/>
      </rPr>
      <t xml:space="preserve">                        Land Price Changing Rate</t>
    </r>
  </si>
  <si>
    <t>(단위 : %)</t>
  </si>
  <si>
    <t>(Unit : %)</t>
  </si>
  <si>
    <t>자료 : 제주특별자치도 건축지적과, 한국토지주택공사 지가동향(http://www.onnara.go.kr)  「전국지가변동률조사」         Source : Jeju Special Self-Governing Province Construction &amp; Land Registration Div., Korea Land &amp; Housing Corporation</t>
  </si>
  <si>
    <t>자료 : 제주특별자치도 도시계획과</t>
  </si>
  <si>
    <t xml:space="preserve">             Source :  Jeju Special Self-Governing Province Urban Planning Div.</t>
  </si>
  <si>
    <t>주 : 1) 도시지역인구는 읍․동 인구, 비도시지역인구는 면 인구, 주민등록인구통계 결과임</t>
  </si>
  <si>
    <t xml:space="preserve">      2) 2011년부터 '자연환경보전지역 지정비율'  항목 추가</t>
  </si>
  <si>
    <r>
      <rPr>
        <sz val="10"/>
        <rFont val="Arial"/>
        <family val="2"/>
      </rPr>
      <t>지정비율
(B/A)*100
Designation rate</t>
    </r>
  </si>
  <si>
    <t>자료 : 제주특별자치도 도시계획과, 녹지환경과, 환경자산보전과, 한라산국립공원관리사무소</t>
  </si>
  <si>
    <t>Source: Jeju Special Self-Governing Province Urban Planning Div, Environment&amp;Park Divi., Urban Planning Divi. Environmental Policy  Divi</t>
  </si>
  <si>
    <r>
      <t xml:space="preserve">13.   </t>
    </r>
    <r>
      <rPr>
        <b/>
        <sz val="18"/>
        <rFont val="굴림"/>
        <family val="3"/>
      </rPr>
      <t>하</t>
    </r>
    <r>
      <rPr>
        <b/>
        <sz val="18"/>
        <rFont val="Arial"/>
        <family val="2"/>
      </rPr>
      <t xml:space="preserve">            </t>
    </r>
    <r>
      <rPr>
        <b/>
        <sz val="18"/>
        <rFont val="굴림"/>
        <family val="3"/>
      </rPr>
      <t>천</t>
    </r>
    <r>
      <rPr>
        <b/>
        <sz val="18"/>
        <rFont val="Arial"/>
        <family val="2"/>
      </rPr>
      <t xml:space="preserve">           Rivers and Streams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</si>
  <si>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㎞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</si>
  <si>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㎞</t>
    </r>
    <r>
      <rPr>
        <sz val="10"/>
        <rFont val="Arial"/>
        <family val="2"/>
      </rPr>
      <t>)</t>
    </r>
  </si>
  <si>
    <r>
      <t xml:space="preserve">15.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         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    Roads</t>
    </r>
  </si>
  <si>
    <t>-</t>
  </si>
  <si>
    <r>
      <t xml:space="preserve">15-1. </t>
    </r>
    <r>
      <rPr>
        <b/>
        <sz val="18"/>
        <color indexed="8"/>
        <rFont val="HY중고딕"/>
        <family val="1"/>
      </rPr>
      <t>폭원별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도로현황</t>
    </r>
    <r>
      <rPr>
        <b/>
        <sz val="18"/>
        <color indexed="8"/>
        <rFont val="Arial"/>
        <family val="2"/>
      </rPr>
      <t xml:space="preserve">                     Roads(by Size)</t>
    </r>
  </si>
  <si>
    <r>
      <t xml:space="preserve">16.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물</t>
    </r>
    <r>
      <rPr>
        <b/>
        <sz val="18"/>
        <rFont val="Arial"/>
        <family val="2"/>
      </rPr>
      <t xml:space="preserve">     Road Facilities</t>
    </r>
  </si>
  <si>
    <t>-</t>
  </si>
  <si>
    <r>
      <t xml:space="preserve">17.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</t>
    </r>
    <r>
      <rPr>
        <b/>
        <sz val="18"/>
        <rFont val="돋움"/>
        <family val="3"/>
      </rPr>
      <t>량</t>
    </r>
    <r>
      <rPr>
        <b/>
        <sz val="18"/>
        <rFont val="Arial"/>
        <family val="2"/>
      </rPr>
      <t xml:space="preserve">                 Bridges</t>
    </r>
  </si>
  <si>
    <t>Source : Jeju Special Self-Governing Province Construction and roads Div</t>
  </si>
  <si>
    <t xml:space="preserve">자료: 제주특별자치도 도로관리사업소 </t>
  </si>
  <si>
    <t>주 :  2011년부터 '국가지원지방도' 항목 추가</t>
  </si>
  <si>
    <r>
      <rPr>
        <sz val="10"/>
        <rFont val="굴림"/>
        <family val="3"/>
      </rPr>
      <t>일반가구수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</si>
  <si>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Number of houses by type of housing unit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</si>
  <si>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</si>
  <si>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No. of</t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</si>
  <si>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</si>
  <si>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>단독주택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</si>
  <si>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아파트</t>
    </r>
  </si>
  <si>
    <r>
      <rPr>
        <sz val="10"/>
        <rFont val="굴림"/>
        <family val="3"/>
      </rPr>
      <t>연립주택</t>
    </r>
  </si>
  <si>
    <r>
      <rPr>
        <sz val="10"/>
        <rFont val="굴림"/>
        <family val="3"/>
      </rPr>
      <t>다세대주택</t>
    </r>
  </si>
  <si>
    <t>Housing 
supply 
rate</t>
  </si>
  <si>
    <t>Year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</si>
  <si>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</si>
  <si>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general households
(A)</t>
  </si>
  <si>
    <t>Total</t>
  </si>
  <si>
    <r>
      <rPr>
        <sz val="10"/>
        <rFont val="굴림"/>
        <family val="3"/>
      </rPr>
      <t>다가구주택</t>
    </r>
    <r>
      <rPr>
        <sz val="10"/>
        <rFont val="Arial"/>
        <family val="2"/>
      </rPr>
      <t xml:space="preserve"> </t>
    </r>
  </si>
  <si>
    <t>Apartment Units in</t>
  </si>
  <si>
    <t>Si</t>
  </si>
  <si>
    <t>(B)</t>
  </si>
  <si>
    <t>Detached Dwelling</t>
  </si>
  <si>
    <t>Multy family house</t>
  </si>
  <si>
    <t>Apartment</t>
  </si>
  <si>
    <t>Rowhouse</t>
  </si>
  <si>
    <t>a Private House</t>
  </si>
  <si>
    <t>(B)/(A)*100</t>
  </si>
  <si>
    <t>2 0 1 1</t>
  </si>
  <si>
    <t>2 0 1 2</t>
  </si>
  <si>
    <t>(Unit : households, house)</t>
  </si>
  <si>
    <r>
      <t xml:space="preserve">3. </t>
    </r>
    <r>
      <rPr>
        <b/>
        <sz val="18"/>
        <rFont val="굴림"/>
        <family val="3"/>
      </rPr>
      <t>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면적별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주택</t>
    </r>
    <r>
      <rPr>
        <b/>
        <sz val="18"/>
        <rFont val="Arial"/>
        <family val="2"/>
      </rPr>
      <t xml:space="preserve">     Housing Units by Floor Space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</si>
  <si>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</si>
  <si>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</si>
  <si>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</si>
  <si>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</si>
  <si>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</si>
  <si>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</si>
  <si>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rPr>
        <sz val="10"/>
        <rFont val="굴림"/>
        <family val="3"/>
      </rPr>
      <t>비주거용건물내</t>
    </r>
  </si>
  <si>
    <t xml:space="preserve">Detached </t>
  </si>
  <si>
    <t>Apartment units in a</t>
  </si>
  <si>
    <t xml:space="preserve"> </t>
  </si>
  <si>
    <r>
      <rPr>
        <sz val="10"/>
        <rFont val="돋움"/>
        <family val="3"/>
      </rPr>
      <t>연면적별</t>
    </r>
  </si>
  <si>
    <t>dwelling</t>
  </si>
  <si>
    <t>private house</t>
  </si>
  <si>
    <t>Non-housing units</t>
  </si>
  <si>
    <t>Floor Area</t>
  </si>
  <si>
    <t>2 0 1 0</t>
  </si>
  <si>
    <r>
      <t>20</t>
    </r>
    <r>
      <rPr>
        <sz val="10"/>
        <rFont val="굴림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</si>
  <si>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r>
      <t xml:space="preserve">20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and under</t>
    </r>
  </si>
  <si>
    <t>20 ~ 40</t>
  </si>
  <si>
    <t xml:space="preserve"> 40 ~ 60 </t>
  </si>
  <si>
    <t>60 ~ 85</t>
  </si>
  <si>
    <t>85 ~ 100</t>
  </si>
  <si>
    <t>100 ~ 130</t>
  </si>
  <si>
    <t>130 ~ 165</t>
  </si>
  <si>
    <t>165 ~ 230</t>
  </si>
  <si>
    <r>
      <t>230</t>
    </r>
    <r>
      <rPr>
        <sz val="10"/>
        <rFont val="굴림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</si>
  <si>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r>
      <t xml:space="preserve">230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and over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</si>
  <si>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「인구주택총조사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보고서」</t>
    </r>
  </si>
  <si>
    <r>
      <t xml:space="preserve">    Source : National Statistical Office </t>
    </r>
    <r>
      <rPr>
        <sz val="10"/>
        <rFont val="굴림"/>
        <family val="3"/>
      </rPr>
      <t>「</t>
    </r>
    <r>
      <rPr>
        <sz val="10"/>
        <rFont val="Arial"/>
        <family val="2"/>
      </rPr>
      <t>Population and Housing Census Report</t>
    </r>
    <r>
      <rPr>
        <sz val="10"/>
        <rFont val="굴림"/>
        <family val="3"/>
      </rPr>
      <t>」</t>
    </r>
  </si>
  <si>
    <t xml:space="preserve">      2) 제주특별자치도 전체수치임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</si>
  <si>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</si>
  <si>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New building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</si>
  <si>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</si>
  <si>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콘크리트</t>
    </r>
  </si>
  <si>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골</t>
    </r>
  </si>
  <si>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</si>
  <si>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철골</t>
    </r>
    <r>
      <rPr>
        <sz val="10"/>
        <rFont val="Arial"/>
        <family val="2"/>
      </rPr>
      <t>,</t>
    </r>
    <r>
      <rPr>
        <sz val="10"/>
        <rFont val="굴림"/>
        <family val="3"/>
      </rPr>
      <t>철근</t>
    </r>
  </si>
  <si>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</si>
  <si>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</si>
  <si>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rPr>
        <sz val="10"/>
        <rFont val="돋움"/>
        <family val="3"/>
      </rPr>
      <t>용도별</t>
    </r>
  </si>
  <si>
    <t>Masonry</t>
  </si>
  <si>
    <t>ferro-
concrete</t>
  </si>
  <si>
    <t>Purpose</t>
  </si>
  <si>
    <t>Concrete</t>
  </si>
  <si>
    <t>Steelframe</t>
  </si>
  <si>
    <t>Wooden</t>
  </si>
  <si>
    <t>Others</t>
  </si>
  <si>
    <r>
      <rPr>
        <sz val="10"/>
        <rFont val="굴림"/>
        <family val="3"/>
      </rPr>
      <t>동수</t>
    </r>
  </si>
  <si>
    <r>
      <rPr>
        <sz val="10"/>
        <rFont val="굴림"/>
        <family val="3"/>
      </rPr>
      <t>연면적</t>
    </r>
  </si>
  <si>
    <r>
      <rPr>
        <b/>
        <sz val="10"/>
        <rFont val="굴림"/>
        <family val="3"/>
      </rPr>
      <t>동수</t>
    </r>
  </si>
  <si>
    <r>
      <rPr>
        <b/>
        <sz val="10"/>
        <rFont val="굴림"/>
        <family val="3"/>
      </rPr>
      <t>연면적</t>
    </r>
  </si>
  <si>
    <r>
      <rPr>
        <sz val="10"/>
        <rFont val="굴림"/>
        <family val="3"/>
      </rPr>
      <t>주거용</t>
    </r>
  </si>
  <si>
    <t>Dwelling</t>
  </si>
  <si>
    <r>
      <rPr>
        <sz val="10"/>
        <rFont val="굴림"/>
        <family val="3"/>
      </rPr>
      <t>상업용</t>
    </r>
  </si>
  <si>
    <r>
      <rPr>
        <sz val="10"/>
        <rFont val="굴림"/>
        <family val="3"/>
      </rPr>
      <t>동수</t>
    </r>
  </si>
  <si>
    <t>Commericial</t>
  </si>
  <si>
    <r>
      <rPr>
        <sz val="10"/>
        <rFont val="굴림"/>
        <family val="3"/>
      </rPr>
      <t>연면적</t>
    </r>
  </si>
  <si>
    <r>
      <rPr>
        <sz val="10"/>
        <rFont val="굴림"/>
        <family val="3"/>
      </rPr>
      <t>농수산용</t>
    </r>
  </si>
  <si>
    <t>Farming &amp; Fishery</t>
  </si>
  <si>
    <r>
      <rPr>
        <sz val="10"/>
        <rFont val="굴림"/>
        <family val="3"/>
      </rPr>
      <t>공업용</t>
    </r>
  </si>
  <si>
    <t xml:space="preserve"> Factory</t>
  </si>
  <si>
    <r>
      <rPr>
        <sz val="10"/>
        <rFont val="굴림"/>
        <family val="3"/>
      </rPr>
      <t>공공용</t>
    </r>
  </si>
  <si>
    <t>Public</t>
  </si>
  <si>
    <r>
      <rPr>
        <sz val="10"/>
        <rFont val="굴림"/>
        <family val="3"/>
      </rPr>
      <t>교육</t>
    </r>
    <r>
      <rPr>
        <sz val="10"/>
        <rFont val="Arial"/>
        <family val="2"/>
      </rPr>
      <t>/</t>
    </r>
    <r>
      <rPr>
        <sz val="10"/>
        <rFont val="굴림"/>
        <family val="3"/>
      </rPr>
      <t>사회용</t>
    </r>
  </si>
  <si>
    <t>Educational / Social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</si>
  <si>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</si>
  <si>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·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 xml:space="preserve">Extension · reconstruction 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</si>
  <si>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경
</t>
    </r>
    <r>
      <rPr>
        <sz val="10"/>
        <rFont val="Arial"/>
        <family val="2"/>
      </rPr>
      <t>Change of use</t>
    </r>
  </si>
  <si>
    <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</si>
  <si>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철골철근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</si>
  <si>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</si>
  <si>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합계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</si>
  <si>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주거용
</t>
    </r>
    <r>
      <rPr>
        <sz val="10"/>
        <rFont val="Arial"/>
        <family val="2"/>
      </rPr>
      <t>Dwelling</t>
    </r>
  </si>
  <si>
    <r>
      <rPr>
        <sz val="10"/>
        <rFont val="굴림"/>
        <family val="3"/>
      </rPr>
      <t xml:space="preserve">상업용
</t>
    </r>
    <r>
      <rPr>
        <sz val="10"/>
        <rFont val="Arial"/>
        <family val="2"/>
      </rPr>
      <t>Commercial</t>
    </r>
  </si>
  <si>
    <r>
      <rPr>
        <sz val="10"/>
        <rFont val="굴림"/>
        <family val="3"/>
      </rPr>
      <t xml:space="preserve">농수산용
</t>
    </r>
    <r>
      <rPr>
        <sz val="10"/>
        <rFont val="Arial"/>
        <family val="2"/>
      </rPr>
      <t>Farming and Fishery</t>
    </r>
  </si>
  <si>
    <t>Year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</si>
  <si>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</si>
  <si>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동수
</t>
    </r>
    <r>
      <rPr>
        <sz val="10"/>
        <rFont val="Arial"/>
        <family val="2"/>
      </rPr>
      <t>building</t>
    </r>
  </si>
  <si>
    <r>
      <rPr>
        <sz val="10"/>
        <rFont val="굴림"/>
        <family val="3"/>
      </rPr>
      <t xml:space="preserve">연면적
</t>
    </r>
    <r>
      <rPr>
        <sz val="10"/>
        <rFont val="Arial"/>
        <family val="2"/>
      </rPr>
      <t>Gross coverage</t>
    </r>
  </si>
  <si>
    <t>Si</t>
  </si>
  <si>
    <t>2 0 1 2</t>
  </si>
  <si>
    <r>
      <rPr>
        <sz val="10"/>
        <rFont val="굴림"/>
        <family val="3"/>
      </rPr>
      <t>도</t>
    </r>
  </si>
  <si>
    <t>Do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</si>
  <si>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</si>
  <si>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</si>
  <si>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r>
      <rPr>
        <sz val="10"/>
        <rFont val="굴림"/>
        <family val="3"/>
      </rPr>
      <t xml:space="preserve">공업용
</t>
    </r>
    <r>
      <rPr>
        <sz val="10"/>
        <rFont val="Arial"/>
        <family val="2"/>
      </rPr>
      <t>Factory</t>
    </r>
  </si>
  <si>
    <r>
      <rPr>
        <sz val="10"/>
        <rFont val="굴림"/>
        <family val="3"/>
      </rPr>
      <t>교육</t>
    </r>
    <r>
      <rPr>
        <sz val="10"/>
        <rFont val="Arial"/>
        <family val="2"/>
      </rPr>
      <t>/</t>
    </r>
    <r>
      <rPr>
        <sz val="10"/>
        <rFont val="굴림"/>
        <family val="3"/>
      </rPr>
      <t xml:space="preserve">사회용
</t>
    </r>
    <r>
      <rPr>
        <sz val="10"/>
        <rFont val="Arial"/>
        <family val="2"/>
      </rPr>
      <t>Educational and Social</t>
    </r>
  </si>
  <si>
    <r>
      <rPr>
        <sz val="10"/>
        <rFont val="굴림"/>
        <family val="3"/>
      </rPr>
      <t xml:space="preserve">공공용
</t>
    </r>
    <r>
      <rPr>
        <sz val="10"/>
        <rFont val="Arial"/>
        <family val="2"/>
      </rPr>
      <t>Public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</si>
  <si>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</si>
  <si>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t>2 0 1 2</t>
  </si>
  <si>
    <t>2 0 1 2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</si>
  <si>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</si>
  <si>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주택매매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가격지수
</t>
    </r>
    <r>
      <rPr>
        <sz val="10"/>
        <rFont val="Arial"/>
        <family val="2"/>
      </rPr>
      <t>Housing purchase price indices</t>
    </r>
  </si>
  <si>
    <r>
      <rPr>
        <sz val="10"/>
        <rFont val="굴림"/>
        <family val="3"/>
      </rPr>
      <t xml:space="preserve">종합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</si>
  <si>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아파트
</t>
    </r>
    <r>
      <rPr>
        <sz val="10"/>
        <rFont val="Arial"/>
        <family val="2"/>
      </rPr>
      <t>Apartments</t>
    </r>
  </si>
  <si>
    <r>
      <rPr>
        <sz val="10"/>
        <rFont val="굴림"/>
        <family val="3"/>
      </rPr>
      <t>제주시</t>
    </r>
  </si>
  <si>
    <r>
      <rPr>
        <sz val="10"/>
        <rFont val="굴림"/>
        <family val="3"/>
      </rPr>
      <t>서귀포시</t>
    </r>
  </si>
  <si>
    <r>
      <rPr>
        <sz val="10"/>
        <rFont val="돋움"/>
        <family val="3"/>
      </rPr>
      <t>미조사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</si>
  <si>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Total</t>
    </r>
  </si>
  <si>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Permit</t>
    </r>
  </si>
  <si>
    <r>
      <rPr>
        <sz val="10"/>
        <rFont val="굴림"/>
        <family val="3"/>
      </rP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Non-permitted contents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</si>
  <si>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</si>
  <si>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Sub-total</t>
    </r>
  </si>
  <si>
    <r>
      <rPr>
        <sz val="10"/>
        <rFont val="돋움"/>
        <family val="3"/>
      </rPr>
      <t>이용목적</t>
    </r>
    <r>
      <rPr>
        <sz val="10"/>
        <rFont val="Arial"/>
        <family val="2"/>
      </rPr>
      <t xml:space="preserve"> Land use</t>
    </r>
  </si>
  <si>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Others</t>
    </r>
  </si>
  <si>
    <t xml:space="preserve">     Year</t>
  </si>
  <si>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</si>
  <si>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</si>
  <si>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Cases</t>
  </si>
  <si>
    <r>
      <rPr>
        <sz val="10"/>
        <rFont val="돋움"/>
        <family val="3"/>
      </rPr>
      <t>연별
시별</t>
    </r>
  </si>
  <si>
    <r>
      <t>2011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 Previous year</t>
    </r>
  </si>
  <si>
    <r>
      <t>2012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 Current year</t>
    </r>
  </si>
  <si>
    <t xml:space="preserve">  Year     
Si</t>
  </si>
  <si>
    <r>
      <rPr>
        <sz val="10"/>
        <rFont val="굴림"/>
        <family val="3"/>
      </rPr>
      <t>제주특별자치도</t>
    </r>
  </si>
  <si>
    <t>2 0 1 1</t>
  </si>
  <si>
    <r>
      <t>녹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Green  zone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</si>
  <si>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</si>
  <si>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>(Unit : person, 1,000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</si>
  <si>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2 0 1 2</t>
  </si>
  <si>
    <r>
      <rPr>
        <sz val="10"/>
        <rFont val="굴림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</si>
  <si>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</si>
  <si>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</si>
  <si>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 of rivers</t>
  </si>
  <si>
    <t xml:space="preserve"> Cases of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</si>
  <si>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</si>
  <si>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</si>
  <si>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</si>
  <si>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r>
      <rPr>
        <sz val="10"/>
        <rFont val="돋움"/>
        <family val="3"/>
      </rPr>
      <t>하천종류별</t>
    </r>
  </si>
  <si>
    <t>and streams</t>
  </si>
  <si>
    <t>Total length</t>
  </si>
  <si>
    <t>improvements
needed</t>
  </si>
  <si>
    <t>Already improved</t>
  </si>
  <si>
    <t>Yet to be improved</t>
  </si>
  <si>
    <t>Improvement rate</t>
  </si>
  <si>
    <t>2 0 1 2</t>
  </si>
  <si>
    <r>
      <rPr>
        <sz val="10"/>
        <rFont val="굴림"/>
        <family val="3"/>
      </rPr>
      <t>지방하천</t>
    </r>
    <r>
      <rPr>
        <sz val="10"/>
        <rFont val="Arial"/>
        <family val="2"/>
      </rPr>
      <t>(In County)</t>
    </r>
  </si>
  <si>
    <t>In County</t>
  </si>
  <si>
    <t>자료 : 제주특별자치도 건설과</t>
  </si>
  <si>
    <t xml:space="preserve">Source : Jeju Special Self-Governing Province Construct Division </t>
  </si>
  <si>
    <r>
      <rPr>
        <sz val="10"/>
        <rFont val="굴림"/>
        <family val="3"/>
      </rPr>
      <t>합계</t>
    </r>
  </si>
  <si>
    <t xml:space="preserve"> 참고사항 : 국토교통부 새로운 산정방식 적용, 다가구 단독주택 산정방식이 변경(동 → 호), 2005년부터 ~ 게재</t>
  </si>
  <si>
    <t xml:space="preserve">        Note : 2) Total number of Jeju Special Self-Governing Province </t>
  </si>
  <si>
    <t xml:space="preserve">   주 : 1) 국토교통부 사업승인분 포함</t>
  </si>
  <si>
    <t>자료 : 제주특별자치도 건축지적과, 「전국주택가격동향조사」 한국감정원</t>
  </si>
  <si>
    <t>Source : Jeju Special Self-Governing Province Construction &amp; Land Registration Div., Korea Appraisal Board</t>
  </si>
  <si>
    <t xml:space="preserve">   주 : 1) 2012년부터 종합, 아파트로 구분</t>
  </si>
  <si>
    <t xml:space="preserve">    Note : 2) Total number of Jeju Special Self-Governing Province </t>
  </si>
  <si>
    <t xml:space="preserve">         2) 제주특별자치도 전체수치임</t>
  </si>
  <si>
    <t xml:space="preserve">   주 : 1) 지가변동률은 기준시점 가격수준을 100으로 보았을 때 해당시점 가격수준의 변동률을 의미함</t>
  </si>
  <si>
    <t xml:space="preserve">      Note : 2) Total number of Jeju Special Self-Governing Province 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</si>
  <si>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</si>
  <si>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</si>
  <si>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</si>
  <si>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</si>
  <si>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방화</t>
    </r>
  </si>
  <si>
    <r>
      <rPr>
        <sz val="10"/>
        <rFont val="굴림"/>
        <family val="3"/>
      </rPr>
      <t>방재</t>
    </r>
  </si>
  <si>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구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</si>
  <si>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</si>
  <si>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지구</t>
    </r>
  </si>
  <si>
    <r>
      <rPr>
        <sz val="10"/>
        <rFont val="굴림"/>
        <family val="3"/>
      </rPr>
      <t>자연</t>
    </r>
  </si>
  <si>
    <r>
      <rPr>
        <sz val="10"/>
        <rFont val="굴림"/>
        <family val="3"/>
      </rPr>
      <t>수변</t>
    </r>
  </si>
  <si>
    <r>
      <rPr>
        <sz val="10"/>
        <rFont val="굴림"/>
        <family val="3"/>
      </rPr>
      <t>시가지</t>
    </r>
  </si>
  <si>
    <r>
      <rPr>
        <sz val="10"/>
        <rFont val="굴림"/>
        <family val="3"/>
      </rPr>
      <t>중심지</t>
    </r>
  </si>
  <si>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
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</si>
  <si>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</si>
  <si>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최고</t>
    </r>
  </si>
  <si>
    <r>
      <rPr>
        <sz val="10"/>
        <rFont val="굴림"/>
        <family val="3"/>
      </rPr>
      <t>최저</t>
    </r>
  </si>
  <si>
    <r>
      <rPr>
        <sz val="10"/>
        <rFont val="굴림"/>
        <family val="3"/>
      </rPr>
      <t>문화자원</t>
    </r>
  </si>
  <si>
    <r>
      <rPr>
        <sz val="10"/>
        <rFont val="굴림"/>
        <family val="3"/>
      </rPr>
      <t>중요시설물</t>
    </r>
  </si>
  <si>
    <r>
      <rPr>
        <sz val="10"/>
        <rFont val="굴림"/>
        <family val="3"/>
      </rPr>
      <t>생태계</t>
    </r>
  </si>
  <si>
    <t>Riverside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</si>
  <si>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</si>
  <si>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</si>
  <si>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rPr>
        <sz val="10"/>
        <rFont val="돋움"/>
        <family val="3"/>
      </rPr>
      <t>개발진흥지구</t>
    </r>
  </si>
  <si>
    <r>
      <rPr>
        <sz val="10"/>
        <rFont val="굴림"/>
        <family val="3"/>
      </rPr>
      <t>특정용도</t>
    </r>
  </si>
  <si>
    <r>
      <rPr>
        <sz val="10"/>
        <rFont val="굴림"/>
        <family val="3"/>
      </rPr>
      <t>기타</t>
    </r>
    <r>
      <rPr>
        <vertAlign val="superscript"/>
        <sz val="10"/>
        <color indexed="10"/>
        <rFont val="Arial"/>
        <family val="2"/>
      </rPr>
      <t>1)</t>
    </r>
  </si>
  <si>
    <r>
      <rPr>
        <sz val="10"/>
        <rFont val="돋움"/>
        <family val="3"/>
      </rPr>
      <t>제한지구</t>
    </r>
  </si>
  <si>
    <r>
      <rPr>
        <sz val="10"/>
        <rFont val="굴림"/>
        <family val="3"/>
      </rPr>
      <t>학교</t>
    </r>
  </si>
  <si>
    <r>
      <rPr>
        <sz val="10"/>
        <rFont val="굴림"/>
        <family val="3"/>
      </rPr>
      <t>공용</t>
    </r>
  </si>
  <si>
    <r>
      <rPr>
        <sz val="10"/>
        <rFont val="굴림"/>
        <family val="3"/>
      </rPr>
      <t>항만</t>
    </r>
  </si>
  <si>
    <r>
      <rPr>
        <sz val="10"/>
        <rFont val="굴림"/>
        <family val="3"/>
      </rPr>
      <t>공항</t>
    </r>
  </si>
  <si>
    <r>
      <rPr>
        <sz val="10"/>
        <rFont val="굴림"/>
        <family val="3"/>
      </rPr>
      <t>집단</t>
    </r>
  </si>
  <si>
    <r>
      <rPr>
        <sz val="10"/>
        <rFont val="굴림"/>
        <family val="3"/>
      </rPr>
      <t>주거</t>
    </r>
  </si>
  <si>
    <r>
      <rPr>
        <sz val="10"/>
        <rFont val="굴림"/>
        <family val="3"/>
      </rPr>
      <t>산업</t>
    </r>
  </si>
  <si>
    <r>
      <rPr>
        <sz val="10"/>
        <rFont val="굴림"/>
        <family val="3"/>
      </rPr>
      <t>유통</t>
    </r>
  </si>
  <si>
    <r>
      <rPr>
        <sz val="10"/>
        <rFont val="돋움"/>
        <family val="3"/>
      </rPr>
      <t>관광휴양</t>
    </r>
  </si>
  <si>
    <r>
      <rPr>
        <sz val="10"/>
        <rFont val="돋움"/>
        <family val="3"/>
      </rPr>
      <t>복합</t>
    </r>
  </si>
  <si>
    <t>Residential</t>
  </si>
  <si>
    <t>Industrial</t>
  </si>
  <si>
    <t>Circulative</t>
  </si>
  <si>
    <t>Tourist</t>
  </si>
  <si>
    <t>Complex</t>
  </si>
  <si>
    <t>Other</t>
  </si>
  <si>
    <t xml:space="preserve">   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</si>
  <si>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도시계획과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</si>
  <si>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Urban Planning Div.</t>
    </r>
  </si>
  <si>
    <t xml:space="preserve">   주 : 1) 조례에 의한 지구</t>
  </si>
  <si>
    <t xml:space="preserve">       2) 제주특별자치도 전체수치임</t>
  </si>
  <si>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2013</t>
    </r>
    <r>
      <rPr>
        <sz val="10"/>
        <color indexed="8"/>
        <rFont val="돋움"/>
        <family val="3"/>
      </rPr>
      <t>년에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통계표명을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수정하였음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연건평별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연면적별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주택</t>
    </r>
    <r>
      <rPr>
        <sz val="10"/>
        <color indexed="8"/>
        <rFont val="Arial"/>
        <family val="2"/>
      </rPr>
      <t>)</t>
    </r>
  </si>
  <si>
    <t xml:space="preserve">   주 : 사업승인기준</t>
  </si>
  <si>
    <r>
      <t xml:space="preserve">   주 : 1) 조성기준</t>
    </r>
  </si>
  <si>
    <t xml:space="preserve">         2) 2005년 이전은 '도시자연공원' 자료임</t>
  </si>
  <si>
    <t xml:space="preserve">         3) '기타공원'에는 역사공원, 문화공원, 수변공연 등 포함</t>
  </si>
  <si>
    <r>
      <t xml:space="preserve">18.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   Construction  Machinery  and  Equipments</t>
    </r>
  </si>
  <si>
    <r>
      <rPr>
        <sz val="10"/>
        <rFont val="굴림"/>
        <family val="3"/>
      </rPr>
      <t>주택보급률</t>
    </r>
    <r>
      <rPr>
        <sz val="10"/>
        <rFont val="Arial"/>
        <family val="2"/>
      </rPr>
      <t>(%)</t>
    </r>
  </si>
  <si>
    <t>2 0 1 2</t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</si>
</sst>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\ ;;\-;"/>
    <numFmt numFmtId="180" formatCode="#,##0.00;[Red]#,##0.00"/>
    <numFmt numFmtId="181" formatCode="#,##0;[Red]#,##0"/>
    <numFmt numFmtId="182" formatCode="\-"/>
    <numFmt numFmtId="183" formatCode="#,##0_ "/>
    <numFmt numFmtId="184" formatCode="#,##0;;\-;"/>
    <numFmt numFmtId="185" formatCode="#,##0\ ;;\ \-\ ;"/>
    <numFmt numFmtId="186" formatCode="###,###,###,###,###"/>
    <numFmt numFmtId="187" formatCode="0_);[Red]\(0\)"/>
    <numFmt numFmtId="188" formatCode="#,##0\ ;;\ \-;"/>
    <numFmt numFmtId="189" formatCode="#,##0;;\-"/>
    <numFmt numFmtId="190" formatCode="#,##0.0_ "/>
    <numFmt numFmtId="191" formatCode="#,##0.00_ "/>
    <numFmt numFmtId="192" formatCode="0_ "/>
    <numFmt numFmtId="193" formatCode="0;[Red]0"/>
    <numFmt numFmtId="194" formatCode="0.00_);[Red]\(0.00\)"/>
    <numFmt numFmtId="195" formatCode="000"/>
    <numFmt numFmtId="196" formatCode="0.000_);[Red]\(0.000\)"/>
    <numFmt numFmtId="197" formatCode="0_);\(0\)"/>
    <numFmt numFmtId="198" formatCode="#,##0_);\(#,##0\)"/>
    <numFmt numFmtId="199" formatCode="000\-000"/>
    <numFmt numFmtId="200" formatCode="0.0_);[Red]\(0.0\)"/>
    <numFmt numFmtId="201" formatCode="#,##0.0;[Red]#,##0.0"/>
    <numFmt numFmtId="202" formatCode="#,##0\ ;;\ \-\ \ ;"/>
    <numFmt numFmtId="203" formatCode="#,##0;;\-\ "/>
    <numFmt numFmtId="204" formatCode="_-* #,##0.0_-;\-* #,##0.0_-;_-* &quot;-&quot;_-;_-@_-"/>
    <numFmt numFmtId="205" formatCode="#,##0.0;;\-"/>
    <numFmt numFmtId="206" formatCode="#,##0.0;;\-;"/>
    <numFmt numFmtId="207" formatCode="0.0_ "/>
    <numFmt numFmtId="208" formatCode="#,##0.00;&quot;△&quot;#,##0.00;\-;"/>
    <numFmt numFmtId="209" formatCode="#,##0;&quot;△&quot;#,##0;\-;"/>
    <numFmt numFmtId="210" formatCode="#,##0.00;;\-;"/>
    <numFmt numFmtId="211" formatCode="0.00;[Red]0.00"/>
    <numFmt numFmtId="212" formatCode="_-* #,##0.0_-;\-* #,##0.0_-;_-* &quot;-&quot;?_-;_-@_-"/>
    <numFmt numFmtId="213" formatCode="_-* #,##0_-;&quot;₩&quot;\!\-* #,##0_-;_-* &quot;-&quot;_-;_-@_-"/>
    <numFmt numFmtId="214" formatCode="0.0"/>
    <numFmt numFmtId="215" formatCode="_ * #,##0_ ;_ * \-#,##0_ ;_ * &quot;-&quot;_ ;_ @_ "/>
    <numFmt numFmtId="216" formatCode="_ * #,##0.00_ ;_ * \-#,##0.00_ ;_ * &quot;-&quot;??_ ;_ @_ "/>
    <numFmt numFmtId="217" formatCode="_ * #,##0.00_ ;_ * \-#,##0.00_ ;_ * &quot;-&quot;_ ;_ @_ "/>
    <numFmt numFmtId="218" formatCode="&quot;₩&quot;#,##0;&quot;₩&quot;&quot;₩&quot;\-#,##0"/>
    <numFmt numFmtId="219" formatCode="&quot;₩&quot;#,##0.00;&quot;₩&quot;\-#,##0.00"/>
    <numFmt numFmtId="220" formatCode="&quot;R$&quot;#,##0.00;&quot;R$&quot;\-#,##0.00"/>
    <numFmt numFmtId="221" formatCode="#,##0;\-#,##0;\-\ \ ;\(&quot;주&quot;\)"/>
    <numFmt numFmtId="222" formatCode="[$-412]AM/PM\ h:mm:ss"/>
    <numFmt numFmtId="223" formatCode="[$-412]yyyy&quot;년&quot;\ m&quot;월&quot;\ d&quot;일&quot;\ dddd"/>
    <numFmt numFmtId="224" formatCode="#,##0.000;;\-;"/>
    <numFmt numFmtId="225" formatCode="#,##0.000_ "/>
    <numFmt numFmtId="226" formatCode="#,##0.000_);[Red]\(#,##0.000\)"/>
    <numFmt numFmtId="227" formatCode="_-* #,##0.000_-;\-* #,##0.000_-;_-* &quot;-&quot;_-;_-@_-"/>
    <numFmt numFmtId="22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9" formatCode="&quot;₩&quot;#,##0;[Red]&quot;₩&quot;&quot;₩&quot;\-#,##0"/>
    <numFmt numFmtId="23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3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4" formatCode="_-[$€-2]* #,##0.00_-;\-[$€-2]* #,##0.00_-;_-[$€-2]* &quot;-&quot;??_-"/>
  </numFmts>
  <fonts count="75">
    <font>
      <sz val="10"/>
      <name val="Arial"/>
      <family val="2"/>
    </font>
    <font>
      <sz val="8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sz val="9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8"/>
      <name val="Arial"/>
      <family val="2"/>
    </font>
    <font>
      <sz val="12"/>
      <name val="돋움"/>
      <family val="3"/>
    </font>
    <font>
      <sz val="12"/>
      <name val="굴림"/>
      <family val="3"/>
    </font>
    <font>
      <sz val="10"/>
      <color indexed="10"/>
      <name val="Arial"/>
      <family val="2"/>
    </font>
    <font>
      <sz val="14"/>
      <name val="바탕체"/>
      <family val="1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9"/>
      <color indexed="8"/>
      <name val="Arial"/>
      <family val="2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8.25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name val="굴림"/>
      <family val="3"/>
    </font>
    <font>
      <b/>
      <sz val="10"/>
      <color indexed="8"/>
      <name val="Arial"/>
      <family val="2"/>
    </font>
    <font>
      <b/>
      <sz val="9"/>
      <name val="굴림체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sz val="10"/>
      <color indexed="8"/>
      <name val="돋움"/>
      <family val="3"/>
    </font>
    <font>
      <b/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/>
      <protection/>
    </xf>
    <xf numFmtId="0" fontId="54" fillId="0" borderId="0">
      <alignment/>
      <protection/>
    </xf>
    <xf numFmtId="0" fontId="2" fillId="0" borderId="0" applyFill="0" applyBorder="0" applyAlignment="0">
      <protection/>
    </xf>
    <xf numFmtId="0" fontId="66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218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34" fontId="20" fillId="0" borderId="0" applyFont="0" applyFill="0" applyBorder="0" applyAlignment="0" applyProtection="0"/>
    <xf numFmtId="2" fontId="0" fillId="0" borderId="0" applyFont="0" applyFill="0" applyBorder="0" applyAlignment="0" applyProtection="0"/>
    <xf numFmtId="38" fontId="67" fillId="16" borderId="0" applyNumberFormat="0" applyBorder="0" applyAlignment="0" applyProtection="0"/>
    <xf numFmtId="0" fontId="68" fillId="0" borderId="0">
      <alignment horizontal="left"/>
      <protection/>
    </xf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0" fontId="67" fillId="16" borderId="3" applyNumberFormat="0" applyBorder="0" applyAlignment="0" applyProtection="0"/>
    <xf numFmtId="0" fontId="57" fillId="0" borderId="4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5" applyNumberFormat="0" applyFont="0" applyFill="0" applyAlignment="0" applyProtection="0"/>
    <xf numFmtId="0" fontId="69" fillId="0" borderId="6">
      <alignment horizontal="left"/>
      <protection/>
    </xf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7" applyNumberFormat="0" applyAlignment="0" applyProtection="0"/>
    <xf numFmtId="228" fontId="20" fillId="0" borderId="0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220" fontId="20" fillId="0" borderId="0">
      <alignment/>
      <protection/>
    </xf>
    <xf numFmtId="0" fontId="34" fillId="3" borderId="0" applyNumberFormat="0" applyBorder="0" applyAlignment="0" applyProtection="0"/>
    <xf numFmtId="0" fontId="62" fillId="0" borderId="0">
      <alignment/>
      <protection locked="0"/>
    </xf>
    <xf numFmtId="0" fontId="62" fillId="0" borderId="0">
      <alignment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2" fillId="22" borderId="8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3" fillId="0" borderId="0">
      <alignment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3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4" borderId="9" applyNumberFormat="0" applyAlignment="0" applyProtection="0"/>
    <xf numFmtId="229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10">
      <alignment/>
      <protection/>
    </xf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7" borderId="7" applyNumberFormat="0" applyAlignment="0" applyProtection="0"/>
    <xf numFmtId="4" fontId="62" fillId="0" borderId="0">
      <alignment/>
      <protection locked="0"/>
    </xf>
    <xf numFmtId="230" fontId="20" fillId="0" borderId="0">
      <alignment/>
      <protection locked="0"/>
    </xf>
    <xf numFmtId="0" fontId="6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21" borderId="16" applyNumberFormat="0" applyAlignment="0" applyProtection="0"/>
    <xf numFmtId="41" fontId="2" fillId="0" borderId="0" applyFont="0" applyFill="0" applyBorder="0" applyAlignment="0" applyProtection="0"/>
    <xf numFmtId="0" fontId="20" fillId="0" borderId="0" applyProtection="0">
      <alignment/>
    </xf>
    <xf numFmtId="0" fontId="20" fillId="0" borderId="0" applyFont="0" applyFill="0" applyBorder="0" applyAlignment="0" applyProtection="0"/>
    <xf numFmtId="0" fontId="6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231" fontId="20" fillId="0" borderId="0">
      <alignment/>
      <protection locked="0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62" fillId="0" borderId="5">
      <alignment/>
      <protection locked="0"/>
    </xf>
    <xf numFmtId="232" fontId="20" fillId="0" borderId="0">
      <alignment/>
      <protection locked="0"/>
    </xf>
    <xf numFmtId="233" fontId="20" fillId="0" borderId="0">
      <alignment/>
      <protection locked="0"/>
    </xf>
  </cellStyleXfs>
  <cellXfs count="9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41" fontId="8" fillId="0" borderId="0" xfId="10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8" fillId="0" borderId="22" xfId="108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 quotePrefix="1">
      <alignment horizontal="right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2"/>
    </xf>
    <xf numFmtId="184" fontId="8" fillId="0" borderId="18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4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1" fontId="8" fillId="0" borderId="0" xfId="108" applyFont="1" applyAlignment="1">
      <alignment horizontal="center" vertical="center"/>
    </xf>
    <xf numFmtId="193" fontId="23" fillId="0" borderId="0" xfId="108" applyNumberFormat="1" applyFont="1" applyBorder="1" applyAlignment="1">
      <alignment horizontal="center" vertical="center"/>
    </xf>
    <xf numFmtId="41" fontId="8" fillId="0" borderId="18" xfId="108" applyFont="1" applyBorder="1" applyAlignment="1">
      <alignment horizontal="center" vertical="center"/>
    </xf>
    <xf numFmtId="41" fontId="8" fillId="0" borderId="0" xfId="108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justify"/>
    </xf>
    <xf numFmtId="181" fontId="8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" fillId="0" borderId="17" xfId="0" applyFont="1" applyFill="1" applyBorder="1" applyAlignment="1">
      <alignment horizontal="center" vertical="center" shrinkToFit="1"/>
    </xf>
    <xf numFmtId="179" fontId="8" fillId="0" borderId="18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184" fontId="13" fillId="0" borderId="26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183" fontId="8" fillId="0" borderId="0" xfId="108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41" fontId="8" fillId="0" borderId="22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22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0" fontId="0" fillId="0" borderId="22" xfId="108" applyNumberFormat="1" applyFont="1" applyBorder="1" applyAlignment="1">
      <alignment horizontal="center" vertical="center"/>
    </xf>
    <xf numFmtId="193" fontId="14" fillId="0" borderId="0" xfId="108" applyNumberFormat="1" applyFont="1" applyBorder="1" applyAlignment="1">
      <alignment horizontal="center" vertical="center"/>
    </xf>
    <xf numFmtId="41" fontId="0" fillId="0" borderId="0" xfId="108" applyFont="1" applyAlignment="1">
      <alignment horizontal="center" vertical="center"/>
    </xf>
    <xf numFmtId="41" fontId="0" fillId="0" borderId="27" xfId="108" applyFont="1" applyFill="1" applyBorder="1" applyAlignment="1">
      <alignment vertical="center" wrapText="1"/>
    </xf>
    <xf numFmtId="41" fontId="24" fillId="0" borderId="0" xfId="108" applyFont="1" applyFill="1" applyBorder="1" applyAlignment="1">
      <alignment vertical="center" wrapText="1"/>
    </xf>
    <xf numFmtId="49" fontId="5" fillId="0" borderId="0" xfId="108" applyNumberFormat="1" applyFont="1" applyFill="1" applyBorder="1" applyAlignment="1">
      <alignment horizontal="center" vertical="center"/>
    </xf>
    <xf numFmtId="41" fontId="5" fillId="0" borderId="27" xfId="108" applyFont="1" applyFill="1" applyBorder="1" applyAlignment="1">
      <alignment horizontal="right" vertical="center"/>
    </xf>
    <xf numFmtId="41" fontId="5" fillId="0" borderId="0" xfId="108" applyFont="1" applyFill="1" applyBorder="1" applyAlignment="1">
      <alignment horizontal="right" vertical="center"/>
    </xf>
    <xf numFmtId="49" fontId="5" fillId="0" borderId="28" xfId="108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8" fillId="0" borderId="18" xfId="0" applyNumberFormat="1" applyFont="1" applyFill="1" applyBorder="1" applyAlignment="1">
      <alignment horizontal="center" vertical="center"/>
    </xf>
    <xf numFmtId="183" fontId="8" fillId="0" borderId="22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>
      <alignment horizontal="right" vertical="center" indent="2"/>
    </xf>
    <xf numFmtId="176" fontId="13" fillId="0" borderId="26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3" fillId="0" borderId="21" xfId="0" applyNumberFormat="1" applyFont="1" applyFill="1" applyBorder="1" applyAlignment="1">
      <alignment horizontal="center" vertical="center"/>
    </xf>
    <xf numFmtId="41" fontId="13" fillId="0" borderId="0" xfId="108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3" fontId="13" fillId="0" borderId="21" xfId="0" applyNumberFormat="1" applyFont="1" applyFill="1" applyBorder="1" applyAlignment="1">
      <alignment horizontal="center" vertical="center"/>
    </xf>
    <xf numFmtId="183" fontId="13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93" fontId="9" fillId="0" borderId="0" xfId="0" applyNumberFormat="1" applyFont="1" applyFill="1" applyBorder="1" applyAlignment="1">
      <alignment horizontal="center" vertical="center" shrinkToFit="1"/>
    </xf>
    <xf numFmtId="181" fontId="9" fillId="0" borderId="0" xfId="0" applyNumberFormat="1" applyFont="1" applyFill="1" applyBorder="1" applyAlignment="1">
      <alignment horizontal="center" vertical="center" shrinkToFit="1"/>
    </xf>
    <xf numFmtId="194" fontId="0" fillId="0" borderId="0" xfId="0" applyNumberFormat="1" applyFont="1" applyFill="1" applyBorder="1" applyAlignment="1">
      <alignment horizontal="center" vertical="center" shrinkToFit="1"/>
    </xf>
    <xf numFmtId="184" fontId="9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 quotePrefix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quotePrefix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203" fontId="8" fillId="0" borderId="0" xfId="108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1" fontId="13" fillId="0" borderId="0" xfId="108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192" fontId="5" fillId="16" borderId="0" xfId="0" applyNumberFormat="1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center" wrapText="1"/>
    </xf>
    <xf numFmtId="0" fontId="24" fillId="0" borderId="3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24" fillId="0" borderId="32" xfId="0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wrapText="1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24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8" fillId="0" borderId="33" xfId="0" applyFont="1" applyFill="1" applyBorder="1" applyAlignment="1">
      <alignment horizontal="center" vertical="center" wrapText="1"/>
    </xf>
    <xf numFmtId="183" fontId="13" fillId="0" borderId="29" xfId="0" applyNumberFormat="1" applyFont="1" applyFill="1" applyBorder="1" applyAlignment="1">
      <alignment horizontal="center" vertical="center"/>
    </xf>
    <xf numFmtId="181" fontId="13" fillId="0" borderId="26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190" fontId="8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2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189" fontId="0" fillId="0" borderId="22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 shrinkToFit="1"/>
    </xf>
    <xf numFmtId="0" fontId="12" fillId="0" borderId="0" xfId="139" applyFont="1">
      <alignment vertical="center"/>
      <protection/>
    </xf>
    <xf numFmtId="0" fontId="8" fillId="0" borderId="0" xfId="139" applyFont="1" applyAlignment="1">
      <alignment vertical="center"/>
      <protection/>
    </xf>
    <xf numFmtId="0" fontId="0" fillId="0" borderId="0" xfId="139" applyFont="1">
      <alignment vertical="center"/>
      <protection/>
    </xf>
    <xf numFmtId="0" fontId="2" fillId="0" borderId="0" xfId="139" applyFont="1">
      <alignment vertical="center"/>
      <protection/>
    </xf>
    <xf numFmtId="181" fontId="4" fillId="0" borderId="2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22" xfId="0" applyNumberFormat="1" applyFont="1" applyFill="1" applyBorder="1" applyAlignment="1">
      <alignment horizontal="center" vertical="center" shrinkToFit="1"/>
    </xf>
    <xf numFmtId="179" fontId="24" fillId="0" borderId="0" xfId="0" applyNumberFormat="1" applyFont="1" applyFill="1" applyBorder="1" applyAlignment="1">
      <alignment horizontal="center" vertical="center" shrinkToFit="1"/>
    </xf>
    <xf numFmtId="179" fontId="58" fillId="0" borderId="0" xfId="0" applyNumberFormat="1" applyFont="1" applyFill="1" applyBorder="1" applyAlignment="1">
      <alignment horizontal="center" vertical="center" shrinkToFit="1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209" fontId="13" fillId="0" borderId="0" xfId="109" applyNumberFormat="1" applyFont="1" applyFill="1" applyAlignment="1">
      <alignment horizontal="right" vertical="center" wrapText="1" indent="1"/>
    </xf>
    <xf numFmtId="209" fontId="13" fillId="0" borderId="22" xfId="109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/>
    </xf>
    <xf numFmtId="184" fontId="13" fillId="0" borderId="21" xfId="0" applyNumberFormat="1" applyFont="1" applyFill="1" applyBorder="1" applyAlignment="1">
      <alignment horizontal="right" vertical="center" wrapText="1" shrinkToFit="1"/>
    </xf>
    <xf numFmtId="184" fontId="13" fillId="0" borderId="26" xfId="0" applyNumberFormat="1" applyFont="1" applyFill="1" applyBorder="1" applyAlignment="1">
      <alignment horizontal="right" vertical="center" wrapText="1" shrinkToFit="1"/>
    </xf>
    <xf numFmtId="176" fontId="13" fillId="0" borderId="26" xfId="0" applyNumberFormat="1" applyFont="1" applyFill="1" applyBorder="1" applyAlignment="1">
      <alignment horizontal="right" vertical="center" wrapText="1" shrinkToFit="1"/>
    </xf>
    <xf numFmtId="183" fontId="13" fillId="0" borderId="26" xfId="0" applyNumberFormat="1" applyFont="1" applyFill="1" applyBorder="1" applyAlignment="1">
      <alignment horizontal="right" vertical="center" wrapText="1" shrinkToFit="1"/>
    </xf>
    <xf numFmtId="181" fontId="13" fillId="0" borderId="26" xfId="0" applyNumberFormat="1" applyFont="1" applyFill="1" applyBorder="1" applyAlignment="1">
      <alignment horizontal="right" vertical="center" wrapText="1" shrinkToFit="1"/>
    </xf>
    <xf numFmtId="182" fontId="13" fillId="0" borderId="26" xfId="0" applyNumberFormat="1" applyFont="1" applyFill="1" applyBorder="1" applyAlignment="1">
      <alignment horizontal="right" vertical="center" wrapText="1" shrinkToFit="1"/>
    </xf>
    <xf numFmtId="184" fontId="13" fillId="0" borderId="29" xfId="0" applyNumberFormat="1" applyFont="1" applyFill="1" applyBorder="1" applyAlignment="1">
      <alignment horizontal="right" vertical="center" wrapText="1" shrinkToFit="1"/>
    </xf>
    <xf numFmtId="181" fontId="13" fillId="0" borderId="21" xfId="0" applyNumberFormat="1" applyFont="1" applyFill="1" applyBorder="1" applyAlignment="1">
      <alignment horizontal="right" vertical="center" wrapText="1" shrinkToFit="1"/>
    </xf>
    <xf numFmtId="207" fontId="13" fillId="0" borderId="29" xfId="0" applyNumberFormat="1" applyFont="1" applyFill="1" applyBorder="1" applyAlignment="1">
      <alignment horizontal="right" vertical="center" wrapText="1" shrinkToFit="1"/>
    </xf>
    <xf numFmtId="184" fontId="13" fillId="0" borderId="21" xfId="0" applyNumberFormat="1" applyFont="1" applyFill="1" applyBorder="1" applyAlignment="1">
      <alignment horizontal="center" vertical="center" wrapText="1"/>
    </xf>
    <xf numFmtId="184" fontId="13" fillId="0" borderId="26" xfId="0" applyNumberFormat="1" applyFont="1" applyFill="1" applyBorder="1" applyAlignment="1">
      <alignment horizontal="center" vertical="center" wrapText="1"/>
    </xf>
    <xf numFmtId="184" fontId="13" fillId="0" borderId="29" xfId="0" applyNumberFormat="1" applyFont="1" applyFill="1" applyBorder="1" applyAlignment="1">
      <alignment horizontal="center" vertical="center" wrapText="1"/>
    </xf>
    <xf numFmtId="176" fontId="13" fillId="0" borderId="21" xfId="0" applyNumberFormat="1" applyFont="1" applyFill="1" applyBorder="1" applyAlignment="1">
      <alignment horizontal="center" vertical="center" wrapText="1"/>
    </xf>
    <xf numFmtId="176" fontId="13" fillId="0" borderId="26" xfId="0" applyNumberFormat="1" applyFont="1" applyFill="1" applyBorder="1" applyAlignment="1">
      <alignment horizontal="center" vertical="center" wrapText="1"/>
    </xf>
    <xf numFmtId="176" fontId="13" fillId="0" borderId="29" xfId="0" applyNumberFormat="1" applyFont="1" applyFill="1" applyBorder="1" applyAlignment="1">
      <alignment horizontal="center" vertical="center" wrapText="1"/>
    </xf>
    <xf numFmtId="176" fontId="8" fillId="0" borderId="0" xfId="108" applyNumberFormat="1" applyFont="1" applyFill="1" applyBorder="1" applyAlignment="1" quotePrefix="1">
      <alignment horizontal="center" vertical="center"/>
    </xf>
    <xf numFmtId="176" fontId="8" fillId="0" borderId="0" xfId="108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13" fillId="0" borderId="26" xfId="109" applyNumberFormat="1" applyFont="1" applyFill="1" applyBorder="1" applyAlignment="1">
      <alignment horizontal="center" vertical="center"/>
    </xf>
    <xf numFmtId="177" fontId="8" fillId="0" borderId="0" xfId="108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center" vertical="center" shrinkToFit="1"/>
    </xf>
    <xf numFmtId="206" fontId="0" fillId="0" borderId="0" xfId="0" applyNumberFormat="1" applyFont="1" applyFill="1" applyBorder="1" applyAlignment="1">
      <alignment horizontal="center" vertical="center" shrinkToFit="1"/>
    </xf>
    <xf numFmtId="176" fontId="8" fillId="0" borderId="18" xfId="108" applyNumberFormat="1" applyFont="1" applyFill="1" applyBorder="1" applyAlignment="1">
      <alignment horizontal="center" vertical="center"/>
    </xf>
    <xf numFmtId="176" fontId="8" fillId="0" borderId="22" xfId="108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horizontal="center" vertical="center" shrinkToFit="1"/>
    </xf>
    <xf numFmtId="183" fontId="13" fillId="0" borderId="21" xfId="141" applyNumberFormat="1" applyFont="1" applyFill="1" applyBorder="1" applyAlignment="1">
      <alignment horizontal="center" vertical="center" wrapText="1" shrinkToFit="1"/>
      <protection/>
    </xf>
    <xf numFmtId="183" fontId="13" fillId="0" borderId="26" xfId="141" applyNumberFormat="1" applyFont="1" applyFill="1" applyBorder="1" applyAlignment="1">
      <alignment horizontal="center" vertical="center" wrapText="1" shrinkToFit="1"/>
      <protection/>
    </xf>
    <xf numFmtId="206" fontId="13" fillId="0" borderId="26" xfId="141" applyNumberFormat="1" applyFont="1" applyFill="1" applyBorder="1" applyAlignment="1">
      <alignment horizontal="center" vertical="center" wrapText="1" shrinkToFit="1"/>
      <protection/>
    </xf>
    <xf numFmtId="176" fontId="13" fillId="0" borderId="26" xfId="141" applyNumberFormat="1" applyFont="1" applyFill="1" applyBorder="1" applyAlignment="1">
      <alignment horizontal="center" vertical="center" wrapText="1" shrinkToFit="1"/>
      <protection/>
    </xf>
    <xf numFmtId="176" fontId="13" fillId="0" borderId="21" xfId="141" applyNumberFormat="1" applyFont="1" applyFill="1" applyBorder="1" applyAlignment="1">
      <alignment horizontal="center" vertical="center" wrapText="1" shrinkToFit="1"/>
      <protection/>
    </xf>
    <xf numFmtId="184" fontId="13" fillId="0" borderId="26" xfId="141" applyNumberFormat="1" applyFont="1" applyFill="1" applyBorder="1" applyAlignment="1">
      <alignment horizontal="center" vertical="center" wrapText="1"/>
      <protection/>
    </xf>
    <xf numFmtId="176" fontId="13" fillId="0" borderId="29" xfId="141" applyNumberFormat="1" applyFont="1" applyFill="1" applyBorder="1" applyAlignment="1">
      <alignment horizontal="center" vertical="center" wrapText="1" shrinkToFit="1"/>
      <protection/>
    </xf>
    <xf numFmtId="41" fontId="58" fillId="0" borderId="36" xfId="108" applyFont="1" applyFill="1" applyBorder="1" applyAlignment="1">
      <alignment horizontal="right" vertical="center"/>
    </xf>
    <xf numFmtId="49" fontId="58" fillId="0" borderId="37" xfId="108" applyNumberFormat="1" applyFont="1" applyFill="1" applyBorder="1" applyAlignment="1">
      <alignment horizontal="center" vertical="center"/>
    </xf>
    <xf numFmtId="41" fontId="58" fillId="0" borderId="37" xfId="108" applyFont="1" applyFill="1" applyBorder="1" applyAlignment="1">
      <alignment horizontal="right" vertical="center"/>
    </xf>
    <xf numFmtId="49" fontId="58" fillId="0" borderId="34" xfId="108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9" fontId="13" fillId="0" borderId="26" xfId="148" applyNumberFormat="1" applyFont="1" applyFill="1" applyBorder="1" applyAlignment="1">
      <alignment horizontal="center" vertical="center" shrinkToFit="1"/>
      <protection/>
    </xf>
    <xf numFmtId="3" fontId="13" fillId="0" borderId="29" xfId="148" applyNumberFormat="1" applyFont="1" applyFill="1" applyBorder="1" applyAlignment="1">
      <alignment horizontal="center" vertical="center"/>
      <protection/>
    </xf>
    <xf numFmtId="41" fontId="59" fillId="0" borderId="21" xfId="109" applyFont="1" applyBorder="1" applyAlignment="1">
      <alignment horizontal="center" vertical="center"/>
    </xf>
    <xf numFmtId="41" fontId="59" fillId="0" borderId="26" xfId="109" applyFont="1" applyBorder="1" applyAlignment="1">
      <alignment horizontal="center" vertical="center"/>
    </xf>
    <xf numFmtId="179" fontId="58" fillId="0" borderId="26" xfId="148" applyNumberFormat="1" applyFont="1" applyFill="1" applyBorder="1" applyAlignment="1">
      <alignment horizontal="center" vertical="center" shrinkToFit="1"/>
      <protection/>
    </xf>
    <xf numFmtId="179" fontId="58" fillId="0" borderId="26" xfId="148" applyNumberFormat="1" applyFont="1" applyFill="1" applyBorder="1" applyAlignment="1">
      <alignment horizontal="center" vertical="center"/>
      <protection/>
    </xf>
    <xf numFmtId="179" fontId="13" fillId="0" borderId="21" xfId="148" applyNumberFormat="1" applyFont="1" applyFill="1" applyBorder="1" applyAlignment="1">
      <alignment horizontal="center" vertical="center" shrinkToFit="1"/>
      <protection/>
    </xf>
    <xf numFmtId="179" fontId="13" fillId="0" borderId="26" xfId="148" applyNumberFormat="1" applyFont="1" applyFill="1" applyBorder="1" applyAlignment="1">
      <alignment horizontal="center" vertical="center"/>
      <protection/>
    </xf>
    <xf numFmtId="192" fontId="8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206" fontId="13" fillId="0" borderId="26" xfId="0" applyNumberFormat="1" applyFont="1" applyFill="1" applyBorder="1" applyAlignment="1">
      <alignment horizontal="center" vertical="center" wrapText="1"/>
    </xf>
    <xf numFmtId="177" fontId="13" fillId="0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3" fillId="0" borderId="26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194" fontId="0" fillId="0" borderId="22" xfId="0" applyNumberFormat="1" applyFont="1" applyFill="1" applyBorder="1" applyAlignment="1">
      <alignment horizontal="center" vertical="center" shrinkToFit="1"/>
    </xf>
    <xf numFmtId="179" fontId="13" fillId="0" borderId="26" xfId="0" applyNumberFormat="1" applyFont="1" applyFill="1" applyBorder="1" applyAlignment="1">
      <alignment horizontal="center" vertical="center" wrapText="1" shrinkToFit="1"/>
    </xf>
    <xf numFmtId="208" fontId="13" fillId="0" borderId="29" xfId="0" applyNumberFormat="1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6" xfId="0" applyFont="1" applyFill="1" applyBorder="1" applyAlignment="1" quotePrefix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149" applyFont="1" applyFill="1" applyAlignment="1">
      <alignment horizontal="left"/>
      <protection/>
    </xf>
    <xf numFmtId="0" fontId="5" fillId="0" borderId="0" xfId="149" applyFont="1" applyFill="1" applyAlignment="1">
      <alignment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 shrinkToFit="1"/>
    </xf>
    <xf numFmtId="184" fontId="13" fillId="0" borderId="0" xfId="0" applyNumberFormat="1" applyFont="1" applyFill="1" applyAlignment="1">
      <alignment horizontal="right" vertical="center" wrapText="1" indent="2"/>
    </xf>
    <xf numFmtId="184" fontId="0" fillId="0" borderId="0" xfId="0" applyNumberFormat="1" applyFont="1" applyFill="1" applyAlignment="1">
      <alignment horizontal="right" vertical="center" wrapText="1" indent="2"/>
    </xf>
    <xf numFmtId="184" fontId="0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184" fontId="0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141" applyFont="1" applyFill="1" applyAlignment="1">
      <alignment vertical="center"/>
      <protection/>
    </xf>
    <xf numFmtId="0" fontId="0" fillId="0" borderId="0" xfId="141" applyFont="1" applyFill="1" applyAlignment="1" quotePrefix="1">
      <alignment horizontal="left" vertical="center"/>
      <protection/>
    </xf>
    <xf numFmtId="0" fontId="0" fillId="0" borderId="0" xfId="141" applyFont="1" applyFill="1" applyAlignment="1">
      <alignment vertical="center" shrinkToFit="1"/>
      <protection/>
    </xf>
    <xf numFmtId="0" fontId="0" fillId="0" borderId="26" xfId="141" applyFont="1" applyFill="1" applyBorder="1" applyAlignment="1" quotePrefix="1">
      <alignment horizontal="right" vertical="center"/>
      <protection/>
    </xf>
    <xf numFmtId="0" fontId="5" fillId="0" borderId="38" xfId="150" applyFont="1" applyFill="1" applyBorder="1" applyAlignment="1">
      <alignment vertical="center"/>
      <protection/>
    </xf>
    <xf numFmtId="0" fontId="5" fillId="0" borderId="0" xfId="150" applyFont="1" applyFill="1" applyBorder="1" applyAlignment="1">
      <alignment vertical="center"/>
      <protection/>
    </xf>
    <xf numFmtId="0" fontId="5" fillId="0" borderId="0" xfId="150" applyFont="1" applyFill="1" applyAlignment="1">
      <alignment vertical="center"/>
      <protection/>
    </xf>
    <xf numFmtId="0" fontId="5" fillId="0" borderId="0" xfId="149" applyFont="1" applyFill="1" applyAlignment="1">
      <alignment vertical="center"/>
      <protection/>
    </xf>
    <xf numFmtId="0" fontId="0" fillId="0" borderId="24" xfId="0" applyFont="1" applyFill="1" applyBorder="1" applyAlignment="1">
      <alignment vertical="center" shrinkToFit="1"/>
    </xf>
    <xf numFmtId="0" fontId="0" fillId="0" borderId="38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6" xfId="0" applyNumberFormat="1" applyFont="1" applyFill="1" applyBorder="1" applyAlignment="1" quotePrefix="1">
      <alignment horizontal="center" vertical="center" shrinkToFit="1"/>
    </xf>
    <xf numFmtId="0" fontId="0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 shrinkToFit="1"/>
    </xf>
    <xf numFmtId="184" fontId="0" fillId="0" borderId="23" xfId="0" applyNumberFormat="1" applyFont="1" applyFill="1" applyBorder="1" applyAlignment="1">
      <alignment horizontal="right" vertical="center" wrapText="1" indent="1"/>
    </xf>
    <xf numFmtId="184" fontId="0" fillId="0" borderId="38" xfId="0" applyNumberFormat="1" applyFont="1" applyFill="1" applyBorder="1" applyAlignment="1">
      <alignment horizontal="right" vertical="center" wrapText="1" indent="1"/>
    </xf>
    <xf numFmtId="184" fontId="0" fillId="0" borderId="24" xfId="0" applyNumberFormat="1" applyFont="1" applyFill="1" applyBorder="1" applyAlignment="1">
      <alignment horizontal="right" vertical="center" wrapText="1" indent="1"/>
    </xf>
    <xf numFmtId="0" fontId="0" fillId="0" borderId="38" xfId="0" applyNumberFormat="1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 shrinkToFit="1"/>
    </xf>
    <xf numFmtId="184" fontId="0" fillId="0" borderId="21" xfId="0" applyNumberFormat="1" applyFont="1" applyFill="1" applyBorder="1" applyAlignment="1">
      <alignment horizontal="right" vertical="center" wrapText="1" indent="1"/>
    </xf>
    <xf numFmtId="184" fontId="0" fillId="0" borderId="26" xfId="0" applyNumberFormat="1" applyFont="1" applyFill="1" applyBorder="1" applyAlignment="1">
      <alignment horizontal="right" vertical="center" wrapText="1" indent="1"/>
    </xf>
    <xf numFmtId="184" fontId="0" fillId="0" borderId="29" xfId="0" applyNumberFormat="1" applyFont="1" applyFill="1" applyBorder="1" applyAlignment="1">
      <alignment horizontal="right" vertical="center" wrapText="1" indent="1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184" fontId="0" fillId="0" borderId="18" xfId="0" applyNumberFormat="1" applyFont="1" applyFill="1" applyBorder="1" applyAlignment="1">
      <alignment horizontal="right" vertical="center" wrapText="1" indent="1"/>
    </xf>
    <xf numFmtId="184" fontId="0" fillId="0" borderId="0" xfId="0" applyNumberFormat="1" applyFont="1" applyFill="1" applyBorder="1" applyAlignment="1">
      <alignment horizontal="right" vertical="center" wrapText="1" indent="1"/>
    </xf>
    <xf numFmtId="184" fontId="0" fillId="0" borderId="22" xfId="0" applyNumberFormat="1" applyFont="1" applyFill="1" applyBorder="1" applyAlignment="1">
      <alignment horizontal="right" vertical="center" wrapText="1" inden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center" shrinkToFit="1"/>
    </xf>
    <xf numFmtId="184" fontId="13" fillId="0" borderId="23" xfId="0" applyNumberFormat="1" applyFont="1" applyFill="1" applyBorder="1" applyAlignment="1">
      <alignment horizontal="right" vertical="center" wrapText="1" indent="1"/>
    </xf>
    <xf numFmtId="184" fontId="13" fillId="0" borderId="38" xfId="0" applyNumberFormat="1" applyFont="1" applyFill="1" applyBorder="1" applyAlignment="1">
      <alignment horizontal="right" vertical="center" wrapText="1" indent="1"/>
    </xf>
    <xf numFmtId="184" fontId="13" fillId="0" borderId="24" xfId="0" applyNumberFormat="1" applyFont="1" applyFill="1" applyBorder="1" applyAlignment="1">
      <alignment horizontal="right" vertical="center" wrapText="1" indent="1"/>
    </xf>
    <xf numFmtId="0" fontId="13" fillId="0" borderId="23" xfId="0" applyNumberFormat="1" applyFont="1" applyFill="1" applyBorder="1" applyAlignment="1">
      <alignment horizontal="left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left" vertical="center" shrinkToFit="1"/>
    </xf>
    <xf numFmtId="184" fontId="13" fillId="0" borderId="21" xfId="0" applyNumberFormat="1" applyFont="1" applyFill="1" applyBorder="1" applyAlignment="1">
      <alignment horizontal="right" vertical="center" wrapText="1" indent="1"/>
    </xf>
    <xf numFmtId="184" fontId="13" fillId="0" borderId="26" xfId="0" applyNumberFormat="1" applyFont="1" applyFill="1" applyBorder="1" applyAlignment="1">
      <alignment horizontal="right" vertical="center" wrapText="1" indent="1"/>
    </xf>
    <xf numFmtId="184" fontId="13" fillId="0" borderId="29" xfId="0" applyNumberFormat="1" applyFont="1" applyFill="1" applyBorder="1" applyAlignment="1">
      <alignment horizontal="right" vertical="center" wrapText="1" indent="1"/>
    </xf>
    <xf numFmtId="0" fontId="13" fillId="0" borderId="21" xfId="0" applyNumberFormat="1" applyFont="1" applyFill="1" applyBorder="1" applyAlignment="1">
      <alignment horizontal="left" vertical="center" shrinkToFit="1"/>
    </xf>
    <xf numFmtId="0" fontId="13" fillId="0" borderId="26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right" vertical="center" shrinkToFit="1"/>
    </xf>
    <xf numFmtId="3" fontId="0" fillId="0" borderId="38" xfId="0" applyNumberFormat="1" applyFont="1" applyFill="1" applyBorder="1" applyAlignment="1" applyProtection="1">
      <alignment vertical="center"/>
      <protection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 quotePrefix="1">
      <alignment horizontal="center" vertical="center" shrinkToFit="1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8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183" fontId="13" fillId="0" borderId="26" xfId="0" applyNumberFormat="1" applyFont="1" applyFill="1" applyBorder="1" applyAlignment="1" quotePrefix="1">
      <alignment horizontal="right" vertical="center" wrapText="1" indent="1"/>
    </xf>
    <xf numFmtId="183" fontId="0" fillId="0" borderId="26" xfId="0" applyNumberFormat="1" applyFont="1" applyFill="1" applyBorder="1" applyAlignment="1">
      <alignment horizontal="right" vertical="center" wrapText="1" indent="1"/>
    </xf>
    <xf numFmtId="0" fontId="7" fillId="0" borderId="0" xfId="141" applyFont="1" applyFill="1" applyAlignment="1">
      <alignment vertical="center"/>
      <protection/>
    </xf>
    <xf numFmtId="0" fontId="5" fillId="0" borderId="38" xfId="150" applyFont="1" applyFill="1" applyBorder="1" applyAlignment="1">
      <alignment horizontal="left" vertical="center"/>
      <protection/>
    </xf>
    <xf numFmtId="0" fontId="5" fillId="0" borderId="38" xfId="150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09" fontId="0" fillId="0" borderId="18" xfId="109" applyNumberFormat="1" applyFont="1" applyFill="1" applyBorder="1" applyAlignment="1">
      <alignment horizontal="right" vertical="center" wrapText="1" indent="1"/>
    </xf>
    <xf numFmtId="209" fontId="0" fillId="0" borderId="0" xfId="109" applyNumberFormat="1" applyFont="1" applyFill="1" applyAlignment="1">
      <alignment horizontal="right" vertical="center" wrapText="1" indent="1"/>
    </xf>
    <xf numFmtId="209" fontId="0" fillId="0" borderId="22" xfId="109" applyNumberFormat="1" applyFont="1" applyFill="1" applyBorder="1" applyAlignment="1">
      <alignment horizontal="right" vertical="center" wrapText="1" indent="1"/>
    </xf>
    <xf numFmtId="209" fontId="13" fillId="0" borderId="18" xfId="109" applyNumberFormat="1" applyFont="1" applyFill="1" applyBorder="1" applyAlignment="1">
      <alignment horizontal="right" vertical="center" wrapText="1" indent="1"/>
    </xf>
    <xf numFmtId="209" fontId="0" fillId="0" borderId="21" xfId="109" applyNumberFormat="1" applyFont="1" applyFill="1" applyBorder="1" applyAlignment="1">
      <alignment horizontal="right" vertical="center" wrapText="1" indent="1"/>
    </xf>
    <xf numFmtId="209" fontId="0" fillId="0" borderId="26" xfId="109" applyNumberFormat="1" applyFont="1" applyFill="1" applyBorder="1" applyAlignment="1">
      <alignment horizontal="right" vertical="center" wrapText="1" indent="1"/>
    </xf>
    <xf numFmtId="209" fontId="0" fillId="0" borderId="29" xfId="109" applyNumberFormat="1" applyFont="1" applyFill="1" applyBorder="1" applyAlignment="1">
      <alignment horizontal="right" vertical="center" wrapText="1" indent="1"/>
    </xf>
    <xf numFmtId="192" fontId="0" fillId="0" borderId="0" xfId="110" applyNumberFormat="1" applyFont="1" applyFill="1" applyBorder="1" applyAlignment="1">
      <alignment horizontal="center" vertical="center"/>
    </xf>
    <xf numFmtId="41" fontId="0" fillId="0" borderId="0" xfId="10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39" applyFont="1" applyFill="1">
      <alignment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 shrinkToFit="1"/>
    </xf>
    <xf numFmtId="184" fontId="0" fillId="0" borderId="0" xfId="0" applyNumberFormat="1" applyFont="1" applyFill="1" applyBorder="1" applyAlignment="1">
      <alignment horizontal="right" vertical="center" wrapText="1" indent="2"/>
    </xf>
    <xf numFmtId="184" fontId="0" fillId="0" borderId="0" xfId="108" applyNumberFormat="1" applyFont="1" applyFill="1" applyBorder="1" applyAlignment="1">
      <alignment horizontal="right" vertical="center" wrapText="1" indent="2" shrinkToFit="1"/>
    </xf>
    <xf numFmtId="184" fontId="0" fillId="0" borderId="22" xfId="108" applyNumberFormat="1" applyFont="1" applyFill="1" applyBorder="1" applyAlignment="1">
      <alignment horizontal="right" vertical="center" wrapText="1" indent="2" shrinkToFit="1"/>
    </xf>
    <xf numFmtId="184" fontId="13" fillId="0" borderId="26" xfId="0" applyNumberFormat="1" applyFont="1" applyFill="1" applyBorder="1" applyAlignment="1">
      <alignment horizontal="right" vertical="center" wrapText="1" indent="2"/>
    </xf>
    <xf numFmtId="184" fontId="0" fillId="0" borderId="26" xfId="109" applyNumberFormat="1" applyFont="1" applyFill="1" applyBorder="1" applyAlignment="1">
      <alignment horizontal="right" vertical="center" wrapText="1" indent="2" shrinkToFit="1"/>
    </xf>
    <xf numFmtId="184" fontId="0" fillId="0" borderId="29" xfId="109" applyNumberFormat="1" applyFont="1" applyFill="1" applyBorder="1" applyAlignment="1">
      <alignment horizontal="right" vertical="center" wrapText="1" indent="2" shrinkToFit="1"/>
    </xf>
    <xf numFmtId="0" fontId="0" fillId="0" borderId="0" xfId="0" applyFont="1" applyFill="1" applyAlignment="1" quotePrefix="1">
      <alignment horizontal="left" vertical="center"/>
    </xf>
    <xf numFmtId="0" fontId="0" fillId="0" borderId="3" xfId="139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0" fillId="0" borderId="19" xfId="139" applyFont="1" applyFill="1" applyBorder="1" applyAlignment="1">
      <alignment horizontal="center" vertical="center" wrapText="1"/>
      <protection/>
    </xf>
    <xf numFmtId="0" fontId="0" fillId="0" borderId="20" xfId="139" applyFont="1" applyFill="1" applyBorder="1" applyAlignment="1">
      <alignment horizontal="center" vertical="center" wrapText="1"/>
      <protection/>
    </xf>
    <xf numFmtId="0" fontId="2" fillId="0" borderId="0" xfId="139" applyFont="1" applyFill="1">
      <alignment vertical="center"/>
      <protection/>
    </xf>
    <xf numFmtId="0" fontId="27" fillId="0" borderId="0" xfId="139" applyFont="1" applyFill="1" applyAlignment="1">
      <alignment vertical="center"/>
      <protection/>
    </xf>
    <xf numFmtId="0" fontId="5" fillId="0" borderId="38" xfId="147" applyFont="1" applyFill="1" applyBorder="1" applyAlignment="1">
      <alignment vertical="center"/>
      <protection/>
    </xf>
    <xf numFmtId="0" fontId="5" fillId="0" borderId="0" xfId="147" applyFont="1" applyFill="1">
      <alignment/>
      <protection/>
    </xf>
    <xf numFmtId="0" fontId="5" fillId="0" borderId="0" xfId="139" applyFont="1" applyFill="1" applyAlignment="1">
      <alignment vertical="center"/>
      <protection/>
    </xf>
    <xf numFmtId="0" fontId="5" fillId="0" borderId="0" xfId="139" applyFont="1" applyFill="1">
      <alignment vertical="center"/>
      <protection/>
    </xf>
    <xf numFmtId="0" fontId="0" fillId="0" borderId="2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 quotePrefix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 quotePrefix="1">
      <alignment horizontal="left" vertical="center"/>
    </xf>
    <xf numFmtId="192" fontId="0" fillId="0" borderId="26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4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12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12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12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>
      <alignment vertical="center"/>
    </xf>
    <xf numFmtId="0" fontId="0" fillId="0" borderId="0" xfId="141" applyFont="1" applyFill="1" applyAlignment="1">
      <alignment horizontal="right" vertical="center"/>
      <protection/>
    </xf>
    <xf numFmtId="0" fontId="0" fillId="0" borderId="17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 wrapText="1"/>
    </xf>
    <xf numFmtId="184" fontId="0" fillId="0" borderId="18" xfId="0" applyNumberFormat="1" applyFont="1" applyFill="1" applyBorder="1" applyAlignment="1">
      <alignment horizontal="right" vertical="center" wrapText="1" indent="3"/>
    </xf>
    <xf numFmtId="206" fontId="0" fillId="0" borderId="0" xfId="0" applyNumberFormat="1" applyFont="1" applyFill="1" applyBorder="1" applyAlignment="1">
      <alignment horizontal="right" vertical="center" wrapText="1" indent="3"/>
    </xf>
    <xf numFmtId="201" fontId="0" fillId="0" borderId="0" xfId="0" applyNumberFormat="1" applyFont="1" applyFill="1" applyBorder="1" applyAlignment="1">
      <alignment horizontal="right" vertical="center" wrapText="1" indent="3"/>
    </xf>
    <xf numFmtId="206" fontId="0" fillId="0" borderId="22" xfId="0" applyNumberFormat="1" applyFont="1" applyFill="1" applyBorder="1" applyAlignment="1">
      <alignment horizontal="right" vertical="center" wrapText="1" indent="3"/>
    </xf>
    <xf numFmtId="184" fontId="13" fillId="0" borderId="18" xfId="0" applyNumberFormat="1" applyFont="1" applyFill="1" applyBorder="1" applyAlignment="1">
      <alignment horizontal="right" vertical="center" wrapText="1" indent="3"/>
    </xf>
    <xf numFmtId="206" fontId="13" fillId="0" borderId="0" xfId="0" applyNumberFormat="1" applyFont="1" applyFill="1" applyBorder="1" applyAlignment="1">
      <alignment horizontal="right" vertical="center" wrapText="1" indent="3"/>
    </xf>
    <xf numFmtId="176" fontId="0" fillId="0" borderId="21" xfId="0" applyNumberFormat="1" applyFont="1" applyFill="1" applyBorder="1" applyAlignment="1">
      <alignment horizontal="right" vertical="center" wrapText="1" indent="3"/>
    </xf>
    <xf numFmtId="206" fontId="0" fillId="0" borderId="26" xfId="0" applyNumberFormat="1" applyFont="1" applyFill="1" applyBorder="1" applyAlignment="1">
      <alignment horizontal="right" vertical="center" wrapText="1" indent="3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center" vertical="center" shrinkToFit="1"/>
    </xf>
    <xf numFmtId="181" fontId="4" fillId="0" borderId="23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181" fontId="4" fillId="0" borderId="19" xfId="0" applyNumberFormat="1" applyFont="1" applyFill="1" applyBorder="1" applyAlignment="1">
      <alignment horizontal="center" vertical="center" shrinkToFit="1"/>
    </xf>
    <xf numFmtId="181" fontId="4" fillId="0" borderId="18" xfId="0" applyNumberFormat="1" applyFont="1" applyFill="1" applyBorder="1" applyAlignment="1">
      <alignment horizontal="center" vertical="center" shrinkToFit="1"/>
    </xf>
    <xf numFmtId="181" fontId="4" fillId="0" borderId="0" xfId="0" applyNumberFormat="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wrapText="1"/>
    </xf>
    <xf numFmtId="0" fontId="58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horizontal="center" vertical="center" shrinkToFit="1"/>
    </xf>
    <xf numFmtId="179" fontId="58" fillId="0" borderId="29" xfId="148" applyNumberFormat="1" applyFont="1" applyFill="1" applyBorder="1" applyAlignment="1">
      <alignment horizontal="center" vertical="center"/>
      <protection/>
    </xf>
    <xf numFmtId="179" fontId="0" fillId="0" borderId="0" xfId="148" applyNumberFormat="1" applyFont="1" applyFill="1" applyBorder="1" applyAlignment="1">
      <alignment horizontal="center" vertical="center" shrinkToFit="1"/>
      <protection/>
    </xf>
    <xf numFmtId="179" fontId="0" fillId="0" borderId="0" xfId="148" applyNumberFormat="1" applyFont="1" applyFill="1" applyBorder="1" applyAlignment="1">
      <alignment horizontal="center" vertical="center"/>
      <protection/>
    </xf>
    <xf numFmtId="3" fontId="0" fillId="0" borderId="22" xfId="14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quotePrefix="1">
      <alignment horizontal="center" vertical="center" shrinkToFit="1"/>
    </xf>
    <xf numFmtId="0" fontId="0" fillId="0" borderId="19" xfId="0" applyFont="1" applyFill="1" applyBorder="1" applyAlignment="1" quotePrefix="1">
      <alignment horizontal="center" vertical="center" shrinkToFit="1"/>
    </xf>
    <xf numFmtId="0" fontId="0" fillId="0" borderId="20" xfId="0" applyFont="1" applyFill="1" applyBorder="1" applyAlignment="1" quotePrefix="1">
      <alignment horizontal="center" vertical="center" shrinkToFit="1"/>
    </xf>
    <xf numFmtId="0" fontId="5" fillId="0" borderId="17" xfId="0" applyFont="1" applyFill="1" applyBorder="1" applyAlignment="1" quotePrefix="1">
      <alignment horizontal="center" vertical="center" shrinkToFit="1"/>
    </xf>
    <xf numFmtId="0" fontId="14" fillId="0" borderId="20" xfId="0" applyFont="1" applyFill="1" applyBorder="1" applyAlignment="1" quotePrefix="1">
      <alignment horizontal="center" vertical="center" shrinkToFit="1"/>
    </xf>
    <xf numFmtId="192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17" xfId="139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 quotePrefix="1">
      <alignment horizontal="center" vertical="center" shrinkToFit="1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 quotePrefix="1">
      <alignment horizontal="center" vertical="center" shrinkToFit="1"/>
    </xf>
    <xf numFmtId="0" fontId="0" fillId="0" borderId="17" xfId="0" applyFont="1" applyFill="1" applyBorder="1" applyAlignment="1" quotePrefix="1">
      <alignment horizontal="center" vertical="center" shrinkToFit="1"/>
    </xf>
    <xf numFmtId="0" fontId="0" fillId="0" borderId="17" xfId="0" applyFont="1" applyFill="1" applyBorder="1" applyAlignment="1" quotePrefix="1">
      <alignment horizontal="center" vertical="center" wrapText="1" shrinkToFit="1"/>
    </xf>
    <xf numFmtId="0" fontId="0" fillId="0" borderId="22" xfId="0" applyFont="1" applyFill="1" applyBorder="1" applyAlignment="1" quotePrefix="1">
      <alignment horizontal="center" vertical="center" shrinkToFit="1"/>
    </xf>
    <xf numFmtId="0" fontId="0" fillId="0" borderId="19" xfId="0" applyFont="1" applyFill="1" applyBorder="1" applyAlignment="1" quotePrefix="1">
      <alignment horizontal="center" vertical="center" shrinkToFit="1"/>
    </xf>
    <xf numFmtId="0" fontId="0" fillId="0" borderId="20" xfId="0" applyFont="1" applyFill="1" applyBorder="1" applyAlignment="1" quotePrefix="1">
      <alignment horizontal="center" vertical="center" wrapText="1" shrinkToFit="1"/>
    </xf>
    <xf numFmtId="0" fontId="0" fillId="0" borderId="20" xfId="0" applyFont="1" applyFill="1" applyBorder="1" applyAlignment="1" quotePrefix="1">
      <alignment horizontal="center" vertical="center" shrinkToFit="1"/>
    </xf>
    <xf numFmtId="0" fontId="0" fillId="0" borderId="21" xfId="0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horizontal="right" vertical="center" wrapText="1" indent="1" shrinkToFit="1"/>
    </xf>
    <xf numFmtId="180" fontId="0" fillId="0" borderId="38" xfId="0" applyNumberFormat="1" applyFont="1" applyFill="1" applyBorder="1" applyAlignment="1">
      <alignment horizontal="right" vertical="center" wrapText="1" indent="1" shrinkToFit="1"/>
    </xf>
    <xf numFmtId="210" fontId="0" fillId="0" borderId="38" xfId="0" applyNumberFormat="1" applyFont="1" applyFill="1" applyBorder="1" applyAlignment="1">
      <alignment horizontal="right" vertical="center" wrapText="1" indent="1" shrinkToFit="1"/>
    </xf>
    <xf numFmtId="211" fontId="0" fillId="0" borderId="38" xfId="0" applyNumberFormat="1" applyFont="1" applyFill="1" applyBorder="1" applyAlignment="1">
      <alignment horizontal="right" vertical="center" wrapText="1" indent="1" shrinkToFit="1"/>
    </xf>
    <xf numFmtId="182" fontId="0" fillId="0" borderId="38" xfId="0" applyNumberFormat="1" applyFont="1" applyFill="1" applyBorder="1" applyAlignment="1">
      <alignment horizontal="right" vertical="center" wrapText="1" indent="1" shrinkToFit="1"/>
    </xf>
    <xf numFmtId="0" fontId="0" fillId="0" borderId="38" xfId="0" applyNumberFormat="1" applyFont="1" applyFill="1" applyBorder="1" applyAlignment="1">
      <alignment horizontal="right" vertical="center" wrapText="1" indent="1" shrinkToFit="1"/>
    </xf>
    <xf numFmtId="0" fontId="0" fillId="0" borderId="38" xfId="0" applyFont="1" applyFill="1" applyBorder="1" applyAlignment="1">
      <alignment horizontal="right" vertical="center" wrapText="1" indent="1" shrinkToFit="1"/>
    </xf>
    <xf numFmtId="182" fontId="0" fillId="0" borderId="24" xfId="0" applyNumberFormat="1" applyFont="1" applyFill="1" applyBorder="1" applyAlignment="1">
      <alignment horizontal="right" vertical="center" wrapText="1" indent="1" shrinkToFit="1"/>
    </xf>
    <xf numFmtId="180" fontId="0" fillId="0" borderId="18" xfId="0" applyNumberFormat="1" applyFont="1" applyFill="1" applyBorder="1" applyAlignment="1">
      <alignment horizontal="right" vertical="center" wrapText="1" indent="1" shrinkToFit="1"/>
    </xf>
    <xf numFmtId="180" fontId="0" fillId="0" borderId="0" xfId="0" applyNumberFormat="1" applyFont="1" applyFill="1" applyBorder="1" applyAlignment="1">
      <alignment horizontal="right" vertical="center" wrapText="1" indent="1" shrinkToFit="1"/>
    </xf>
    <xf numFmtId="210" fontId="0" fillId="0" borderId="0" xfId="0" applyNumberFormat="1" applyFont="1" applyFill="1" applyBorder="1" applyAlignment="1">
      <alignment horizontal="right" vertical="center" wrapText="1" indent="1" shrinkToFit="1"/>
    </xf>
    <xf numFmtId="211" fontId="0" fillId="0" borderId="0" xfId="0" applyNumberFormat="1" applyFont="1" applyFill="1" applyBorder="1" applyAlignment="1">
      <alignment horizontal="right" vertical="center" wrapText="1" indent="1" shrinkToFit="1"/>
    </xf>
    <xf numFmtId="182" fontId="0" fillId="0" borderId="0" xfId="0" applyNumberFormat="1" applyFont="1" applyFill="1" applyBorder="1" applyAlignment="1">
      <alignment horizontal="right" vertical="center" wrapText="1" indent="1" shrinkToFit="1"/>
    </xf>
    <xf numFmtId="0" fontId="0" fillId="0" borderId="0" xfId="0" applyNumberFormat="1" applyFont="1" applyFill="1" applyBorder="1" applyAlignment="1">
      <alignment horizontal="right" vertical="center" wrapText="1" indent="1" shrinkToFit="1"/>
    </xf>
    <xf numFmtId="0" fontId="0" fillId="0" borderId="0" xfId="0" applyFont="1" applyFill="1" applyBorder="1" applyAlignment="1">
      <alignment horizontal="right" vertical="center" wrapText="1" indent="1" shrinkToFit="1"/>
    </xf>
    <xf numFmtId="182" fontId="0" fillId="0" borderId="22" xfId="0" applyNumberFormat="1" applyFont="1" applyFill="1" applyBorder="1" applyAlignment="1">
      <alignment horizontal="right" vertical="center" wrapText="1" indent="1" shrinkToFit="1"/>
    </xf>
    <xf numFmtId="0" fontId="13" fillId="0" borderId="2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horizontal="right" vertical="center" wrapText="1" indent="1"/>
    </xf>
    <xf numFmtId="210" fontId="0" fillId="0" borderId="38" xfId="0" applyNumberFormat="1" applyFont="1" applyFill="1" applyBorder="1" applyAlignment="1">
      <alignment horizontal="right" vertical="center" wrapText="1" indent="1"/>
    </xf>
    <xf numFmtId="180" fontId="0" fillId="0" borderId="38" xfId="0" applyNumberFormat="1" applyFont="1" applyFill="1" applyBorder="1" applyAlignment="1">
      <alignment horizontal="right" vertical="center" wrapText="1" indent="1"/>
    </xf>
    <xf numFmtId="182" fontId="0" fillId="0" borderId="38" xfId="0" applyNumberFormat="1" applyFont="1" applyFill="1" applyBorder="1" applyAlignment="1">
      <alignment horizontal="right" vertical="center" wrapText="1" indent="1"/>
    </xf>
    <xf numFmtId="210" fontId="0" fillId="0" borderId="24" xfId="0" applyNumberFormat="1" applyFont="1" applyFill="1" applyBorder="1" applyAlignment="1">
      <alignment horizontal="right" vertical="center" wrapText="1" indent="1"/>
    </xf>
    <xf numFmtId="210" fontId="0" fillId="0" borderId="0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right" vertical="center" wrapText="1" indent="1"/>
    </xf>
    <xf numFmtId="210" fontId="0" fillId="0" borderId="0" xfId="0" applyNumberFormat="1" applyFont="1" applyFill="1" applyBorder="1" applyAlignment="1">
      <alignment horizontal="right" vertical="center" wrapText="1" indent="1"/>
    </xf>
    <xf numFmtId="180" fontId="0" fillId="0" borderId="0" xfId="0" applyNumberFormat="1" applyFont="1" applyFill="1" applyBorder="1" applyAlignment="1">
      <alignment horizontal="right" vertical="center" wrapText="1" indent="1"/>
    </xf>
    <xf numFmtId="182" fontId="0" fillId="0" borderId="0" xfId="0" applyNumberFormat="1" applyFont="1" applyFill="1" applyBorder="1" applyAlignment="1">
      <alignment horizontal="right" vertical="center" wrapText="1" indent="1"/>
    </xf>
    <xf numFmtId="210" fontId="0" fillId="0" borderId="22" xfId="0" applyNumberFormat="1" applyFont="1" applyFill="1" applyBorder="1" applyAlignment="1">
      <alignment horizontal="right" vertical="center" wrapText="1" indent="1"/>
    </xf>
    <xf numFmtId="210" fontId="13" fillId="0" borderId="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 quotePrefix="1">
      <alignment vertical="center"/>
    </xf>
    <xf numFmtId="0" fontId="0" fillId="0" borderId="35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vertical="center"/>
    </xf>
    <xf numFmtId="201" fontId="73" fillId="0" borderId="26" xfId="0" applyNumberFormat="1" applyFont="1" applyFill="1" applyBorder="1" applyAlignment="1">
      <alignment horizontal="right" vertical="center" wrapText="1" indent="3"/>
    </xf>
    <xf numFmtId="206" fontId="74" fillId="0" borderId="0" xfId="0" applyNumberFormat="1" applyFont="1" applyFill="1" applyBorder="1" applyAlignment="1">
      <alignment horizontal="right" vertical="center" wrapText="1" indent="3"/>
    </xf>
    <xf numFmtId="206" fontId="74" fillId="0" borderId="22" xfId="0" applyNumberFormat="1" applyFont="1" applyFill="1" applyBorder="1" applyAlignment="1">
      <alignment horizontal="right" vertical="center" wrapText="1" indent="3"/>
    </xf>
    <xf numFmtId="177" fontId="73" fillId="0" borderId="26" xfId="0" applyNumberFormat="1" applyFont="1" applyFill="1" applyBorder="1" applyAlignment="1">
      <alignment horizontal="right" vertical="center" wrapText="1" indent="3"/>
    </xf>
    <xf numFmtId="0" fontId="0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139" applyFont="1" applyFill="1">
      <alignment vertical="center"/>
      <protection/>
    </xf>
    <xf numFmtId="207" fontId="0" fillId="0" borderId="22" xfId="0" applyNumberFormat="1" applyFont="1" applyFill="1" applyBorder="1" applyAlignment="1">
      <alignment horizontal="right" vertical="center" wrapText="1" shrinkToFi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0" fillId="0" borderId="35" xfId="0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 wrapText="1"/>
    </xf>
    <xf numFmtId="0" fontId="0" fillId="0" borderId="35" xfId="0" applyFont="1" applyFill="1" applyBorder="1" applyAlignment="1" quotePrefix="1">
      <alignment horizontal="center" vertical="center" wrapText="1"/>
    </xf>
    <xf numFmtId="176" fontId="13" fillId="0" borderId="29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7" fillId="0" borderId="0" xfId="141" applyFont="1" applyFill="1" applyAlignment="1">
      <alignment horizontal="center" vertical="top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0" xfId="141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189" fontId="8" fillId="0" borderId="0" xfId="108" applyNumberFormat="1" applyFont="1" applyFill="1" applyBorder="1" applyAlignment="1">
      <alignment horizontal="center" vertical="center"/>
    </xf>
    <xf numFmtId="189" fontId="8" fillId="0" borderId="22" xfId="108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135" applyFont="1" applyFill="1" applyBorder="1" applyAlignment="1">
      <alignment horizontal="right" vertical="center" wrapText="1" indent="4"/>
      <protection/>
    </xf>
    <xf numFmtId="0" fontId="0" fillId="0" borderId="22" xfId="135" applyFont="1" applyFill="1" applyBorder="1" applyAlignment="1">
      <alignment horizontal="right" vertical="center" wrapText="1" indent="4"/>
      <protection/>
    </xf>
    <xf numFmtId="0" fontId="0" fillId="0" borderId="25" xfId="135" applyFont="1" applyFill="1" applyBorder="1" applyAlignment="1">
      <alignment horizontal="center" vertical="center" wrapText="1"/>
      <protection/>
    </xf>
    <xf numFmtId="0" fontId="0" fillId="0" borderId="2" xfId="135" applyFont="1" applyFill="1" applyBorder="1" applyAlignment="1">
      <alignment horizontal="center" vertical="center"/>
      <protection/>
    </xf>
    <xf numFmtId="0" fontId="0" fillId="0" borderId="35" xfId="135" applyFont="1" applyFill="1" applyBorder="1" applyAlignment="1">
      <alignment horizontal="center" vertical="center"/>
      <protection/>
    </xf>
    <xf numFmtId="0" fontId="0" fillId="0" borderId="21" xfId="135" applyFont="1" applyFill="1" applyBorder="1" applyAlignment="1">
      <alignment horizontal="right" vertical="center" wrapText="1" indent="4"/>
      <protection/>
    </xf>
    <xf numFmtId="0" fontId="0" fillId="0" borderId="26" xfId="135" applyFont="1" applyFill="1" applyBorder="1" applyAlignment="1">
      <alignment horizontal="right" vertical="center" wrapText="1" indent="4"/>
      <protection/>
    </xf>
    <xf numFmtId="0" fontId="0" fillId="0" borderId="29" xfId="135" applyFont="1" applyFill="1" applyBorder="1" applyAlignment="1">
      <alignment horizontal="right" vertical="center" wrapText="1" indent="4"/>
      <protection/>
    </xf>
    <xf numFmtId="0" fontId="0" fillId="0" borderId="18" xfId="135" applyFont="1" applyFill="1" applyBorder="1" applyAlignment="1">
      <alignment horizontal="right" vertical="center" wrapText="1" indent="4"/>
      <protection/>
    </xf>
    <xf numFmtId="0" fontId="13" fillId="0" borderId="23" xfId="135" applyFont="1" applyFill="1" applyBorder="1" applyAlignment="1">
      <alignment horizontal="right" vertical="center" wrapText="1" indent="4"/>
      <protection/>
    </xf>
    <xf numFmtId="0" fontId="13" fillId="0" borderId="38" xfId="135" applyFont="1" applyFill="1" applyBorder="1" applyAlignment="1">
      <alignment horizontal="right" vertical="center" wrapText="1" indent="4"/>
      <protection/>
    </xf>
    <xf numFmtId="0" fontId="13" fillId="0" borderId="24" xfId="135" applyFont="1" applyFill="1" applyBorder="1" applyAlignment="1">
      <alignment horizontal="right" vertical="center" wrapText="1" indent="4"/>
      <protection/>
    </xf>
    <xf numFmtId="0" fontId="28" fillId="0" borderId="0" xfId="139" applyFont="1" applyAlignment="1">
      <alignment horizontal="center" vertical="center"/>
      <protection/>
    </xf>
    <xf numFmtId="0" fontId="8" fillId="0" borderId="26" xfId="139" applyFont="1" applyBorder="1" applyAlignment="1">
      <alignment horizontal="right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27" fillId="0" borderId="26" xfId="139" applyFont="1" applyFill="1" applyBorder="1" applyAlignment="1">
      <alignment horizontal="right" vertical="center"/>
      <protection/>
    </xf>
    <xf numFmtId="0" fontId="28" fillId="0" borderId="0" xfId="139" applyFont="1" applyFill="1" applyAlignment="1">
      <alignment horizontal="center" vertical="center"/>
      <protection/>
    </xf>
    <xf numFmtId="0" fontId="0" fillId="0" borderId="25" xfId="139" applyFont="1" applyFill="1" applyBorder="1" applyAlignment="1">
      <alignment horizontal="center" vertical="center" wrapText="1"/>
      <protection/>
    </xf>
    <xf numFmtId="0" fontId="0" fillId="0" borderId="2" xfId="139" applyFont="1" applyFill="1" applyBorder="1" applyAlignment="1">
      <alignment horizontal="center" vertical="center" wrapText="1"/>
      <protection/>
    </xf>
    <xf numFmtId="0" fontId="0" fillId="0" borderId="35" xfId="139" applyFont="1" applyFill="1" applyBorder="1" applyAlignment="1">
      <alignment horizontal="center" vertical="center" wrapText="1"/>
      <protection/>
    </xf>
    <xf numFmtId="0" fontId="0" fillId="0" borderId="26" xfId="139" applyFont="1" applyFill="1" applyBorder="1" applyAlignment="1">
      <alignment horizontal="center" vertical="center"/>
      <protection/>
    </xf>
    <xf numFmtId="0" fontId="0" fillId="0" borderId="29" xfId="139" applyFont="1" applyFill="1" applyBorder="1" applyAlignment="1">
      <alignment horizontal="center" vertical="center"/>
      <protection/>
    </xf>
    <xf numFmtId="0" fontId="0" fillId="0" borderId="21" xfId="139" applyFont="1" applyFill="1" applyBorder="1" applyAlignment="1">
      <alignment horizontal="center" vertical="center"/>
      <protection/>
    </xf>
    <xf numFmtId="0" fontId="0" fillId="0" borderId="38" xfId="139" applyFont="1" applyFill="1" applyBorder="1" applyAlignment="1">
      <alignment horizontal="center" vertical="center" wrapText="1"/>
      <protection/>
    </xf>
    <xf numFmtId="0" fontId="0" fillId="0" borderId="24" xfId="139" applyFont="1" applyFill="1" applyBorder="1" applyAlignment="1">
      <alignment horizontal="center" vertical="center" wrapText="1"/>
      <protection/>
    </xf>
    <xf numFmtId="0" fontId="0" fillId="0" borderId="23" xfId="139" applyFont="1" applyFill="1" applyBorder="1" applyAlignment="1">
      <alignment horizontal="center" vertical="center" wrapText="1"/>
      <protection/>
    </xf>
    <xf numFmtId="0" fontId="0" fillId="0" borderId="0" xfId="139" applyFont="1" applyFill="1" applyBorder="1" applyAlignment="1">
      <alignment horizontal="center" vertical="center"/>
      <protection/>
    </xf>
    <xf numFmtId="0" fontId="0" fillId="0" borderId="22" xfId="139" applyFont="1" applyFill="1" applyBorder="1" applyAlignment="1">
      <alignment horizontal="center" vertical="center"/>
      <protection/>
    </xf>
    <xf numFmtId="0" fontId="0" fillId="0" borderId="18" xfId="139" applyFont="1" applyFill="1" applyBorder="1" applyAlignment="1">
      <alignment horizontal="center" vertical="center"/>
      <protection/>
    </xf>
    <xf numFmtId="183" fontId="13" fillId="0" borderId="21" xfId="0" applyNumberFormat="1" applyFont="1" applyFill="1" applyBorder="1" applyAlignment="1">
      <alignment horizontal="center" vertical="center"/>
    </xf>
    <xf numFmtId="183" fontId="13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83" fontId="8" fillId="0" borderId="18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/>
    </xf>
    <xf numFmtId="0" fontId="4" fillId="0" borderId="18" xfId="0" applyFont="1" applyFill="1" applyBorder="1" applyAlignment="1" quotePrefix="1">
      <alignment horizontal="center" vertical="center" shrinkToFit="1"/>
    </xf>
    <xf numFmtId="0" fontId="0" fillId="0" borderId="26" xfId="0" applyFont="1" applyFill="1" applyBorder="1" applyAlignment="1" quotePrefix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 quotePrefix="1">
      <alignment horizontal="center" vertical="center" shrinkToFit="1"/>
    </xf>
    <xf numFmtId="0" fontId="4" fillId="0" borderId="23" xfId="0" applyFont="1" applyFill="1" applyBorder="1" applyAlignment="1" quotePrefix="1">
      <alignment horizontal="center" vertical="center" shrinkToFit="1"/>
    </xf>
    <xf numFmtId="0" fontId="4" fillId="0" borderId="38" xfId="0" applyFont="1" applyFill="1" applyBorder="1" applyAlignment="1" quotePrefix="1">
      <alignment horizontal="center" vertical="center" shrinkToFit="1"/>
    </xf>
    <xf numFmtId="0" fontId="4" fillId="0" borderId="24" xfId="0" applyFont="1" applyFill="1" applyBorder="1" applyAlignment="1" quotePrefix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 quotePrefix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 shrinkToFit="1"/>
    </xf>
    <xf numFmtId="0" fontId="4" fillId="0" borderId="35" xfId="0" applyFont="1" applyFill="1" applyBorder="1" applyAlignment="1" quotePrefix="1">
      <alignment horizontal="center" vertical="center" shrinkToFi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 quotePrefix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4" fillId="0" borderId="24" xfId="128" applyFont="1" applyFill="1" applyBorder="1" applyAlignment="1">
      <alignment horizontal="center" vertical="center"/>
    </xf>
    <xf numFmtId="0" fontId="0" fillId="0" borderId="22" xfId="128" applyFont="1" applyFill="1" applyBorder="1" applyAlignment="1">
      <alignment horizontal="center" vertical="center"/>
    </xf>
    <xf numFmtId="0" fontId="0" fillId="0" borderId="29" xfId="128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128" applyFont="1" applyFill="1" applyBorder="1" applyAlignment="1">
      <alignment horizontal="center" vertical="center"/>
    </xf>
    <xf numFmtId="0" fontId="0" fillId="0" borderId="0" xfId="128" applyFont="1" applyFill="1" applyBorder="1" applyAlignment="1">
      <alignment horizontal="center" vertical="center"/>
    </xf>
    <xf numFmtId="0" fontId="0" fillId="0" borderId="26" xfId="128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 shrinkToFit="1"/>
    </xf>
    <xf numFmtId="181" fontId="4" fillId="0" borderId="22" xfId="0" applyNumberFormat="1" applyFont="1" applyFill="1" applyBorder="1" applyAlignment="1">
      <alignment horizontal="center" vertical="center" shrinkToFit="1"/>
    </xf>
    <xf numFmtId="181" fontId="4" fillId="0" borderId="29" xfId="0" applyNumberFormat="1" applyFont="1" applyFill="1" applyBorder="1" applyAlignment="1">
      <alignment horizontal="center" vertical="center" shrinkToFit="1"/>
    </xf>
    <xf numFmtId="181" fontId="4" fillId="0" borderId="23" xfId="0" applyNumberFormat="1" applyFont="1" applyFill="1" applyBorder="1" applyAlignment="1" quotePrefix="1">
      <alignment horizontal="center" vertical="center" shrinkToFit="1"/>
    </xf>
    <xf numFmtId="181" fontId="4" fillId="0" borderId="23" xfId="0" applyNumberFormat="1" applyFont="1" applyFill="1" applyBorder="1" applyAlignment="1">
      <alignment horizontal="center" vertical="center" shrinkToFit="1"/>
    </xf>
    <xf numFmtId="181" fontId="4" fillId="0" borderId="18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180" fontId="13" fillId="0" borderId="21" xfId="0" applyNumberFormat="1" applyFont="1" applyFill="1" applyBorder="1" applyAlignment="1">
      <alignment horizontal="right" vertical="center" wrapText="1" indent="1" shrinkToFit="1"/>
    </xf>
    <xf numFmtId="180" fontId="13" fillId="0" borderId="26" xfId="0" applyNumberFormat="1" applyFont="1" applyFill="1" applyBorder="1" applyAlignment="1">
      <alignment horizontal="right" vertical="center" wrapText="1" indent="1" shrinkToFit="1"/>
    </xf>
    <xf numFmtId="210" fontId="13" fillId="0" borderId="26" xfId="0" applyNumberFormat="1" applyFont="1" applyFill="1" applyBorder="1" applyAlignment="1">
      <alignment horizontal="right" vertical="center" wrapText="1" indent="1" shrinkToFit="1"/>
    </xf>
    <xf numFmtId="211" fontId="13" fillId="0" borderId="26" xfId="0" applyNumberFormat="1" applyFont="1" applyFill="1" applyBorder="1" applyAlignment="1">
      <alignment horizontal="right" vertical="center" wrapText="1" indent="1" shrinkToFit="1"/>
    </xf>
    <xf numFmtId="182" fontId="13" fillId="0" borderId="26" xfId="0" applyNumberFormat="1" applyFont="1" applyFill="1" applyBorder="1" applyAlignment="1">
      <alignment horizontal="right" vertical="center" wrapText="1" indent="1" shrinkToFit="1"/>
    </xf>
    <xf numFmtId="0" fontId="13" fillId="0" borderId="26" xfId="0" applyNumberFormat="1" applyFont="1" applyFill="1" applyBorder="1" applyAlignment="1">
      <alignment horizontal="right" vertical="center" wrapText="1" indent="1" shrinkToFit="1"/>
    </xf>
    <xf numFmtId="0" fontId="13" fillId="0" borderId="26" xfId="0" applyFont="1" applyFill="1" applyBorder="1" applyAlignment="1">
      <alignment horizontal="right" vertical="center" wrapText="1" indent="1" shrinkToFit="1"/>
    </xf>
    <xf numFmtId="182" fontId="13" fillId="0" borderId="29" xfId="0" applyNumberFormat="1" applyFont="1" applyFill="1" applyBorder="1" applyAlignment="1">
      <alignment horizontal="right" vertical="center" wrapText="1" indent="1" shrinkToFit="1"/>
    </xf>
    <xf numFmtId="2" fontId="13" fillId="0" borderId="21" xfId="0" applyNumberFormat="1" applyFont="1" applyFill="1" applyBorder="1" applyAlignment="1">
      <alignment horizontal="right" vertical="center" wrapText="1" indent="1"/>
    </xf>
    <xf numFmtId="210" fontId="13" fillId="0" borderId="26" xfId="0" applyNumberFormat="1" applyFont="1" applyFill="1" applyBorder="1" applyAlignment="1">
      <alignment horizontal="right" vertical="center" wrapText="1" indent="1"/>
    </xf>
    <xf numFmtId="180" fontId="13" fillId="0" borderId="26" xfId="0" applyNumberFormat="1" applyFont="1" applyFill="1" applyBorder="1" applyAlignment="1">
      <alignment horizontal="right" vertical="center" wrapText="1" indent="1"/>
    </xf>
    <xf numFmtId="182" fontId="13" fillId="0" borderId="26" xfId="0" applyNumberFormat="1" applyFont="1" applyFill="1" applyBorder="1" applyAlignment="1">
      <alignment horizontal="right" vertical="center" wrapText="1" indent="1"/>
    </xf>
    <xf numFmtId="210" fontId="13" fillId="0" borderId="29" xfId="0" applyNumberFormat="1" applyFont="1" applyFill="1" applyBorder="1" applyAlignment="1">
      <alignment horizontal="right" vertical="center" wrapText="1" indent="1"/>
    </xf>
  </cellXfs>
  <cellStyles count="14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_02.토지및기후" xfId="110"/>
    <cellStyle name="스타일 1" xfId="111"/>
    <cellStyle name="안건회계법인" xfId="112"/>
    <cellStyle name="연결된 셀" xfId="113"/>
    <cellStyle name="Followed Hyperlink" xfId="114"/>
    <cellStyle name="요약" xfId="115"/>
    <cellStyle name="입력" xfId="116"/>
    <cellStyle name="자리수" xfId="117"/>
    <cellStyle name="자리수0" xfId="118"/>
    <cellStyle name="작은제목" xfId="119"/>
    <cellStyle name="제목" xfId="120"/>
    <cellStyle name="제목 1" xfId="121"/>
    <cellStyle name="제목 2" xfId="122"/>
    <cellStyle name="제목 3" xfId="123"/>
    <cellStyle name="제목 4" xfId="124"/>
    <cellStyle name="좋음" xfId="125"/>
    <cellStyle name="출력" xfId="126"/>
    <cellStyle name="콤마 [0]" xfId="127"/>
    <cellStyle name="콤마 [0]_해안선및도서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2" xfId="139"/>
    <cellStyle name="표준 3" xfId="140"/>
    <cellStyle name="표준 4" xfId="141"/>
    <cellStyle name="표준 5" xfId="142"/>
    <cellStyle name="표준 6" xfId="143"/>
    <cellStyle name="표준 7" xfId="144"/>
    <cellStyle name="표준 8" xfId="145"/>
    <cellStyle name="표준 9" xfId="146"/>
    <cellStyle name="표준_10.주택건설" xfId="147"/>
    <cellStyle name="표준_12-10.주택,건설(완료)" xfId="148"/>
    <cellStyle name="표준_인구" xfId="149"/>
    <cellStyle name="표준_주택,건설" xfId="150"/>
    <cellStyle name="Hyperlink" xfId="151"/>
    <cellStyle name="합산" xfId="152"/>
    <cellStyle name="화폐기호" xfId="153"/>
    <cellStyle name="화폐기호0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15.00390625" style="302" customWidth="1"/>
    <col min="2" max="3" width="12.57421875" style="302" customWidth="1"/>
    <col min="4" max="4" width="13.8515625" style="302" customWidth="1"/>
    <col min="5" max="5" width="14.28125" style="302" customWidth="1"/>
    <col min="6" max="6" width="13.8515625" style="302" customWidth="1"/>
    <col min="7" max="7" width="12.00390625" style="302" customWidth="1"/>
    <col min="8" max="8" width="17.140625" style="302" customWidth="1"/>
    <col min="9" max="9" width="14.28125" style="302" bestFit="1" customWidth="1"/>
    <col min="10" max="10" width="14.57421875" style="302" customWidth="1"/>
    <col min="11" max="11" width="14.28125" style="302" customWidth="1"/>
    <col min="12" max="16" width="6.57421875" style="302" customWidth="1"/>
    <col min="17" max="17" width="9.00390625" style="302" customWidth="1"/>
    <col min="18" max="18" width="0.85546875" style="302" customWidth="1"/>
    <col min="19" max="20" width="6.7109375" style="302" customWidth="1"/>
    <col min="21" max="21" width="9.28125" style="302" customWidth="1"/>
    <col min="22" max="22" width="17.8515625" style="302" customWidth="1"/>
    <col min="23" max="24" width="6.00390625" style="302" customWidth="1"/>
    <col min="25" max="25" width="15.00390625" style="302" customWidth="1"/>
    <col min="26" max="26" width="12.7109375" style="302" customWidth="1"/>
    <col min="27" max="28" width="9.28125" style="302" customWidth="1"/>
    <col min="29" max="29" width="6.00390625" style="302" customWidth="1"/>
    <col min="30" max="30" width="9.28125" style="302" customWidth="1"/>
    <col min="31" max="16384" width="9.140625" style="302" customWidth="1"/>
  </cols>
  <sheetData>
    <row r="1" spans="1:11" s="297" customFormat="1" ht="31.5" customHeight="1">
      <c r="A1" s="651" t="s">
        <v>351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</row>
    <row r="2" spans="1:10" s="46" customFormat="1" ht="18" customHeight="1">
      <c r="A2" s="298" t="s">
        <v>350</v>
      </c>
      <c r="B2" s="298"/>
      <c r="C2" s="298"/>
      <c r="D2" s="298"/>
      <c r="E2" s="298"/>
      <c r="F2" s="298"/>
      <c r="G2" s="298"/>
      <c r="H2" s="298"/>
      <c r="I2" s="325"/>
      <c r="J2" s="325" t="s">
        <v>530</v>
      </c>
    </row>
    <row r="3" spans="1:10" s="109" customFormat="1" ht="27.75" customHeight="1">
      <c r="A3" s="303"/>
      <c r="B3" s="305" t="s">
        <v>504</v>
      </c>
      <c r="C3" s="306" t="s">
        <v>505</v>
      </c>
      <c r="D3" s="307"/>
      <c r="E3" s="307"/>
      <c r="F3" s="307"/>
      <c r="G3" s="307"/>
      <c r="H3" s="308"/>
      <c r="I3" s="644" t="s">
        <v>736</v>
      </c>
      <c r="J3" s="303"/>
    </row>
    <row r="4" spans="1:10" s="109" customFormat="1" ht="27.75" customHeight="1">
      <c r="A4" s="309" t="s">
        <v>506</v>
      </c>
      <c r="B4" s="310" t="s">
        <v>507</v>
      </c>
      <c r="C4" s="310" t="s">
        <v>508</v>
      </c>
      <c r="D4" s="311" t="s">
        <v>509</v>
      </c>
      <c r="E4" s="312"/>
      <c r="F4" s="309" t="s">
        <v>510</v>
      </c>
      <c r="G4" s="310" t="s">
        <v>511</v>
      </c>
      <c r="H4" s="305" t="s">
        <v>512</v>
      </c>
      <c r="I4" s="648" t="s">
        <v>513</v>
      </c>
      <c r="J4" s="309" t="s">
        <v>514</v>
      </c>
    </row>
    <row r="5" spans="1:10" s="109" customFormat="1" ht="24.75" customHeight="1">
      <c r="A5" s="309" t="s">
        <v>515</v>
      </c>
      <c r="B5" s="313" t="s">
        <v>516</v>
      </c>
      <c r="C5" s="310" t="s">
        <v>517</v>
      </c>
      <c r="D5" s="310"/>
      <c r="E5" s="305" t="s">
        <v>518</v>
      </c>
      <c r="F5" s="309"/>
      <c r="G5" s="310"/>
      <c r="H5" s="310" t="s">
        <v>519</v>
      </c>
      <c r="I5" s="649"/>
      <c r="J5" s="309" t="s">
        <v>520</v>
      </c>
    </row>
    <row r="6" spans="1:10" s="109" customFormat="1" ht="40.5" customHeight="1">
      <c r="A6" s="314"/>
      <c r="B6" s="315"/>
      <c r="C6" s="316" t="s">
        <v>521</v>
      </c>
      <c r="D6" s="316" t="s">
        <v>522</v>
      </c>
      <c r="E6" s="316" t="s">
        <v>523</v>
      </c>
      <c r="F6" s="314" t="s">
        <v>524</v>
      </c>
      <c r="G6" s="316" t="s">
        <v>525</v>
      </c>
      <c r="H6" s="316" t="s">
        <v>526</v>
      </c>
      <c r="I6" s="300" t="s">
        <v>527</v>
      </c>
      <c r="J6" s="314"/>
    </row>
    <row r="7" spans="1:10" s="318" customFormat="1" ht="22.5" customHeight="1">
      <c r="A7" s="317" t="s">
        <v>384</v>
      </c>
      <c r="B7" s="78">
        <v>142920</v>
      </c>
      <c r="C7" s="9">
        <v>133442</v>
      </c>
      <c r="D7" s="9">
        <v>68785</v>
      </c>
      <c r="E7" s="9">
        <v>26524</v>
      </c>
      <c r="F7" s="9">
        <v>36076</v>
      </c>
      <c r="G7" s="9">
        <v>9366</v>
      </c>
      <c r="H7" s="9">
        <v>16015</v>
      </c>
      <c r="I7" s="120">
        <v>93.36</v>
      </c>
      <c r="J7" s="311" t="s">
        <v>384</v>
      </c>
    </row>
    <row r="8" spans="1:10" s="318" customFormat="1" ht="22.5" customHeight="1">
      <c r="A8" s="317" t="s">
        <v>399</v>
      </c>
      <c r="B8" s="78">
        <v>139485</v>
      </c>
      <c r="C8" s="9">
        <v>133900</v>
      </c>
      <c r="D8" s="9">
        <v>69424</v>
      </c>
      <c r="E8" s="9">
        <v>19199</v>
      </c>
      <c r="F8" s="9">
        <v>38548</v>
      </c>
      <c r="G8" s="9">
        <v>7491</v>
      </c>
      <c r="H8" s="9">
        <v>16157</v>
      </c>
      <c r="I8" s="120">
        <v>96</v>
      </c>
      <c r="J8" s="311" t="s">
        <v>399</v>
      </c>
    </row>
    <row r="9" spans="1:10" s="318" customFormat="1" ht="22.5" customHeight="1">
      <c r="A9" s="317" t="s">
        <v>528</v>
      </c>
      <c r="B9" s="320">
        <v>141304</v>
      </c>
      <c r="C9" s="320">
        <v>139543</v>
      </c>
      <c r="D9" s="320">
        <v>70774</v>
      </c>
      <c r="E9" s="320">
        <v>31007</v>
      </c>
      <c r="F9" s="320">
        <v>41766</v>
      </c>
      <c r="G9" s="320">
        <v>7914</v>
      </c>
      <c r="H9" s="320">
        <v>16859</v>
      </c>
      <c r="I9" s="321">
        <v>98.8</v>
      </c>
      <c r="J9" s="309" t="s">
        <v>528</v>
      </c>
    </row>
    <row r="10" spans="1:11" s="79" customFormat="1" ht="22.5" customHeight="1">
      <c r="A10" s="171" t="s">
        <v>529</v>
      </c>
      <c r="B10" s="322">
        <v>142881</v>
      </c>
      <c r="C10" s="322">
        <v>146108</v>
      </c>
      <c r="D10" s="322">
        <v>74602</v>
      </c>
      <c r="E10" s="322">
        <v>32486</v>
      </c>
      <c r="F10" s="322">
        <v>44556</v>
      </c>
      <c r="G10" s="322">
        <v>8759</v>
      </c>
      <c r="H10" s="322">
        <v>18191</v>
      </c>
      <c r="I10" s="323">
        <v>102.3</v>
      </c>
      <c r="J10" s="319" t="s">
        <v>529</v>
      </c>
      <c r="K10" s="135"/>
    </row>
    <row r="11" spans="1:11" s="173" customFormat="1" ht="18" customHeight="1">
      <c r="A11" s="650" t="s">
        <v>366</v>
      </c>
      <c r="B11" s="650"/>
      <c r="C11" s="220"/>
      <c r="D11" s="220"/>
      <c r="E11" s="141" t="s">
        <v>388</v>
      </c>
      <c r="G11" s="141"/>
      <c r="H11" s="141"/>
      <c r="I11" s="141"/>
      <c r="J11" s="141"/>
      <c r="K11" s="141"/>
    </row>
    <row r="12" spans="1:9" s="173" customFormat="1" ht="18" customHeight="1">
      <c r="A12" s="301" t="s">
        <v>468</v>
      </c>
      <c r="B12" s="301"/>
      <c r="C12" s="301"/>
      <c r="D12" s="301"/>
      <c r="E12" s="301"/>
      <c r="F12" s="301"/>
      <c r="G12" s="301"/>
      <c r="H12" s="301"/>
      <c r="I12" s="301"/>
    </row>
    <row r="13" spans="1:7" s="173" customFormat="1" ht="18" customHeight="1">
      <c r="A13" s="301" t="s">
        <v>672</v>
      </c>
      <c r="B13" s="301"/>
      <c r="C13" s="301"/>
      <c r="D13" s="301"/>
      <c r="E13" s="301"/>
      <c r="F13" s="301"/>
      <c r="G13" s="301"/>
    </row>
  </sheetData>
  <sheetProtection/>
  <mergeCells count="3">
    <mergeCell ref="I4:I5"/>
    <mergeCell ref="A11:B11"/>
    <mergeCell ref="A1:K1"/>
  </mergeCells>
  <printOptions/>
  <pageMargins left="0.19" right="0.17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5.140625" style="467" customWidth="1"/>
    <col min="2" max="2" width="9.00390625" style="467" customWidth="1"/>
    <col min="3" max="3" width="4.57421875" style="467" customWidth="1"/>
    <col min="4" max="4" width="3.421875" style="467" customWidth="1"/>
    <col min="5" max="5" width="9.421875" style="467" customWidth="1"/>
    <col min="6" max="6" width="12.8515625" style="467" customWidth="1"/>
    <col min="7" max="7" width="8.8515625" style="467" customWidth="1"/>
    <col min="8" max="8" width="4.421875" style="467" customWidth="1"/>
    <col min="9" max="9" width="9.421875" style="467" customWidth="1"/>
    <col min="10" max="10" width="1.7109375" style="467" customWidth="1"/>
    <col min="11" max="11" width="2.140625" style="467" customWidth="1"/>
    <col min="12" max="12" width="3.7109375" style="467" customWidth="1"/>
    <col min="13" max="13" width="3.57421875" style="467" customWidth="1"/>
    <col min="14" max="14" width="2.00390625" style="467" customWidth="1"/>
    <col min="15" max="15" width="4.00390625" style="467" customWidth="1"/>
    <col min="16" max="16" width="4.57421875" style="467" customWidth="1"/>
    <col min="17" max="17" width="4.140625" style="467" customWidth="1"/>
    <col min="18" max="18" width="0.2890625" style="467" customWidth="1"/>
    <col min="19" max="20" width="4.421875" style="467" customWidth="1"/>
    <col min="21" max="21" width="8.57421875" style="467" customWidth="1"/>
    <col min="22" max="22" width="7.57421875" style="467" customWidth="1"/>
    <col min="23" max="23" width="6.8515625" style="467" customWidth="1"/>
    <col min="24" max="24" width="7.8515625" style="467" customWidth="1"/>
    <col min="25" max="25" width="7.00390625" style="467" customWidth="1"/>
    <col min="26" max="26" width="20.00390625" style="467" customWidth="1"/>
    <col min="27" max="16384" width="11.421875" style="467" customWidth="1"/>
  </cols>
  <sheetData>
    <row r="1" spans="1:26" ht="38.25" customHeight="1">
      <c r="A1" s="734" t="s">
        <v>481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</row>
    <row r="2" spans="1:26" ht="27.75" customHeight="1">
      <c r="A2" s="468" t="s">
        <v>482</v>
      </c>
      <c r="X2" s="733" t="s">
        <v>483</v>
      </c>
      <c r="Y2" s="733"/>
      <c r="Z2" s="733"/>
    </row>
    <row r="3" spans="1:26" s="450" customFormat="1" ht="39.75" customHeight="1">
      <c r="A3" s="462" t="s">
        <v>641</v>
      </c>
      <c r="B3" s="735" t="s">
        <v>642</v>
      </c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7"/>
      <c r="O3" s="735" t="s">
        <v>643</v>
      </c>
      <c r="P3" s="736"/>
      <c r="Q3" s="736"/>
      <c r="R3" s="736"/>
      <c r="S3" s="736"/>
      <c r="T3" s="736"/>
      <c r="U3" s="736"/>
      <c r="V3" s="736"/>
      <c r="W3" s="736"/>
      <c r="X3" s="736"/>
      <c r="Y3" s="737"/>
      <c r="Z3" s="463" t="s">
        <v>644</v>
      </c>
    </row>
    <row r="4" spans="1:26" s="450" customFormat="1" ht="22.5" customHeight="1">
      <c r="A4" s="595" t="s">
        <v>645</v>
      </c>
      <c r="B4" s="741">
        <v>0.918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2"/>
      <c r="O4" s="743">
        <v>1.25</v>
      </c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464" t="s">
        <v>398</v>
      </c>
    </row>
    <row r="5" spans="1:26" s="450" customFormat="1" ht="22.5" customHeight="1">
      <c r="A5" s="465" t="s">
        <v>627</v>
      </c>
      <c r="B5" s="744">
        <v>0.885</v>
      </c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5"/>
      <c r="O5" s="746">
        <v>1.283</v>
      </c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330" t="s">
        <v>287</v>
      </c>
    </row>
    <row r="6" spans="1:26" s="450" customFormat="1" ht="22.5" customHeight="1">
      <c r="A6" s="466" t="s">
        <v>628</v>
      </c>
      <c r="B6" s="738">
        <v>0.978</v>
      </c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9"/>
      <c r="O6" s="740">
        <v>1.199</v>
      </c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452" t="s">
        <v>288</v>
      </c>
    </row>
    <row r="7" spans="1:26" s="470" customFormat="1" ht="22.5" customHeight="1">
      <c r="A7" s="469" t="s">
        <v>484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</row>
    <row r="8" spans="1:17" s="472" customFormat="1" ht="21.75" customHeight="1">
      <c r="A8" s="471" t="s">
        <v>680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</row>
    <row r="9" spans="1:21" s="193" customFormat="1" ht="15.75" customHeight="1">
      <c r="A9" s="338" t="s">
        <v>393</v>
      </c>
      <c r="B9" s="339"/>
      <c r="C9" s="339"/>
      <c r="D9" s="339"/>
      <c r="E9" s="339"/>
      <c r="H9" s="339"/>
      <c r="I9" s="339"/>
      <c r="J9" s="339"/>
      <c r="K9" s="339"/>
      <c r="M9" s="339"/>
      <c r="N9" s="339"/>
      <c r="O9" s="339"/>
      <c r="P9" s="339"/>
      <c r="Q9" s="339"/>
      <c r="R9" s="339"/>
      <c r="S9" s="339"/>
      <c r="U9" s="339" t="s">
        <v>681</v>
      </c>
    </row>
  </sheetData>
  <sheetProtection/>
  <mergeCells count="10">
    <mergeCell ref="X2:Z2"/>
    <mergeCell ref="A1:Z1"/>
    <mergeCell ref="B3:N3"/>
    <mergeCell ref="O3:Y3"/>
    <mergeCell ref="B6:N6"/>
    <mergeCell ref="O6:Y6"/>
    <mergeCell ref="B4:N4"/>
    <mergeCell ref="O4:Y4"/>
    <mergeCell ref="B5:N5"/>
    <mergeCell ref="O5:Y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58" r:id="rId1"/>
  <headerFooter alignWithMargins="0">
    <oddFooter>&amp;L&amp;"돋움,기울임꼴"Ⅹ. 주택ㆍ건설&amp;C-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13"/>
  <sheetViews>
    <sheetView zoomScaleSheetLayoutView="70" zoomScalePageLayoutView="0" workbookViewId="0" topLeftCell="M1">
      <selection activeCell="A27" sqref="A27"/>
    </sheetView>
  </sheetViews>
  <sheetFormatPr defaultColWidth="10.00390625" defaultRowHeight="12.75"/>
  <cols>
    <col min="1" max="1" width="15.00390625" style="302" customWidth="1"/>
    <col min="2" max="2" width="10.421875" style="302" customWidth="1"/>
    <col min="3" max="3" width="10.57421875" style="302" customWidth="1"/>
    <col min="4" max="4" width="9.8515625" style="302" customWidth="1"/>
    <col min="5" max="5" width="9.7109375" style="302" customWidth="1"/>
    <col min="6" max="6" width="9.57421875" style="302" customWidth="1"/>
    <col min="7" max="9" width="9.7109375" style="302" customWidth="1"/>
    <col min="10" max="11" width="10.140625" style="302" customWidth="1"/>
    <col min="12" max="12" width="10.28125" style="302" customWidth="1"/>
    <col min="13" max="13" width="10.421875" style="302" bestFit="1" customWidth="1"/>
    <col min="14" max="14" width="14.421875" style="302" customWidth="1"/>
    <col min="15" max="15" width="9.8515625" style="302" customWidth="1"/>
    <col min="16" max="16" width="13.7109375" style="302" customWidth="1"/>
    <col min="17" max="16384" width="10.00390625" style="302" customWidth="1"/>
  </cols>
  <sheetData>
    <row r="1" spans="1:16" s="46" customFormat="1" ht="32.25" customHeight="1">
      <c r="A1" s="651" t="s">
        <v>404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</row>
    <row r="2" spans="1:14" s="46" customFormat="1" ht="15.75" customHeight="1">
      <c r="A2" s="328" t="s">
        <v>264</v>
      </c>
      <c r="B2" s="328"/>
      <c r="M2" s="328"/>
      <c r="N2" s="473" t="s">
        <v>265</v>
      </c>
    </row>
    <row r="3" spans="1:14" s="299" customFormat="1" ht="18.75" customHeight="1">
      <c r="A3" s="765" t="s">
        <v>295</v>
      </c>
      <c r="B3" s="474" t="s">
        <v>266</v>
      </c>
      <c r="C3" s="749" t="s">
        <v>267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1" t="s">
        <v>294</v>
      </c>
    </row>
    <row r="4" spans="1:14" s="299" customFormat="1" ht="18.75" customHeight="1">
      <c r="A4" s="766"/>
      <c r="B4" s="231"/>
      <c r="C4" s="475"/>
      <c r="D4" s="771" t="s">
        <v>268</v>
      </c>
      <c r="E4" s="772"/>
      <c r="F4" s="772"/>
      <c r="G4" s="772"/>
      <c r="H4" s="772"/>
      <c r="I4" s="772"/>
      <c r="J4" s="772"/>
      <c r="K4" s="772"/>
      <c r="L4" s="772"/>
      <c r="M4" s="773"/>
      <c r="N4" s="752"/>
    </row>
    <row r="5" spans="1:14" s="299" customFormat="1" ht="15.75" customHeight="1">
      <c r="A5" s="766"/>
      <c r="B5" s="231"/>
      <c r="C5" s="475"/>
      <c r="D5" s="749" t="s">
        <v>269</v>
      </c>
      <c r="E5" s="761"/>
      <c r="F5" s="760" t="s">
        <v>270</v>
      </c>
      <c r="G5" s="761"/>
      <c r="H5" s="760" t="s">
        <v>271</v>
      </c>
      <c r="I5" s="761"/>
      <c r="J5" s="760" t="s">
        <v>272</v>
      </c>
      <c r="K5" s="761"/>
      <c r="L5" s="760" t="s">
        <v>273</v>
      </c>
      <c r="M5" s="761"/>
      <c r="N5" s="752"/>
    </row>
    <row r="6" spans="1:14" s="299" customFormat="1" ht="15.75" customHeight="1">
      <c r="A6" s="766"/>
      <c r="B6" s="758" t="s">
        <v>256</v>
      </c>
      <c r="C6" s="762"/>
      <c r="D6" s="774" t="s">
        <v>274</v>
      </c>
      <c r="E6" s="762"/>
      <c r="F6" s="775" t="s">
        <v>275</v>
      </c>
      <c r="G6" s="762"/>
      <c r="H6" s="775" t="s">
        <v>276</v>
      </c>
      <c r="I6" s="762"/>
      <c r="J6" s="775" t="s">
        <v>277</v>
      </c>
      <c r="K6" s="762"/>
      <c r="L6" s="758" t="s">
        <v>278</v>
      </c>
      <c r="M6" s="762"/>
      <c r="N6" s="752"/>
    </row>
    <row r="7" spans="1:14" s="299" customFormat="1" ht="15.75" customHeight="1">
      <c r="A7" s="766"/>
      <c r="B7" s="137" t="s">
        <v>279</v>
      </c>
      <c r="C7" s="137" t="s">
        <v>280</v>
      </c>
      <c r="D7" s="137" t="s">
        <v>279</v>
      </c>
      <c r="E7" s="137" t="s">
        <v>280</v>
      </c>
      <c r="F7" s="137" t="s">
        <v>279</v>
      </c>
      <c r="G7" s="137" t="s">
        <v>280</v>
      </c>
      <c r="H7" s="137" t="s">
        <v>279</v>
      </c>
      <c r="I7" s="137" t="s">
        <v>280</v>
      </c>
      <c r="J7" s="137" t="s">
        <v>279</v>
      </c>
      <c r="K7" s="137" t="s">
        <v>280</v>
      </c>
      <c r="L7" s="137" t="s">
        <v>279</v>
      </c>
      <c r="M7" s="137" t="s">
        <v>280</v>
      </c>
      <c r="N7" s="752"/>
    </row>
    <row r="8" spans="1:14" s="299" customFormat="1" ht="15.75" customHeight="1">
      <c r="A8" s="767"/>
      <c r="B8" s="138" t="s">
        <v>281</v>
      </c>
      <c r="C8" s="138" t="s">
        <v>263</v>
      </c>
      <c r="D8" s="138" t="s">
        <v>281</v>
      </c>
      <c r="E8" s="138" t="s">
        <v>349</v>
      </c>
      <c r="F8" s="138" t="s">
        <v>281</v>
      </c>
      <c r="G8" s="138" t="s">
        <v>263</v>
      </c>
      <c r="H8" s="138" t="s">
        <v>281</v>
      </c>
      <c r="I8" s="138" t="s">
        <v>263</v>
      </c>
      <c r="J8" s="138" t="s">
        <v>281</v>
      </c>
      <c r="K8" s="138" t="s">
        <v>263</v>
      </c>
      <c r="L8" s="138" t="s">
        <v>281</v>
      </c>
      <c r="M8" s="138" t="s">
        <v>263</v>
      </c>
      <c r="N8" s="753"/>
    </row>
    <row r="9" spans="1:14" s="53" customFormat="1" ht="18" customHeight="1">
      <c r="A9" s="65" t="s">
        <v>354</v>
      </c>
      <c r="B9" s="59">
        <v>18218</v>
      </c>
      <c r="C9" s="59">
        <v>28519</v>
      </c>
      <c r="D9" s="59">
        <v>4735</v>
      </c>
      <c r="E9" s="59">
        <v>777</v>
      </c>
      <c r="F9" s="59">
        <v>1851</v>
      </c>
      <c r="G9" s="59">
        <v>112</v>
      </c>
      <c r="H9" s="59">
        <v>36</v>
      </c>
      <c r="I9" s="59">
        <v>28</v>
      </c>
      <c r="J9" s="59">
        <v>4602</v>
      </c>
      <c r="K9" s="59">
        <v>5786</v>
      </c>
      <c r="L9" s="59">
        <v>18</v>
      </c>
      <c r="M9" s="59">
        <v>22</v>
      </c>
      <c r="N9" s="45" t="s">
        <v>354</v>
      </c>
    </row>
    <row r="10" spans="1:14" s="53" customFormat="1" ht="18" customHeight="1">
      <c r="A10" s="65" t="s">
        <v>359</v>
      </c>
      <c r="B10" s="81">
        <v>18452</v>
      </c>
      <c r="C10" s="82">
        <v>23856</v>
      </c>
      <c r="D10" s="82">
        <v>4923</v>
      </c>
      <c r="E10" s="82">
        <v>787</v>
      </c>
      <c r="F10" s="82">
        <v>2935</v>
      </c>
      <c r="G10" s="82">
        <v>142</v>
      </c>
      <c r="H10" s="82">
        <v>34</v>
      </c>
      <c r="I10" s="82">
        <v>32</v>
      </c>
      <c r="J10" s="82">
        <v>3813</v>
      </c>
      <c r="K10" s="82">
        <v>3513</v>
      </c>
      <c r="L10" s="82">
        <v>0</v>
      </c>
      <c r="M10" s="83">
        <v>0</v>
      </c>
      <c r="N10" s="45" t="s">
        <v>359</v>
      </c>
    </row>
    <row r="11" spans="1:14" s="53" customFormat="1" ht="18" customHeight="1">
      <c r="A11" s="65" t="s">
        <v>467</v>
      </c>
      <c r="B11" s="81">
        <v>22691</v>
      </c>
      <c r="C11" s="82">
        <v>35058</v>
      </c>
      <c r="D11" s="82">
        <v>8158</v>
      </c>
      <c r="E11" s="82">
        <v>1127</v>
      </c>
      <c r="F11" s="82">
        <v>2631</v>
      </c>
      <c r="G11" s="82">
        <v>184</v>
      </c>
      <c r="H11" s="82">
        <v>118</v>
      </c>
      <c r="I11" s="82">
        <v>171</v>
      </c>
      <c r="J11" s="82">
        <v>5284</v>
      </c>
      <c r="K11" s="82">
        <v>4948</v>
      </c>
      <c r="L11" s="82">
        <v>18</v>
      </c>
      <c r="M11" s="83">
        <v>22</v>
      </c>
      <c r="N11" s="45" t="s">
        <v>467</v>
      </c>
    </row>
    <row r="12" spans="1:14" s="53" customFormat="1" ht="18" customHeight="1">
      <c r="A12" s="65" t="s">
        <v>528</v>
      </c>
      <c r="B12" s="81">
        <v>24461</v>
      </c>
      <c r="C12" s="82">
        <v>28762</v>
      </c>
      <c r="D12" s="82">
        <v>8932</v>
      </c>
      <c r="E12" s="82">
        <v>1464</v>
      </c>
      <c r="F12" s="82">
        <v>1971</v>
      </c>
      <c r="G12" s="82">
        <v>334</v>
      </c>
      <c r="H12" s="82">
        <v>67</v>
      </c>
      <c r="I12" s="82">
        <v>102</v>
      </c>
      <c r="J12" s="82">
        <v>5915</v>
      </c>
      <c r="K12" s="82">
        <v>5771</v>
      </c>
      <c r="L12" s="82">
        <v>0</v>
      </c>
      <c r="M12" s="83">
        <v>0</v>
      </c>
      <c r="N12" s="45" t="s">
        <v>528</v>
      </c>
    </row>
    <row r="13" spans="1:14" s="135" customFormat="1" ht="18" customHeight="1">
      <c r="A13" s="122" t="s">
        <v>622</v>
      </c>
      <c r="B13" s="246">
        <f>SUM(D13,F13,H13,J13,L13,B25,D25,F25)</f>
        <v>27548</v>
      </c>
      <c r="C13" s="247">
        <f>SUM(E13,G13,I13,K13,M13,M13,C25,E25,G25)</f>
        <v>27485</v>
      </c>
      <c r="D13" s="247">
        <v>8098</v>
      </c>
      <c r="E13" s="247">
        <v>1315</v>
      </c>
      <c r="F13" s="247">
        <v>2478</v>
      </c>
      <c r="G13" s="247">
        <v>351</v>
      </c>
      <c r="H13" s="247">
        <v>76</v>
      </c>
      <c r="I13" s="247">
        <v>160</v>
      </c>
      <c r="J13" s="247">
        <v>9773</v>
      </c>
      <c r="K13" s="247">
        <v>7733</v>
      </c>
      <c r="L13" s="247">
        <v>0</v>
      </c>
      <c r="M13" s="248">
        <v>0</v>
      </c>
      <c r="N13" s="126" t="s">
        <v>622</v>
      </c>
    </row>
    <row r="14" spans="1:11" s="54" customFormat="1" ht="13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s="54" customFormat="1" ht="13.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21" s="54" customFormat="1" ht="13.5" customHeight="1">
      <c r="A16" s="765" t="s">
        <v>295</v>
      </c>
      <c r="B16" s="768" t="s">
        <v>267</v>
      </c>
      <c r="C16" s="769"/>
      <c r="D16" s="769"/>
      <c r="E16" s="769"/>
      <c r="F16" s="769"/>
      <c r="G16" s="769"/>
      <c r="H16" s="776" t="s">
        <v>282</v>
      </c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3"/>
      <c r="T16" s="754" t="s">
        <v>293</v>
      </c>
      <c r="U16" s="755"/>
    </row>
    <row r="17" spans="1:21" s="54" customFormat="1" ht="13.5" customHeight="1">
      <c r="A17" s="766"/>
      <c r="B17" s="749" t="s">
        <v>316</v>
      </c>
      <c r="C17" s="761"/>
      <c r="D17" s="760" t="s">
        <v>317</v>
      </c>
      <c r="E17" s="761"/>
      <c r="F17" s="760" t="s">
        <v>318</v>
      </c>
      <c r="G17" s="761"/>
      <c r="H17" s="760" t="s">
        <v>254</v>
      </c>
      <c r="I17" s="761"/>
      <c r="J17" s="760" t="s">
        <v>255</v>
      </c>
      <c r="K17" s="761"/>
      <c r="L17" s="760" t="s">
        <v>283</v>
      </c>
      <c r="M17" s="761"/>
      <c r="N17" s="760" t="s">
        <v>284</v>
      </c>
      <c r="O17" s="761"/>
      <c r="P17" s="760" t="s">
        <v>285</v>
      </c>
      <c r="Q17" s="761"/>
      <c r="R17" s="760" t="s">
        <v>286</v>
      </c>
      <c r="S17" s="761"/>
      <c r="T17" s="756"/>
      <c r="U17" s="757"/>
    </row>
    <row r="18" spans="1:21" s="54" customFormat="1" ht="13.5" customHeight="1">
      <c r="A18" s="766"/>
      <c r="B18" s="759" t="s">
        <v>319</v>
      </c>
      <c r="C18" s="762"/>
      <c r="D18" s="770" t="s">
        <v>320</v>
      </c>
      <c r="E18" s="762"/>
      <c r="F18" s="758" t="s">
        <v>321</v>
      </c>
      <c r="G18" s="762"/>
      <c r="H18" s="775" t="s">
        <v>257</v>
      </c>
      <c r="I18" s="762"/>
      <c r="J18" s="758" t="s">
        <v>258</v>
      </c>
      <c r="K18" s="762"/>
      <c r="L18" s="758" t="s">
        <v>259</v>
      </c>
      <c r="M18" s="762"/>
      <c r="N18" s="775" t="s">
        <v>260</v>
      </c>
      <c r="O18" s="762"/>
      <c r="P18" s="775" t="s">
        <v>261</v>
      </c>
      <c r="Q18" s="762"/>
      <c r="R18" s="758" t="s">
        <v>262</v>
      </c>
      <c r="S18" s="762"/>
      <c r="T18" s="756"/>
      <c r="U18" s="757"/>
    </row>
    <row r="19" spans="1:21" s="54" customFormat="1" ht="13.5" customHeight="1">
      <c r="A19" s="766"/>
      <c r="B19" s="137" t="s">
        <v>279</v>
      </c>
      <c r="C19" s="137" t="s">
        <v>280</v>
      </c>
      <c r="D19" s="137" t="s">
        <v>279</v>
      </c>
      <c r="E19" s="137" t="s">
        <v>280</v>
      </c>
      <c r="F19" s="137" t="s">
        <v>279</v>
      </c>
      <c r="G19" s="137" t="s">
        <v>280</v>
      </c>
      <c r="H19" s="137" t="s">
        <v>279</v>
      </c>
      <c r="I19" s="137" t="s">
        <v>280</v>
      </c>
      <c r="J19" s="137" t="s">
        <v>279</v>
      </c>
      <c r="K19" s="137" t="s">
        <v>280</v>
      </c>
      <c r="L19" s="137" t="s">
        <v>279</v>
      </c>
      <c r="M19" s="137" t="s">
        <v>280</v>
      </c>
      <c r="N19" s="137" t="s">
        <v>279</v>
      </c>
      <c r="O19" s="137" t="s">
        <v>280</v>
      </c>
      <c r="P19" s="137" t="s">
        <v>279</v>
      </c>
      <c r="Q19" s="137" t="s">
        <v>280</v>
      </c>
      <c r="R19" s="137" t="s">
        <v>279</v>
      </c>
      <c r="S19" s="137" t="s">
        <v>280</v>
      </c>
      <c r="T19" s="756"/>
      <c r="U19" s="757"/>
    </row>
    <row r="20" spans="1:21" s="54" customFormat="1" ht="13.5" customHeight="1">
      <c r="A20" s="767"/>
      <c r="B20" s="138" t="s">
        <v>281</v>
      </c>
      <c r="C20" s="138" t="s">
        <v>263</v>
      </c>
      <c r="D20" s="138" t="s">
        <v>281</v>
      </c>
      <c r="E20" s="138" t="s">
        <v>263</v>
      </c>
      <c r="F20" s="138" t="s">
        <v>281</v>
      </c>
      <c r="G20" s="138" t="s">
        <v>263</v>
      </c>
      <c r="H20" s="138" t="s">
        <v>281</v>
      </c>
      <c r="I20" s="138" t="s">
        <v>263</v>
      </c>
      <c r="J20" s="138" t="s">
        <v>281</v>
      </c>
      <c r="K20" s="138" t="s">
        <v>263</v>
      </c>
      <c r="L20" s="138" t="s">
        <v>281</v>
      </c>
      <c r="M20" s="138" t="s">
        <v>263</v>
      </c>
      <c r="N20" s="138" t="s">
        <v>281</v>
      </c>
      <c r="O20" s="138" t="s">
        <v>263</v>
      </c>
      <c r="P20" s="138" t="s">
        <v>281</v>
      </c>
      <c r="Q20" s="138" t="s">
        <v>263</v>
      </c>
      <c r="R20" s="138" t="s">
        <v>281</v>
      </c>
      <c r="S20" s="138" t="s">
        <v>263</v>
      </c>
      <c r="T20" s="758"/>
      <c r="U20" s="759"/>
    </row>
    <row r="21" spans="1:21" s="54" customFormat="1" ht="18" customHeight="1">
      <c r="A21" s="65" t="s">
        <v>354</v>
      </c>
      <c r="B21" s="59">
        <v>6741</v>
      </c>
      <c r="C21" s="59">
        <v>20745</v>
      </c>
      <c r="D21" s="59">
        <v>158</v>
      </c>
      <c r="E21" s="59">
        <v>406</v>
      </c>
      <c r="F21" s="59">
        <v>77</v>
      </c>
      <c r="G21" s="59">
        <v>643</v>
      </c>
      <c r="H21" s="59">
        <v>4211</v>
      </c>
      <c r="I21" s="59">
        <v>6718</v>
      </c>
      <c r="J21" s="84">
        <v>113</v>
      </c>
      <c r="K21" s="84">
        <v>115</v>
      </c>
      <c r="L21" s="84">
        <v>8119</v>
      </c>
      <c r="M21" s="84">
        <v>1397</v>
      </c>
      <c r="N21" s="59">
        <v>3219</v>
      </c>
      <c r="O21" s="59">
        <v>10300</v>
      </c>
      <c r="P21" s="59">
        <v>20</v>
      </c>
      <c r="Q21" s="59">
        <v>70</v>
      </c>
      <c r="R21" s="59">
        <v>2536</v>
      </c>
      <c r="S21" s="59">
        <v>9919</v>
      </c>
      <c r="T21" s="763" t="s">
        <v>354</v>
      </c>
      <c r="U21" s="777"/>
    </row>
    <row r="22" spans="1:21" s="54" customFormat="1" ht="18" customHeight="1">
      <c r="A22" s="65" t="s">
        <v>359</v>
      </c>
      <c r="B22" s="85">
        <v>6451</v>
      </c>
      <c r="C22" s="86">
        <v>17734</v>
      </c>
      <c r="D22" s="86">
        <v>161</v>
      </c>
      <c r="E22" s="86">
        <v>405</v>
      </c>
      <c r="F22" s="86">
        <v>135</v>
      </c>
      <c r="G22" s="86">
        <v>1243</v>
      </c>
      <c r="H22" s="86">
        <v>3738</v>
      </c>
      <c r="I22" s="86">
        <v>5750</v>
      </c>
      <c r="J22" s="86">
        <v>98</v>
      </c>
      <c r="K22" s="86">
        <v>61</v>
      </c>
      <c r="L22" s="86">
        <v>9568</v>
      </c>
      <c r="M22" s="86">
        <v>1547</v>
      </c>
      <c r="N22" s="86">
        <v>2906</v>
      </c>
      <c r="O22" s="86">
        <v>7779</v>
      </c>
      <c r="P22" s="86">
        <v>30</v>
      </c>
      <c r="Q22" s="86">
        <v>78</v>
      </c>
      <c r="R22" s="86">
        <v>2112</v>
      </c>
      <c r="S22" s="87">
        <v>8641</v>
      </c>
      <c r="T22" s="763" t="s">
        <v>359</v>
      </c>
      <c r="U22" s="764"/>
    </row>
    <row r="23" spans="1:21" s="54" customFormat="1" ht="18" customHeight="1">
      <c r="A23" s="65" t="s">
        <v>467</v>
      </c>
      <c r="B23" s="85">
        <v>6308</v>
      </c>
      <c r="C23" s="86">
        <v>27652</v>
      </c>
      <c r="D23" s="86">
        <v>126</v>
      </c>
      <c r="E23" s="86">
        <v>261</v>
      </c>
      <c r="F23" s="86">
        <v>66</v>
      </c>
      <c r="G23" s="86">
        <v>715</v>
      </c>
      <c r="H23" s="86">
        <v>4022</v>
      </c>
      <c r="I23" s="86">
        <v>6380</v>
      </c>
      <c r="J23" s="86">
        <v>179</v>
      </c>
      <c r="K23" s="86">
        <v>120</v>
      </c>
      <c r="L23" s="86">
        <v>13221</v>
      </c>
      <c r="M23" s="86">
        <v>2399</v>
      </c>
      <c r="N23" s="86">
        <v>2937</v>
      </c>
      <c r="O23" s="86">
        <v>15514</v>
      </c>
      <c r="P23" s="86">
        <v>45</v>
      </c>
      <c r="Q23" s="86">
        <v>50</v>
      </c>
      <c r="R23" s="86">
        <v>2287</v>
      </c>
      <c r="S23" s="87">
        <v>10595</v>
      </c>
      <c r="T23" s="763" t="s">
        <v>467</v>
      </c>
      <c r="U23" s="764"/>
    </row>
    <row r="24" spans="1:21" s="54" customFormat="1" ht="18" customHeight="1">
      <c r="A24" s="65" t="s">
        <v>528</v>
      </c>
      <c r="B24" s="85">
        <v>7491</v>
      </c>
      <c r="C24" s="86">
        <v>20123</v>
      </c>
      <c r="D24" s="86">
        <v>47</v>
      </c>
      <c r="E24" s="86">
        <v>91</v>
      </c>
      <c r="F24" s="86">
        <v>38</v>
      </c>
      <c r="G24" s="86">
        <v>877</v>
      </c>
      <c r="H24" s="86">
        <v>5121</v>
      </c>
      <c r="I24" s="86">
        <v>7376</v>
      </c>
      <c r="J24" s="86">
        <v>132</v>
      </c>
      <c r="K24" s="86">
        <v>98</v>
      </c>
      <c r="L24" s="86">
        <v>12851</v>
      </c>
      <c r="M24" s="86">
        <v>3012</v>
      </c>
      <c r="N24" s="86">
        <v>3617</v>
      </c>
      <c r="O24" s="86">
        <v>10303</v>
      </c>
      <c r="P24" s="86">
        <v>29</v>
      </c>
      <c r="Q24" s="86">
        <v>64</v>
      </c>
      <c r="R24" s="86">
        <v>2711</v>
      </c>
      <c r="S24" s="87">
        <v>7909</v>
      </c>
      <c r="T24" s="763" t="s">
        <v>646</v>
      </c>
      <c r="U24" s="764"/>
    </row>
    <row r="25" spans="1:21" s="127" customFormat="1" ht="18" customHeight="1">
      <c r="A25" s="122" t="s">
        <v>622</v>
      </c>
      <c r="B25" s="249">
        <v>7103</v>
      </c>
      <c r="C25" s="250">
        <v>17773</v>
      </c>
      <c r="D25" s="247">
        <v>0</v>
      </c>
      <c r="E25" s="247">
        <v>0</v>
      </c>
      <c r="F25" s="250">
        <v>20</v>
      </c>
      <c r="G25" s="250">
        <v>153</v>
      </c>
      <c r="H25" s="250">
        <v>5272</v>
      </c>
      <c r="I25" s="250">
        <v>7343</v>
      </c>
      <c r="J25" s="250">
        <v>122</v>
      </c>
      <c r="K25" s="250">
        <v>71</v>
      </c>
      <c r="L25" s="250">
        <v>12682</v>
      </c>
      <c r="M25" s="250">
        <v>1997</v>
      </c>
      <c r="N25" s="250">
        <v>3419</v>
      </c>
      <c r="O25" s="250">
        <v>7907</v>
      </c>
      <c r="P25" s="250">
        <v>23</v>
      </c>
      <c r="Q25" s="250">
        <v>39</v>
      </c>
      <c r="R25" s="250">
        <v>6030</v>
      </c>
      <c r="S25" s="251">
        <v>10128</v>
      </c>
      <c r="T25" s="747" t="s">
        <v>621</v>
      </c>
      <c r="U25" s="748"/>
    </row>
    <row r="26" spans="1:21" s="193" customFormat="1" ht="15.75" customHeight="1">
      <c r="A26" s="141" t="s">
        <v>366</v>
      </c>
      <c r="B26" s="141"/>
      <c r="C26" s="141"/>
      <c r="D26" s="173"/>
      <c r="E26" s="173"/>
      <c r="F26" s="141"/>
      <c r="G26" s="141"/>
      <c r="H26" s="141"/>
      <c r="I26" s="141"/>
      <c r="J26" s="141"/>
      <c r="K26" s="141"/>
      <c r="M26" s="141"/>
      <c r="U26" s="337" t="s">
        <v>388</v>
      </c>
    </row>
    <row r="27" s="109" customFormat="1" ht="19.5" customHeight="1">
      <c r="A27" s="221"/>
    </row>
    <row r="28" spans="1:11" s="54" customFormat="1" ht="13.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s="54" customFormat="1" ht="13.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s="54" customFormat="1" ht="13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s="54" customFormat="1" ht="13.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</row>
    <row r="32" spans="1:11" s="54" customFormat="1" ht="13.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s="54" customFormat="1" ht="13.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="221" customFormat="1" ht="13.5" customHeight="1"/>
    <row r="35" s="221" customFormat="1" ht="13.5" customHeight="1"/>
    <row r="36" s="221" customFormat="1" ht="13.5" customHeight="1"/>
    <row r="37" s="221" customFormat="1" ht="13.5" customHeight="1"/>
    <row r="38" s="221" customFormat="1" ht="13.5" customHeight="1"/>
    <row r="39" s="221" customFormat="1" ht="13.5" customHeight="1"/>
    <row r="40" s="221" customFormat="1" ht="13.5" customHeight="1"/>
    <row r="41" s="221" customFormat="1" ht="13.5" customHeight="1"/>
    <row r="42" s="221" customFormat="1" ht="13.5" customHeight="1"/>
    <row r="43" s="221" customFormat="1" ht="13.5" customHeight="1"/>
    <row r="44" s="221" customFormat="1" ht="13.5" customHeight="1"/>
    <row r="45" s="221" customFormat="1" ht="13.5" customHeight="1"/>
    <row r="46" s="221" customFormat="1" ht="13.5" customHeight="1"/>
    <row r="47" s="221" customFormat="1" ht="13.5" customHeight="1"/>
    <row r="48" s="221" customFormat="1" ht="13.5" customHeight="1"/>
    <row r="49" s="221" customFormat="1" ht="13.5" customHeight="1"/>
    <row r="50" s="221" customFormat="1" ht="13.5" customHeight="1"/>
    <row r="51" s="221" customFormat="1" ht="13.5" customHeight="1"/>
    <row r="52" s="221" customFormat="1" ht="13.5" customHeight="1"/>
    <row r="53" s="221" customFormat="1" ht="13.5" customHeight="1"/>
    <row r="54" s="221" customFormat="1" ht="13.5" customHeight="1"/>
    <row r="55" s="221" customFormat="1" ht="13.5" customHeight="1"/>
    <row r="56" s="221" customFormat="1" ht="13.5" customHeight="1"/>
    <row r="57" s="221" customFormat="1" ht="13.5" customHeight="1"/>
    <row r="58" s="221" customFormat="1" ht="13.5" customHeight="1"/>
    <row r="59" s="221" customFormat="1" ht="13.5" customHeight="1"/>
    <row r="60" s="221" customFormat="1" ht="13.5" customHeight="1"/>
    <row r="61" s="221" customFormat="1" ht="13.5" customHeight="1"/>
    <row r="62" s="221" customFormat="1" ht="13.5" customHeight="1"/>
    <row r="63" s="221" customFormat="1" ht="13.5" customHeight="1"/>
    <row r="64" s="221" customFormat="1" ht="13.5" customHeight="1"/>
    <row r="65" s="221" customFormat="1" ht="13.5" customHeight="1"/>
    <row r="66" s="221" customFormat="1" ht="13.5" customHeight="1"/>
    <row r="67" s="221" customFormat="1" ht="13.5" customHeight="1"/>
    <row r="68" s="221" customFormat="1" ht="13.5" customHeight="1"/>
    <row r="69" s="221" customFormat="1" ht="13.5" customHeight="1"/>
    <row r="70" s="221" customFormat="1" ht="13.5" customHeight="1"/>
    <row r="71" s="221" customFormat="1" ht="13.5" customHeight="1"/>
    <row r="72" s="221" customFormat="1" ht="13.5" customHeight="1"/>
    <row r="73" s="221" customFormat="1" ht="13.5" customHeight="1"/>
    <row r="74" s="221" customFormat="1" ht="13.5" customHeight="1"/>
    <row r="75" s="221" customFormat="1" ht="13.5" customHeight="1"/>
    <row r="76" s="221" customFormat="1" ht="13.5" customHeight="1"/>
    <row r="77" s="221" customFormat="1" ht="13.5" customHeight="1"/>
    <row r="78" s="221" customFormat="1" ht="13.5" customHeight="1"/>
    <row r="79" s="221" customFormat="1" ht="13.5" customHeight="1"/>
    <row r="80" s="221" customFormat="1" ht="13.5" customHeight="1"/>
    <row r="81" s="221" customFormat="1" ht="13.5" customHeight="1"/>
    <row r="82" s="221" customFormat="1" ht="13.5" customHeight="1"/>
    <row r="83" s="221" customFormat="1" ht="13.5" customHeight="1"/>
    <row r="84" s="221" customFormat="1" ht="13.5" customHeight="1"/>
    <row r="85" s="221" customFormat="1" ht="13.5" customHeight="1"/>
    <row r="86" s="221" customFormat="1" ht="13.5" customHeight="1"/>
    <row r="87" s="221" customFormat="1" ht="13.5" customHeight="1"/>
    <row r="88" s="221" customFormat="1" ht="13.5" customHeight="1"/>
    <row r="89" s="221" customFormat="1" ht="12.75"/>
    <row r="90" s="221" customFormat="1" ht="12.75"/>
    <row r="91" s="221" customFormat="1" ht="12.75"/>
    <row r="92" s="221" customFormat="1" ht="12.75"/>
    <row r="93" s="221" customFormat="1" ht="12.75"/>
    <row r="94" s="221" customFormat="1" ht="12.75"/>
    <row r="95" s="221" customFormat="1" ht="12.75"/>
    <row r="96" s="221" customFormat="1" ht="12.75"/>
    <row r="97" s="221" customFormat="1" ht="12.75"/>
    <row r="98" s="221" customFormat="1" ht="12.75"/>
    <row r="99" s="221" customFormat="1" ht="12.75"/>
    <row r="100" s="221" customFormat="1" ht="12.75"/>
    <row r="101" s="221" customFormat="1" ht="12.75"/>
    <row r="102" s="221" customFormat="1" ht="12.75"/>
    <row r="103" s="221" customFormat="1" ht="12.75"/>
    <row r="104" s="221" customFormat="1" ht="12.75"/>
    <row r="105" spans="2:3" s="221" customFormat="1" ht="12.75">
      <c r="B105" s="302"/>
      <c r="C105" s="302"/>
    </row>
    <row r="106" spans="2:3" s="221" customFormat="1" ht="12.75">
      <c r="B106" s="302"/>
      <c r="C106" s="302"/>
    </row>
    <row r="107" spans="2:9" s="221" customFormat="1" ht="12.75">
      <c r="B107" s="302"/>
      <c r="C107" s="302"/>
      <c r="D107" s="302"/>
      <c r="E107" s="302"/>
      <c r="F107" s="302"/>
      <c r="G107" s="302"/>
      <c r="H107" s="302"/>
      <c r="I107" s="302"/>
    </row>
    <row r="108" spans="26:49" ht="12.75"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</row>
    <row r="109" spans="26:49" ht="12.75"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</row>
    <row r="110" spans="26:49" ht="12.75"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</row>
    <row r="111" spans="26:49" ht="12.75"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</row>
    <row r="112" spans="26:49" ht="12.75"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</row>
    <row r="113" spans="26:49" ht="12.75"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</row>
  </sheetData>
  <sheetProtection/>
  <mergeCells count="43">
    <mergeCell ref="T23:U23"/>
    <mergeCell ref="T22:U22"/>
    <mergeCell ref="T21:U21"/>
    <mergeCell ref="L5:M5"/>
    <mergeCell ref="P17:Q17"/>
    <mergeCell ref="R17:S17"/>
    <mergeCell ref="N18:O18"/>
    <mergeCell ref="P18:Q18"/>
    <mergeCell ref="R18:S18"/>
    <mergeCell ref="J18:K18"/>
    <mergeCell ref="L18:M18"/>
    <mergeCell ref="H16:S16"/>
    <mergeCell ref="H18:I18"/>
    <mergeCell ref="L17:M17"/>
    <mergeCell ref="H17:I17"/>
    <mergeCell ref="A1:P1"/>
    <mergeCell ref="D4:M4"/>
    <mergeCell ref="A3:A8"/>
    <mergeCell ref="B6:C6"/>
    <mergeCell ref="D6:E6"/>
    <mergeCell ref="F6:G6"/>
    <mergeCell ref="H6:I6"/>
    <mergeCell ref="J6:K6"/>
    <mergeCell ref="H5:I5"/>
    <mergeCell ref="D5:E5"/>
    <mergeCell ref="A16:A20"/>
    <mergeCell ref="B16:G16"/>
    <mergeCell ref="B18:C18"/>
    <mergeCell ref="D18:E18"/>
    <mergeCell ref="F18:G18"/>
    <mergeCell ref="B17:C17"/>
    <mergeCell ref="D17:E17"/>
    <mergeCell ref="F17:G17"/>
    <mergeCell ref="T25:U25"/>
    <mergeCell ref="C3:M3"/>
    <mergeCell ref="N3:N8"/>
    <mergeCell ref="T16:U20"/>
    <mergeCell ref="N17:O17"/>
    <mergeCell ref="F5:G5"/>
    <mergeCell ref="J5:K5"/>
    <mergeCell ref="L6:M6"/>
    <mergeCell ref="J17:K17"/>
    <mergeCell ref="T24:U24"/>
  </mergeCells>
  <printOptions/>
  <pageMargins left="0.42" right="0.23" top="0.984251968503937" bottom="0.78" header="0.5118110236220472" footer="0.5118110236220472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U29"/>
  <sheetViews>
    <sheetView zoomScaleSheetLayoutView="55" zoomScalePageLayoutView="0" workbookViewId="0" topLeftCell="A13">
      <selection activeCell="A25" sqref="A25"/>
    </sheetView>
  </sheetViews>
  <sheetFormatPr defaultColWidth="9.140625" defaultRowHeight="12.75"/>
  <cols>
    <col min="1" max="1" width="14.421875" style="481" customWidth="1"/>
    <col min="2" max="2" width="10.421875" style="481" customWidth="1"/>
    <col min="3" max="3" width="9.28125" style="481" customWidth="1"/>
    <col min="4" max="4" width="8.57421875" style="481" customWidth="1"/>
    <col min="5" max="5" width="11.00390625" style="481" customWidth="1"/>
    <col min="6" max="6" width="8.7109375" style="481" customWidth="1"/>
    <col min="7" max="8" width="10.00390625" style="481" customWidth="1"/>
    <col min="9" max="9" width="9.57421875" style="481" customWidth="1"/>
    <col min="10" max="10" width="10.8515625" style="481" customWidth="1"/>
    <col min="11" max="11" width="10.57421875" style="482" customWidth="1"/>
    <col min="12" max="12" width="10.421875" style="482" customWidth="1"/>
    <col min="13" max="15" width="12.140625" style="482" customWidth="1"/>
    <col min="16" max="16" width="14.00390625" style="481" customWidth="1"/>
    <col min="17" max="20" width="12.421875" style="481" customWidth="1"/>
    <col min="21" max="21" width="12.57421875" style="481" customWidth="1"/>
    <col min="22" max="22" width="10.7109375" style="481" customWidth="1"/>
    <col min="23" max="23" width="11.57421875" style="481" customWidth="1"/>
    <col min="24" max="16384" width="9.140625" style="481" customWidth="1"/>
  </cols>
  <sheetData>
    <row r="1" spans="1:16" s="46" customFormat="1" ht="32.25" customHeight="1">
      <c r="A1" s="651" t="s">
        <v>405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</row>
    <row r="2" spans="1:21" s="109" customFormat="1" ht="18" customHeight="1">
      <c r="A2" s="484" t="s">
        <v>648</v>
      </c>
      <c r="B2" s="371"/>
      <c r="P2" s="485"/>
      <c r="Q2" s="486"/>
      <c r="U2" s="485" t="s">
        <v>649</v>
      </c>
    </row>
    <row r="3" spans="1:21" s="46" customFormat="1" ht="24.75" customHeight="1">
      <c r="A3" s="786" t="s">
        <v>99</v>
      </c>
      <c r="B3" s="793" t="s">
        <v>96</v>
      </c>
      <c r="C3" s="794"/>
      <c r="D3" s="795"/>
      <c r="E3" s="77" t="s">
        <v>100</v>
      </c>
      <c r="F3" s="790" t="s">
        <v>101</v>
      </c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2"/>
      <c r="U3" s="778" t="s">
        <v>292</v>
      </c>
    </row>
    <row r="4" spans="1:21" s="46" customFormat="1" ht="24.75" customHeight="1">
      <c r="A4" s="802"/>
      <c r="B4" s="150" t="s">
        <v>102</v>
      </c>
      <c r="C4" s="77" t="s">
        <v>103</v>
      </c>
      <c r="D4" s="232" t="s">
        <v>104</v>
      </c>
      <c r="E4" s="150" t="s">
        <v>105</v>
      </c>
      <c r="F4" s="476"/>
      <c r="G4" s="790" t="s">
        <v>106</v>
      </c>
      <c r="H4" s="791"/>
      <c r="I4" s="791"/>
      <c r="J4" s="791"/>
      <c r="K4" s="791"/>
      <c r="L4" s="791"/>
      <c r="M4" s="791"/>
      <c r="N4" s="791"/>
      <c r="O4" s="792"/>
      <c r="P4" s="793" t="s">
        <v>131</v>
      </c>
      <c r="Q4" s="804"/>
      <c r="R4" s="804"/>
      <c r="S4" s="804"/>
      <c r="T4" s="805"/>
      <c r="U4" s="779"/>
    </row>
    <row r="5" spans="1:21" s="46" customFormat="1" ht="24.75" customHeight="1">
      <c r="A5" s="802"/>
      <c r="B5" s="477"/>
      <c r="C5" s="150" t="s">
        <v>107</v>
      </c>
      <c r="D5" s="152" t="s">
        <v>108</v>
      </c>
      <c r="E5" s="476"/>
      <c r="F5" s="150" t="s">
        <v>109</v>
      </c>
      <c r="G5" s="150" t="s">
        <v>110</v>
      </c>
      <c r="H5" s="793" t="s">
        <v>111</v>
      </c>
      <c r="I5" s="794"/>
      <c r="J5" s="795"/>
      <c r="K5" s="790" t="s">
        <v>112</v>
      </c>
      <c r="L5" s="794"/>
      <c r="M5" s="794"/>
      <c r="N5" s="795"/>
      <c r="O5" s="232" t="s">
        <v>113</v>
      </c>
      <c r="P5" s="150"/>
      <c r="Q5" s="77" t="s">
        <v>135</v>
      </c>
      <c r="R5" s="77" t="s">
        <v>136</v>
      </c>
      <c r="S5" s="77" t="s">
        <v>137</v>
      </c>
      <c r="T5" s="156" t="s">
        <v>138</v>
      </c>
      <c r="U5" s="779"/>
    </row>
    <row r="6" spans="1:21" s="46" customFormat="1" ht="24.75" customHeight="1">
      <c r="A6" s="802"/>
      <c r="B6" s="477"/>
      <c r="C6" s="476"/>
      <c r="D6" s="477"/>
      <c r="E6" s="476"/>
      <c r="F6" s="476"/>
      <c r="G6" s="341"/>
      <c r="H6" s="476"/>
      <c r="I6" s="77" t="s">
        <v>114</v>
      </c>
      <c r="J6" s="77" t="s">
        <v>115</v>
      </c>
      <c r="K6" s="476"/>
      <c r="L6" s="77" t="s">
        <v>116</v>
      </c>
      <c r="M6" s="77" t="s">
        <v>117</v>
      </c>
      <c r="N6" s="77" t="s">
        <v>118</v>
      </c>
      <c r="O6" s="152" t="s">
        <v>119</v>
      </c>
      <c r="P6" s="153"/>
      <c r="Q6" s="153"/>
      <c r="R6" s="153"/>
      <c r="S6" s="153"/>
      <c r="T6" s="478"/>
      <c r="U6" s="779"/>
    </row>
    <row r="7" spans="1:21" s="46" customFormat="1" ht="24.75" customHeight="1">
      <c r="A7" s="802"/>
      <c r="B7" s="477" t="s">
        <v>256</v>
      </c>
      <c r="C7" s="476" t="s">
        <v>306</v>
      </c>
      <c r="D7" s="476" t="s">
        <v>307</v>
      </c>
      <c r="E7" s="476" t="s">
        <v>308</v>
      </c>
      <c r="F7" s="476" t="s">
        <v>256</v>
      </c>
      <c r="G7" s="341" t="s">
        <v>120</v>
      </c>
      <c r="H7" s="476"/>
      <c r="I7" s="476" t="s">
        <v>121</v>
      </c>
      <c r="J7" s="476" t="s">
        <v>122</v>
      </c>
      <c r="K7" s="476"/>
      <c r="L7" s="476" t="s">
        <v>121</v>
      </c>
      <c r="M7" s="476" t="s">
        <v>122</v>
      </c>
      <c r="N7" s="476" t="s">
        <v>123</v>
      </c>
      <c r="O7" s="477" t="s">
        <v>124</v>
      </c>
      <c r="P7" s="153"/>
      <c r="Q7" s="153"/>
      <c r="R7" s="153"/>
      <c r="S7" s="153" t="s">
        <v>311</v>
      </c>
      <c r="T7" s="478" t="s">
        <v>310</v>
      </c>
      <c r="U7" s="779"/>
    </row>
    <row r="8" spans="1:21" s="46" customFormat="1" ht="24.75" customHeight="1">
      <c r="A8" s="803"/>
      <c r="B8" s="479"/>
      <c r="C8" s="480"/>
      <c r="D8" s="480"/>
      <c r="E8" s="480" t="s">
        <v>309</v>
      </c>
      <c r="F8" s="480"/>
      <c r="G8" s="342" t="s">
        <v>125</v>
      </c>
      <c r="H8" s="480"/>
      <c r="I8" s="480" t="s">
        <v>126</v>
      </c>
      <c r="J8" s="480" t="s">
        <v>127</v>
      </c>
      <c r="K8" s="480"/>
      <c r="L8" s="480" t="s">
        <v>128</v>
      </c>
      <c r="M8" s="480" t="s">
        <v>128</v>
      </c>
      <c r="N8" s="480" t="s">
        <v>128</v>
      </c>
      <c r="O8" s="479" t="s">
        <v>129</v>
      </c>
      <c r="P8" s="164"/>
      <c r="Q8" s="164" t="s">
        <v>153</v>
      </c>
      <c r="R8" s="164" t="s">
        <v>128</v>
      </c>
      <c r="S8" s="164" t="s">
        <v>154</v>
      </c>
      <c r="T8" s="162" t="s">
        <v>155</v>
      </c>
      <c r="U8" s="780"/>
    </row>
    <row r="9" spans="1:21" s="70" customFormat="1" ht="24.75" customHeight="1">
      <c r="A9" s="142" t="s">
        <v>354</v>
      </c>
      <c r="B9" s="89">
        <v>410915</v>
      </c>
      <c r="C9" s="89">
        <v>372134</v>
      </c>
      <c r="D9" s="88">
        <v>38781</v>
      </c>
      <c r="E9" s="88">
        <v>1098725</v>
      </c>
      <c r="F9" s="88">
        <v>213741</v>
      </c>
      <c r="G9" s="88">
        <v>25694</v>
      </c>
      <c r="H9" s="88">
        <v>102</v>
      </c>
      <c r="I9" s="88">
        <v>102</v>
      </c>
      <c r="J9" s="88">
        <v>0</v>
      </c>
      <c r="K9" s="89">
        <v>24016</v>
      </c>
      <c r="L9" s="89">
        <v>6477</v>
      </c>
      <c r="M9" s="89">
        <v>17498</v>
      </c>
      <c r="N9" s="89">
        <v>41</v>
      </c>
      <c r="O9" s="88">
        <v>1576</v>
      </c>
      <c r="P9" s="88">
        <v>3835</v>
      </c>
      <c r="Q9" s="90">
        <v>0</v>
      </c>
      <c r="R9" s="88">
        <v>3770</v>
      </c>
      <c r="S9" s="88">
        <v>65</v>
      </c>
      <c r="T9" s="91">
        <v>0</v>
      </c>
      <c r="U9" s="45" t="s">
        <v>354</v>
      </c>
    </row>
    <row r="10" spans="1:21" s="70" customFormat="1" ht="24.75" customHeight="1">
      <c r="A10" s="142" t="s">
        <v>359</v>
      </c>
      <c r="B10" s="89">
        <v>410378</v>
      </c>
      <c r="C10" s="89">
        <v>375868</v>
      </c>
      <c r="D10" s="88">
        <v>34510</v>
      </c>
      <c r="E10" s="88">
        <v>1108049</v>
      </c>
      <c r="F10" s="88">
        <v>213936</v>
      </c>
      <c r="G10" s="88">
        <v>25694</v>
      </c>
      <c r="H10" s="88">
        <v>102</v>
      </c>
      <c r="I10" s="88">
        <v>102</v>
      </c>
      <c r="J10" s="88">
        <v>0</v>
      </c>
      <c r="K10" s="89">
        <v>24016</v>
      </c>
      <c r="L10" s="89">
        <v>6477</v>
      </c>
      <c r="M10" s="89">
        <v>17498</v>
      </c>
      <c r="N10" s="89">
        <v>41</v>
      </c>
      <c r="O10" s="88">
        <v>1576</v>
      </c>
      <c r="P10" s="88">
        <v>3867</v>
      </c>
      <c r="Q10" s="90">
        <v>0</v>
      </c>
      <c r="R10" s="88">
        <v>3802</v>
      </c>
      <c r="S10" s="88">
        <v>65</v>
      </c>
      <c r="T10" s="91">
        <v>0</v>
      </c>
      <c r="U10" s="45" t="s">
        <v>359</v>
      </c>
    </row>
    <row r="11" spans="1:21" s="70" customFormat="1" ht="24.75" customHeight="1">
      <c r="A11" s="142" t="s">
        <v>467</v>
      </c>
      <c r="B11" s="89">
        <v>417539</v>
      </c>
      <c r="C11" s="89">
        <v>383033</v>
      </c>
      <c r="D11" s="88">
        <v>34506</v>
      </c>
      <c r="E11" s="88">
        <v>1111447</v>
      </c>
      <c r="F11" s="88">
        <v>226464</v>
      </c>
      <c r="G11" s="88">
        <v>26496</v>
      </c>
      <c r="H11" s="88">
        <v>102</v>
      </c>
      <c r="I11" s="88">
        <v>102</v>
      </c>
      <c r="J11" s="88">
        <v>0</v>
      </c>
      <c r="K11" s="89">
        <v>24572</v>
      </c>
      <c r="L11" s="89">
        <v>6339</v>
      </c>
      <c r="M11" s="89">
        <v>18192</v>
      </c>
      <c r="N11" s="89">
        <v>41</v>
      </c>
      <c r="O11" s="88">
        <v>1822</v>
      </c>
      <c r="P11" s="88">
        <v>4146</v>
      </c>
      <c r="Q11" s="90">
        <v>0</v>
      </c>
      <c r="R11" s="88">
        <v>4048</v>
      </c>
      <c r="S11" s="88">
        <v>98</v>
      </c>
      <c r="T11" s="91" t="s">
        <v>251</v>
      </c>
      <c r="U11" s="45" t="s">
        <v>467</v>
      </c>
    </row>
    <row r="12" spans="1:21" s="70" customFormat="1" ht="24.75" customHeight="1">
      <c r="A12" s="142" t="s">
        <v>528</v>
      </c>
      <c r="B12" s="89">
        <v>422790</v>
      </c>
      <c r="C12" s="89">
        <v>410744</v>
      </c>
      <c r="D12" s="88">
        <v>12046</v>
      </c>
      <c r="E12" s="88">
        <v>1102734</v>
      </c>
      <c r="F12" s="88">
        <v>226464</v>
      </c>
      <c r="G12" s="88">
        <v>26496</v>
      </c>
      <c r="H12" s="88">
        <v>102</v>
      </c>
      <c r="I12" s="88">
        <v>102</v>
      </c>
      <c r="J12" s="88">
        <v>0</v>
      </c>
      <c r="K12" s="89">
        <v>24572</v>
      </c>
      <c r="L12" s="89">
        <v>6339</v>
      </c>
      <c r="M12" s="89">
        <v>18192</v>
      </c>
      <c r="N12" s="89">
        <v>41</v>
      </c>
      <c r="O12" s="88">
        <v>1822</v>
      </c>
      <c r="P12" s="88">
        <v>4146</v>
      </c>
      <c r="Q12" s="90">
        <v>0</v>
      </c>
      <c r="R12" s="88">
        <v>4048</v>
      </c>
      <c r="S12" s="88">
        <v>98</v>
      </c>
      <c r="T12" s="91">
        <v>0</v>
      </c>
      <c r="U12" s="45" t="s">
        <v>528</v>
      </c>
    </row>
    <row r="13" spans="1:21" s="135" customFormat="1" ht="24.75" customHeight="1">
      <c r="A13" s="171" t="s">
        <v>529</v>
      </c>
      <c r="B13" s="237">
        <f>SUM(C13:D13)</f>
        <v>435413</v>
      </c>
      <c r="C13" s="238">
        <v>422875</v>
      </c>
      <c r="D13" s="239">
        <v>12538</v>
      </c>
      <c r="E13" s="240">
        <v>1102734</v>
      </c>
      <c r="F13" s="241">
        <v>226464</v>
      </c>
      <c r="G13" s="241">
        <v>26496</v>
      </c>
      <c r="H13" s="238">
        <v>102</v>
      </c>
      <c r="I13" s="238">
        <v>102</v>
      </c>
      <c r="J13" s="242">
        <v>0</v>
      </c>
      <c r="K13" s="241">
        <v>24572</v>
      </c>
      <c r="L13" s="239">
        <v>6339</v>
      </c>
      <c r="M13" s="239">
        <v>18192</v>
      </c>
      <c r="N13" s="239">
        <v>41</v>
      </c>
      <c r="O13" s="239">
        <v>1822</v>
      </c>
      <c r="P13" s="241">
        <v>4146</v>
      </c>
      <c r="Q13" s="238">
        <v>0</v>
      </c>
      <c r="R13" s="239">
        <v>4048</v>
      </c>
      <c r="S13" s="238">
        <v>98</v>
      </c>
      <c r="T13" s="243">
        <v>0</v>
      </c>
      <c r="U13" s="171" t="s">
        <v>529</v>
      </c>
    </row>
    <row r="14" spans="1:17" s="55" customFormat="1" ht="21" customHeight="1">
      <c r="A14" s="143"/>
      <c r="B14" s="144"/>
      <c r="C14" s="145"/>
      <c r="D14" s="145"/>
      <c r="E14" s="120"/>
      <c r="F14" s="120"/>
      <c r="G14" s="146"/>
      <c r="H14" s="147"/>
      <c r="I14" s="147"/>
      <c r="J14" s="147"/>
      <c r="K14" s="487"/>
      <c r="L14" s="487"/>
      <c r="M14" s="487"/>
      <c r="N14" s="487"/>
      <c r="O14" s="487"/>
      <c r="P14" s="488"/>
      <c r="Q14" s="492"/>
    </row>
    <row r="15" spans="1:23" s="54" customFormat="1" ht="24.75" customHeight="1">
      <c r="A15" s="786" t="s">
        <v>99</v>
      </c>
      <c r="B15" s="796" t="s">
        <v>130</v>
      </c>
      <c r="C15" s="797"/>
      <c r="D15" s="797"/>
      <c r="E15" s="797"/>
      <c r="F15" s="797"/>
      <c r="G15" s="797"/>
      <c r="H15" s="797"/>
      <c r="I15" s="797"/>
      <c r="J15" s="798"/>
      <c r="K15" s="800" t="s">
        <v>134</v>
      </c>
      <c r="L15" s="801"/>
      <c r="M15" s="801"/>
      <c r="N15" s="801"/>
      <c r="O15" s="801"/>
      <c r="P15" s="801"/>
      <c r="Q15" s="491"/>
      <c r="R15" s="489"/>
      <c r="S15" s="136"/>
      <c r="T15" s="136"/>
      <c r="U15" s="136"/>
      <c r="V15" s="136"/>
      <c r="W15" s="148"/>
    </row>
    <row r="16" spans="1:18" s="54" customFormat="1" ht="24.75" customHeight="1">
      <c r="A16" s="787"/>
      <c r="B16" s="784" t="s">
        <v>132</v>
      </c>
      <c r="C16" s="785"/>
      <c r="D16" s="785"/>
      <c r="E16" s="789"/>
      <c r="F16" s="784" t="s">
        <v>647</v>
      </c>
      <c r="G16" s="785"/>
      <c r="H16" s="785"/>
      <c r="I16" s="785"/>
      <c r="J16" s="150" t="s">
        <v>133</v>
      </c>
      <c r="K16" s="781"/>
      <c r="L16" s="782"/>
      <c r="M16" s="782"/>
      <c r="N16" s="782"/>
      <c r="O16" s="783"/>
      <c r="P16" s="783"/>
      <c r="Q16" s="490"/>
      <c r="R16" s="151"/>
    </row>
    <row r="17" spans="1:18" s="54" customFormat="1" ht="24.75" customHeight="1">
      <c r="A17" s="787"/>
      <c r="B17" s="150"/>
      <c r="C17" s="77" t="s">
        <v>139</v>
      </c>
      <c r="D17" s="150" t="s">
        <v>136</v>
      </c>
      <c r="E17" s="150" t="s">
        <v>140</v>
      </c>
      <c r="F17" s="150"/>
      <c r="G17" s="150" t="s">
        <v>141</v>
      </c>
      <c r="H17" s="150" t="s">
        <v>142</v>
      </c>
      <c r="I17" s="152" t="s">
        <v>143</v>
      </c>
      <c r="J17" s="153"/>
      <c r="K17" s="154"/>
      <c r="L17" s="155" t="s">
        <v>145</v>
      </c>
      <c r="M17" s="156" t="s">
        <v>146</v>
      </c>
      <c r="N17" s="152" t="s">
        <v>147</v>
      </c>
      <c r="O17" s="150" t="s">
        <v>144</v>
      </c>
      <c r="P17" s="808" t="s">
        <v>409</v>
      </c>
      <c r="Q17" s="786"/>
      <c r="R17" s="151" t="s">
        <v>296</v>
      </c>
    </row>
    <row r="18" spans="1:18" s="54" customFormat="1" ht="24.75" customHeight="1">
      <c r="A18" s="787"/>
      <c r="B18" s="157"/>
      <c r="C18" s="153"/>
      <c r="D18" s="153"/>
      <c r="E18" s="153"/>
      <c r="F18" s="153"/>
      <c r="G18" s="153"/>
      <c r="H18" s="153"/>
      <c r="I18" s="157"/>
      <c r="J18" s="153"/>
      <c r="K18" s="149"/>
      <c r="L18" s="154"/>
      <c r="M18" s="154"/>
      <c r="O18" s="150" t="s">
        <v>148</v>
      </c>
      <c r="P18" s="781"/>
      <c r="Q18" s="809"/>
      <c r="R18" s="151"/>
    </row>
    <row r="19" spans="1:18" s="54" customFormat="1" ht="24.75" customHeight="1">
      <c r="A19" s="787"/>
      <c r="B19" s="158"/>
      <c r="C19" s="153"/>
      <c r="D19" s="153"/>
      <c r="E19" s="153"/>
      <c r="F19" s="153"/>
      <c r="G19" s="153"/>
      <c r="H19" s="153"/>
      <c r="I19" s="157"/>
      <c r="J19" s="153" t="s">
        <v>312</v>
      </c>
      <c r="K19" s="149"/>
      <c r="L19" s="159" t="s">
        <v>149</v>
      </c>
      <c r="M19" s="159" t="s">
        <v>150</v>
      </c>
      <c r="N19" s="160" t="s">
        <v>151</v>
      </c>
      <c r="O19" s="159" t="s">
        <v>152</v>
      </c>
      <c r="P19" s="161"/>
      <c r="Q19" s="806" t="s">
        <v>489</v>
      </c>
      <c r="R19" s="151"/>
    </row>
    <row r="20" spans="1:18" s="54" customFormat="1" ht="24.75" customHeight="1">
      <c r="A20" s="788"/>
      <c r="B20" s="163"/>
      <c r="C20" s="164" t="s">
        <v>127</v>
      </c>
      <c r="D20" s="164" t="s">
        <v>128</v>
      </c>
      <c r="E20" s="164" t="s">
        <v>156</v>
      </c>
      <c r="F20" s="164"/>
      <c r="G20" s="164" t="s">
        <v>157</v>
      </c>
      <c r="H20" s="164" t="s">
        <v>158</v>
      </c>
      <c r="I20" s="165" t="s">
        <v>159</v>
      </c>
      <c r="J20" s="164" t="s">
        <v>160</v>
      </c>
      <c r="K20" s="162"/>
      <c r="L20" s="164" t="s">
        <v>263</v>
      </c>
      <c r="M20" s="164" t="s">
        <v>263</v>
      </c>
      <c r="N20" s="165" t="s">
        <v>263</v>
      </c>
      <c r="O20" s="164" t="s">
        <v>161</v>
      </c>
      <c r="P20" s="166"/>
      <c r="Q20" s="807"/>
      <c r="R20" s="167"/>
    </row>
    <row r="21" spans="1:18" s="70" customFormat="1" ht="24.75" customHeight="1">
      <c r="A21" s="142" t="s">
        <v>354</v>
      </c>
      <c r="B21" s="60">
        <v>2791</v>
      </c>
      <c r="C21" s="88">
        <v>0</v>
      </c>
      <c r="D21" s="89">
        <v>790</v>
      </c>
      <c r="E21" s="88">
        <v>2001</v>
      </c>
      <c r="F21" s="89">
        <v>181421</v>
      </c>
      <c r="G21" s="89">
        <v>19429</v>
      </c>
      <c r="H21" s="89">
        <v>25644</v>
      </c>
      <c r="I21" s="89">
        <v>136348</v>
      </c>
      <c r="J21" s="88">
        <v>9324</v>
      </c>
      <c r="K21" s="88">
        <v>884984</v>
      </c>
      <c r="L21" s="88">
        <v>594357</v>
      </c>
      <c r="M21" s="88">
        <v>0</v>
      </c>
      <c r="N21" s="88">
        <v>0</v>
      </c>
      <c r="O21" s="89">
        <v>54971</v>
      </c>
      <c r="P21" s="89">
        <v>235656</v>
      </c>
      <c r="Q21" s="236"/>
      <c r="R21" s="45" t="s">
        <v>354</v>
      </c>
    </row>
    <row r="22" spans="1:18" s="70" customFormat="1" ht="24.75" customHeight="1">
      <c r="A22" s="142" t="s">
        <v>359</v>
      </c>
      <c r="B22" s="60">
        <v>2934</v>
      </c>
      <c r="C22" s="88">
        <v>0</v>
      </c>
      <c r="D22" s="89">
        <v>790</v>
      </c>
      <c r="E22" s="88">
        <v>2144</v>
      </c>
      <c r="F22" s="89">
        <v>181441</v>
      </c>
      <c r="G22" s="89">
        <v>19429</v>
      </c>
      <c r="H22" s="89">
        <v>25644</v>
      </c>
      <c r="I22" s="89">
        <v>136368</v>
      </c>
      <c r="J22" s="88">
        <v>9324</v>
      </c>
      <c r="K22" s="88">
        <v>884789</v>
      </c>
      <c r="L22" s="88">
        <v>594138</v>
      </c>
      <c r="M22" s="88">
        <v>0</v>
      </c>
      <c r="N22" s="88">
        <v>0</v>
      </c>
      <c r="O22" s="89">
        <v>54995</v>
      </c>
      <c r="P22" s="89">
        <v>235656</v>
      </c>
      <c r="Q22" s="236"/>
      <c r="R22" s="45" t="s">
        <v>359</v>
      </c>
    </row>
    <row r="23" spans="1:18" s="70" customFormat="1" ht="24.75" customHeight="1">
      <c r="A23" s="142" t="s">
        <v>399</v>
      </c>
      <c r="B23" s="60">
        <v>2866</v>
      </c>
      <c r="C23" s="88" t="s">
        <v>251</v>
      </c>
      <c r="D23" s="89">
        <v>760</v>
      </c>
      <c r="E23" s="88">
        <v>2106</v>
      </c>
      <c r="F23" s="89">
        <v>184243</v>
      </c>
      <c r="G23" s="89">
        <v>15385</v>
      </c>
      <c r="H23" s="89">
        <v>25754</v>
      </c>
      <c r="I23" s="89">
        <v>143104</v>
      </c>
      <c r="J23" s="88">
        <v>8713</v>
      </c>
      <c r="K23" s="88">
        <v>876270</v>
      </c>
      <c r="L23" s="88">
        <v>318164</v>
      </c>
      <c r="M23" s="88">
        <v>160166</v>
      </c>
      <c r="N23" s="88">
        <v>123257</v>
      </c>
      <c r="O23" s="89">
        <v>37700</v>
      </c>
      <c r="P23" s="89">
        <v>236983</v>
      </c>
      <c r="Q23" s="236"/>
      <c r="R23" s="45" t="s">
        <v>397</v>
      </c>
    </row>
    <row r="24" spans="1:18" s="70" customFormat="1" ht="24.75" customHeight="1">
      <c r="A24" s="142" t="s">
        <v>528</v>
      </c>
      <c r="B24" s="60">
        <v>2866</v>
      </c>
      <c r="C24" s="88">
        <v>0</v>
      </c>
      <c r="D24" s="89">
        <v>760</v>
      </c>
      <c r="E24" s="88">
        <v>2106</v>
      </c>
      <c r="F24" s="89">
        <v>184243</v>
      </c>
      <c r="G24" s="89">
        <v>15385</v>
      </c>
      <c r="H24" s="89">
        <v>25754</v>
      </c>
      <c r="I24" s="89">
        <v>143104</v>
      </c>
      <c r="J24" s="88">
        <v>8713</v>
      </c>
      <c r="K24" s="88">
        <v>876270</v>
      </c>
      <c r="L24" s="88">
        <v>318164</v>
      </c>
      <c r="M24" s="88">
        <v>160166</v>
      </c>
      <c r="N24" s="88">
        <v>123257</v>
      </c>
      <c r="O24" s="89">
        <v>37700</v>
      </c>
      <c r="P24" s="89">
        <v>236983</v>
      </c>
      <c r="Q24" s="647">
        <v>27.044518242094334</v>
      </c>
      <c r="R24" s="44" t="s">
        <v>528</v>
      </c>
    </row>
    <row r="25" spans="1:229" s="172" customFormat="1" ht="24.75" customHeight="1">
      <c r="A25" s="171" t="s">
        <v>529</v>
      </c>
      <c r="B25" s="244">
        <v>2866</v>
      </c>
      <c r="C25" s="238">
        <v>0</v>
      </c>
      <c r="D25" s="239">
        <v>760</v>
      </c>
      <c r="E25" s="239">
        <v>2106</v>
      </c>
      <c r="F25" s="239">
        <v>184243</v>
      </c>
      <c r="G25" s="239">
        <v>15385</v>
      </c>
      <c r="H25" s="239">
        <v>25754</v>
      </c>
      <c r="I25" s="239">
        <v>143104</v>
      </c>
      <c r="J25" s="239">
        <v>8713</v>
      </c>
      <c r="K25" s="239">
        <v>876270</v>
      </c>
      <c r="L25" s="240">
        <v>318164</v>
      </c>
      <c r="M25" s="240">
        <v>160166</v>
      </c>
      <c r="N25" s="240">
        <v>123257</v>
      </c>
      <c r="O25" s="239">
        <v>37700</v>
      </c>
      <c r="P25" s="239">
        <v>236983</v>
      </c>
      <c r="Q25" s="245">
        <v>27.044518242094334</v>
      </c>
      <c r="R25" s="319" t="s">
        <v>529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</row>
    <row r="26" spans="1:229" s="173" customFormat="1" ht="14.25" customHeight="1">
      <c r="A26" s="141" t="s">
        <v>485</v>
      </c>
      <c r="B26" s="141"/>
      <c r="L26" s="201" t="s">
        <v>486</v>
      </c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</row>
    <row r="27" spans="1:12" s="173" customFormat="1" ht="14.25" customHeight="1">
      <c r="A27" s="799" t="s">
        <v>487</v>
      </c>
      <c r="B27" s="799"/>
      <c r="C27" s="799"/>
      <c r="D27" s="799"/>
      <c r="E27" s="799"/>
      <c r="F27" s="799"/>
      <c r="G27" s="799"/>
      <c r="H27" s="799"/>
      <c r="I27" s="799"/>
      <c r="J27" s="799"/>
      <c r="K27" s="799"/>
      <c r="L27" s="799"/>
    </row>
    <row r="28" s="173" customFormat="1" ht="14.25" customHeight="1">
      <c r="A28" s="173" t="s">
        <v>488</v>
      </c>
    </row>
    <row r="29" spans="11:15" s="169" customFormat="1" ht="14.25">
      <c r="K29" s="170"/>
      <c r="L29" s="170"/>
      <c r="M29" s="170"/>
      <c r="N29" s="170"/>
      <c r="O29" s="170"/>
    </row>
  </sheetData>
  <sheetProtection/>
  <mergeCells count="18">
    <mergeCell ref="A27:L27"/>
    <mergeCell ref="K15:P15"/>
    <mergeCell ref="F3:T3"/>
    <mergeCell ref="A3:A8"/>
    <mergeCell ref="B3:D3"/>
    <mergeCell ref="P4:T4"/>
    <mergeCell ref="K5:N5"/>
    <mergeCell ref="Q19:Q20"/>
    <mergeCell ref="P17:Q18"/>
    <mergeCell ref="U3:U8"/>
    <mergeCell ref="K16:P16"/>
    <mergeCell ref="A1:P1"/>
    <mergeCell ref="F16:I16"/>
    <mergeCell ref="A15:A20"/>
    <mergeCell ref="B16:E16"/>
    <mergeCell ref="G4:O4"/>
    <mergeCell ref="H5:J5"/>
    <mergeCell ref="B15:J1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85" zoomScalePageLayoutView="0" workbookViewId="0" topLeftCell="A4">
      <selection activeCell="D18" sqref="D18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4" width="7.8515625" style="0" customWidth="1"/>
    <col min="5" max="5" width="9.7109375" style="0" bestFit="1" customWidth="1"/>
    <col min="6" max="6" width="7.8515625" style="0" customWidth="1"/>
    <col min="7" max="8" width="9.421875" style="0" bestFit="1" customWidth="1"/>
    <col min="9" max="9" width="8.7109375" style="0" customWidth="1"/>
    <col min="10" max="10" width="9.57421875" style="0" customWidth="1"/>
    <col min="11" max="11" width="9.421875" style="0" bestFit="1" customWidth="1"/>
    <col min="12" max="12" width="9.421875" style="0" customWidth="1"/>
    <col min="13" max="13" width="8.7109375" style="0" customWidth="1"/>
    <col min="14" max="14" width="10.421875" style="0" bestFit="1" customWidth="1"/>
    <col min="15" max="15" width="10.140625" style="0" customWidth="1"/>
    <col min="16" max="16" width="9.28125" style="0" customWidth="1"/>
    <col min="17" max="17" width="9.57421875" style="0" customWidth="1"/>
    <col min="18" max="18" width="8.140625" style="0" customWidth="1"/>
    <col min="20" max="20" width="13.57421875" style="0" customWidth="1"/>
  </cols>
  <sheetData>
    <row r="1" spans="1:16" s="5" customFormat="1" ht="32.25" customHeight="1">
      <c r="A1" s="682" t="s">
        <v>406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</row>
    <row r="2" spans="1:18" s="8" customFormat="1" ht="15" customHeight="1">
      <c r="A2" s="33" t="s">
        <v>98</v>
      </c>
      <c r="P2" s="18" t="s">
        <v>162</v>
      </c>
      <c r="R2" s="22" t="s">
        <v>186</v>
      </c>
    </row>
    <row r="3" spans="1:20" s="109" customFormat="1" ht="30" customHeight="1">
      <c r="A3" s="483"/>
      <c r="B3" s="305" t="s">
        <v>682</v>
      </c>
      <c r="C3" s="726" t="s">
        <v>683</v>
      </c>
      <c r="D3" s="811"/>
      <c r="E3" s="811"/>
      <c r="F3" s="727"/>
      <c r="G3" s="810" t="s">
        <v>684</v>
      </c>
      <c r="H3" s="811"/>
      <c r="I3" s="811"/>
      <c r="J3" s="727"/>
      <c r="K3" s="810" t="s">
        <v>685</v>
      </c>
      <c r="L3" s="811"/>
      <c r="M3" s="727"/>
      <c r="N3" s="305" t="s">
        <v>686</v>
      </c>
      <c r="O3" s="305" t="s">
        <v>687</v>
      </c>
      <c r="P3" s="726" t="s">
        <v>688</v>
      </c>
      <c r="Q3" s="811"/>
      <c r="R3" s="811"/>
      <c r="S3" s="727"/>
      <c r="T3" s="597"/>
    </row>
    <row r="4" spans="1:20" s="109" customFormat="1" ht="30" customHeight="1">
      <c r="A4" s="317" t="s">
        <v>689</v>
      </c>
      <c r="B4" s="598"/>
      <c r="C4" s="819" t="s">
        <v>165</v>
      </c>
      <c r="D4" s="820"/>
      <c r="E4" s="820"/>
      <c r="F4" s="821"/>
      <c r="G4" s="664" t="s">
        <v>166</v>
      </c>
      <c r="H4" s="818"/>
      <c r="I4" s="818"/>
      <c r="J4" s="729"/>
      <c r="K4" s="817" t="s">
        <v>167</v>
      </c>
      <c r="L4" s="818"/>
      <c r="M4" s="729"/>
      <c r="N4" s="310" t="s">
        <v>690</v>
      </c>
      <c r="O4" s="310" t="s">
        <v>690</v>
      </c>
      <c r="P4" s="817" t="s">
        <v>168</v>
      </c>
      <c r="Q4" s="818"/>
      <c r="R4" s="818"/>
      <c r="S4" s="729"/>
      <c r="T4" s="117" t="s">
        <v>97</v>
      </c>
    </row>
    <row r="5" spans="1:19" s="109" customFormat="1" ht="30" customHeight="1">
      <c r="A5" s="317"/>
      <c r="B5" s="310"/>
      <c r="C5" s="310"/>
      <c r="D5" s="311" t="s">
        <v>691</v>
      </c>
      <c r="E5" s="311" t="s">
        <v>692</v>
      </c>
      <c r="F5" s="311" t="s">
        <v>693</v>
      </c>
      <c r="G5" s="310"/>
      <c r="H5" s="599" t="s">
        <v>694</v>
      </c>
      <c r="I5" s="600" t="s">
        <v>695</v>
      </c>
      <c r="J5" s="601" t="s">
        <v>696</v>
      </c>
      <c r="K5" s="310"/>
      <c r="L5" s="599" t="s">
        <v>697</v>
      </c>
      <c r="M5" s="596" t="s">
        <v>698</v>
      </c>
      <c r="N5" s="602" t="s">
        <v>169</v>
      </c>
      <c r="O5" s="602" t="s">
        <v>170</v>
      </c>
      <c r="P5" s="602"/>
      <c r="Q5" s="600" t="s">
        <v>699</v>
      </c>
      <c r="R5" s="600" t="s">
        <v>700</v>
      </c>
      <c r="S5" s="599" t="s">
        <v>701</v>
      </c>
    </row>
    <row r="6" spans="1:20" s="109" customFormat="1" ht="30" customHeight="1">
      <c r="A6" s="293"/>
      <c r="B6" s="316" t="s">
        <v>54</v>
      </c>
      <c r="C6" s="316"/>
      <c r="D6" s="292" t="s">
        <v>159</v>
      </c>
      <c r="E6" s="292" t="s">
        <v>702</v>
      </c>
      <c r="F6" s="292" t="s">
        <v>171</v>
      </c>
      <c r="G6" s="316"/>
      <c r="H6" s="316" t="s">
        <v>163</v>
      </c>
      <c r="I6" s="555" t="s">
        <v>297</v>
      </c>
      <c r="J6" s="293" t="s">
        <v>128</v>
      </c>
      <c r="K6" s="316"/>
      <c r="L6" s="316" t="s">
        <v>164</v>
      </c>
      <c r="M6" s="292" t="s">
        <v>172</v>
      </c>
      <c r="N6" s="316" t="s">
        <v>173</v>
      </c>
      <c r="O6" s="316" t="s">
        <v>174</v>
      </c>
      <c r="P6" s="316"/>
      <c r="Q6" s="555" t="s">
        <v>175</v>
      </c>
      <c r="R6" s="603" t="s">
        <v>176</v>
      </c>
      <c r="S6" s="604" t="s">
        <v>177</v>
      </c>
      <c r="T6" s="605"/>
    </row>
    <row r="7" spans="1:20" s="318" customFormat="1" ht="22.5" customHeight="1">
      <c r="A7" s="317" t="s">
        <v>354</v>
      </c>
      <c r="B7" s="606">
        <f>C7+G7+K7+N7+O7+P7+B17+G17+J17+P17</f>
        <v>134.16</v>
      </c>
      <c r="C7" s="607">
        <f>D7+E7+F7</f>
        <v>4.93</v>
      </c>
      <c r="D7" s="607">
        <v>3.54</v>
      </c>
      <c r="E7" s="607">
        <v>1.39</v>
      </c>
      <c r="F7" s="608">
        <v>0</v>
      </c>
      <c r="G7" s="607">
        <f>H7+I7+J7</f>
        <v>4.59</v>
      </c>
      <c r="H7" s="609">
        <v>1.04</v>
      </c>
      <c r="I7" s="608">
        <v>0</v>
      </c>
      <c r="J7" s="607">
        <v>3.55</v>
      </c>
      <c r="K7" s="607">
        <f>L7+M7</f>
        <v>29.42</v>
      </c>
      <c r="L7" s="607">
        <v>29.25</v>
      </c>
      <c r="M7" s="607">
        <v>0.17</v>
      </c>
      <c r="N7" s="607">
        <v>5.75</v>
      </c>
      <c r="O7" s="610">
        <v>0</v>
      </c>
      <c r="P7" s="611">
        <f>Q7+R7+S7</f>
        <v>0.27</v>
      </c>
      <c r="Q7" s="612">
        <v>0.27</v>
      </c>
      <c r="R7" s="610">
        <v>0</v>
      </c>
      <c r="S7" s="613">
        <v>0</v>
      </c>
      <c r="T7" s="311" t="s">
        <v>354</v>
      </c>
    </row>
    <row r="8" spans="1:20" s="318" customFormat="1" ht="22.5" customHeight="1">
      <c r="A8" s="317" t="s">
        <v>384</v>
      </c>
      <c r="B8" s="614">
        <f>C8+G8+K8+N8+O8+P8+B18+G18+J18+P18</f>
        <v>134.44</v>
      </c>
      <c r="C8" s="615">
        <f>D8+E8+F8</f>
        <v>4.93</v>
      </c>
      <c r="D8" s="615">
        <v>3.54</v>
      </c>
      <c r="E8" s="615">
        <v>1.39</v>
      </c>
      <c r="F8" s="616">
        <v>0</v>
      </c>
      <c r="G8" s="615">
        <f>H8+I8+J8</f>
        <v>4.59</v>
      </c>
      <c r="H8" s="617">
        <v>1.04</v>
      </c>
      <c r="I8" s="616">
        <v>0</v>
      </c>
      <c r="J8" s="615">
        <v>3.55</v>
      </c>
      <c r="K8" s="615">
        <f>L8+M8</f>
        <v>29.060000000000002</v>
      </c>
      <c r="L8" s="615">
        <v>28.89</v>
      </c>
      <c r="M8" s="615">
        <v>0.17</v>
      </c>
      <c r="N8" s="615">
        <v>5.75</v>
      </c>
      <c r="O8" s="618">
        <v>0</v>
      </c>
      <c r="P8" s="619">
        <f>Q8+R8+S8</f>
        <v>0.27</v>
      </c>
      <c r="Q8" s="620">
        <v>0.27</v>
      </c>
      <c r="R8" s="618">
        <v>0</v>
      </c>
      <c r="S8" s="621">
        <v>0</v>
      </c>
      <c r="T8" s="311" t="s">
        <v>384</v>
      </c>
    </row>
    <row r="9" spans="1:20" s="318" customFormat="1" ht="22.5" customHeight="1">
      <c r="A9" s="317" t="s">
        <v>399</v>
      </c>
      <c r="B9" s="614">
        <v>97.33</v>
      </c>
      <c r="C9" s="615">
        <v>4.43</v>
      </c>
      <c r="D9" s="615">
        <v>3.5</v>
      </c>
      <c r="E9" s="615">
        <v>0.93</v>
      </c>
      <c r="F9" s="616">
        <v>0</v>
      </c>
      <c r="G9" s="615">
        <v>4.59</v>
      </c>
      <c r="H9" s="617">
        <v>1.04</v>
      </c>
      <c r="I9" s="616">
        <v>0</v>
      </c>
      <c r="J9" s="615">
        <v>3.55</v>
      </c>
      <c r="K9" s="615">
        <v>28.470000000000002</v>
      </c>
      <c r="L9" s="615">
        <v>28.3</v>
      </c>
      <c r="M9" s="615">
        <v>0.17</v>
      </c>
      <c r="N9" s="615">
        <v>6.81</v>
      </c>
      <c r="O9" s="618">
        <v>0</v>
      </c>
      <c r="P9" s="619">
        <v>0.35</v>
      </c>
      <c r="Q9" s="620">
        <v>0.35</v>
      </c>
      <c r="R9" s="618">
        <v>0</v>
      </c>
      <c r="S9" s="621">
        <v>0</v>
      </c>
      <c r="T9" s="311" t="s">
        <v>399</v>
      </c>
    </row>
    <row r="10" spans="1:20" s="318" customFormat="1" ht="22.5" customHeight="1">
      <c r="A10" s="317" t="s">
        <v>528</v>
      </c>
      <c r="B10" s="614">
        <v>97.33</v>
      </c>
      <c r="C10" s="615">
        <v>4.43</v>
      </c>
      <c r="D10" s="615">
        <v>3.5</v>
      </c>
      <c r="E10" s="615">
        <v>0.93</v>
      </c>
      <c r="F10" s="616">
        <v>0</v>
      </c>
      <c r="G10" s="615">
        <v>4.59</v>
      </c>
      <c r="H10" s="617">
        <v>1.04</v>
      </c>
      <c r="I10" s="616">
        <v>0</v>
      </c>
      <c r="J10" s="615">
        <v>3.55</v>
      </c>
      <c r="K10" s="615">
        <v>28.470000000000002</v>
      </c>
      <c r="L10" s="615">
        <v>28.3</v>
      </c>
      <c r="M10" s="615">
        <v>0.17</v>
      </c>
      <c r="N10" s="615">
        <v>6.81</v>
      </c>
      <c r="O10" s="618">
        <v>0</v>
      </c>
      <c r="P10" s="619">
        <v>0.35</v>
      </c>
      <c r="Q10" s="620">
        <v>0.35</v>
      </c>
      <c r="R10" s="618">
        <v>0</v>
      </c>
      <c r="S10" s="621">
        <v>0</v>
      </c>
      <c r="T10" s="311" t="s">
        <v>528</v>
      </c>
    </row>
    <row r="11" spans="1:20" s="52" customFormat="1" ht="22.5" customHeight="1">
      <c r="A11" s="171" t="s">
        <v>737</v>
      </c>
      <c r="B11" s="900">
        <v>97.33</v>
      </c>
      <c r="C11" s="901">
        <v>4.43</v>
      </c>
      <c r="D11" s="901">
        <v>3.5</v>
      </c>
      <c r="E11" s="901">
        <v>0.93</v>
      </c>
      <c r="F11" s="902">
        <v>0</v>
      </c>
      <c r="G11" s="901">
        <v>4.59</v>
      </c>
      <c r="H11" s="903">
        <v>1.04</v>
      </c>
      <c r="I11" s="902">
        <v>0</v>
      </c>
      <c r="J11" s="901">
        <v>3.55</v>
      </c>
      <c r="K11" s="901">
        <v>28.470000000000002</v>
      </c>
      <c r="L11" s="901">
        <v>28.3</v>
      </c>
      <c r="M11" s="901">
        <v>0.17</v>
      </c>
      <c r="N11" s="901">
        <v>6.81</v>
      </c>
      <c r="O11" s="904">
        <v>0</v>
      </c>
      <c r="P11" s="905">
        <v>0.35</v>
      </c>
      <c r="Q11" s="906">
        <v>0.35</v>
      </c>
      <c r="R11" s="904">
        <v>0</v>
      </c>
      <c r="S11" s="907">
        <v>0</v>
      </c>
      <c r="T11" s="622" t="s">
        <v>737</v>
      </c>
    </row>
    <row r="12" spans="1:20" s="109" customFormat="1" ht="24" customHeight="1">
      <c r="A12" s="437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309"/>
      <c r="T12" s="437"/>
    </row>
    <row r="13" spans="1:20" s="109" customFormat="1" ht="25.5" customHeight="1">
      <c r="A13" s="483"/>
      <c r="B13" s="810" t="s">
        <v>703</v>
      </c>
      <c r="C13" s="811"/>
      <c r="D13" s="811"/>
      <c r="E13" s="811"/>
      <c r="F13" s="727"/>
      <c r="G13" s="812" t="s">
        <v>704</v>
      </c>
      <c r="H13" s="813"/>
      <c r="I13" s="814"/>
      <c r="J13" s="815" t="s">
        <v>705</v>
      </c>
      <c r="K13" s="816"/>
      <c r="L13" s="816"/>
      <c r="M13" s="816"/>
      <c r="N13" s="816"/>
      <c r="O13" s="816"/>
      <c r="P13" s="305" t="s">
        <v>706</v>
      </c>
      <c r="Q13" s="305" t="s">
        <v>707</v>
      </c>
      <c r="R13" s="597"/>
      <c r="S13" s="309"/>
      <c r="T13" s="359"/>
    </row>
    <row r="14" spans="1:20" s="109" customFormat="1" ht="30" customHeight="1">
      <c r="A14" s="317" t="s">
        <v>689</v>
      </c>
      <c r="B14" s="817" t="s">
        <v>178</v>
      </c>
      <c r="C14" s="818"/>
      <c r="D14" s="818"/>
      <c r="E14" s="818"/>
      <c r="F14" s="729"/>
      <c r="G14" s="819" t="s">
        <v>179</v>
      </c>
      <c r="H14" s="820"/>
      <c r="I14" s="821"/>
      <c r="J14" s="822" t="s">
        <v>180</v>
      </c>
      <c r="K14" s="823"/>
      <c r="L14" s="823"/>
      <c r="M14" s="823"/>
      <c r="N14" s="823"/>
      <c r="O14" s="823"/>
      <c r="P14" s="310" t="s">
        <v>708</v>
      </c>
      <c r="Q14" s="351"/>
      <c r="R14" s="108" t="s">
        <v>97</v>
      </c>
      <c r="S14" s="116"/>
      <c r="T14" s="116"/>
    </row>
    <row r="15" spans="1:20" s="109" customFormat="1" ht="30" customHeight="1">
      <c r="A15" s="317"/>
      <c r="B15" s="310"/>
      <c r="C15" s="310" t="s">
        <v>709</v>
      </c>
      <c r="D15" s="310" t="s">
        <v>710</v>
      </c>
      <c r="E15" s="305" t="s">
        <v>711</v>
      </c>
      <c r="F15" s="317" t="s">
        <v>712</v>
      </c>
      <c r="G15" s="310"/>
      <c r="H15" s="305" t="s">
        <v>691</v>
      </c>
      <c r="I15" s="317" t="s">
        <v>713</v>
      </c>
      <c r="J15" s="310"/>
      <c r="K15" s="305" t="s">
        <v>714</v>
      </c>
      <c r="L15" s="305" t="s">
        <v>715</v>
      </c>
      <c r="M15" s="305" t="s">
        <v>716</v>
      </c>
      <c r="N15" s="305" t="s">
        <v>717</v>
      </c>
      <c r="O15" s="305" t="s">
        <v>718</v>
      </c>
      <c r="P15" s="310"/>
      <c r="Q15" s="351"/>
      <c r="R15" s="623"/>
      <c r="S15" s="116"/>
      <c r="T15" s="359"/>
    </row>
    <row r="16" spans="1:20" s="109" customFormat="1" ht="30" customHeight="1">
      <c r="A16" s="293"/>
      <c r="B16" s="316"/>
      <c r="C16" s="316" t="s">
        <v>181</v>
      </c>
      <c r="D16" s="316" t="s">
        <v>229</v>
      </c>
      <c r="E16" s="316" t="s">
        <v>182</v>
      </c>
      <c r="F16" s="293" t="s">
        <v>183</v>
      </c>
      <c r="G16" s="316"/>
      <c r="H16" s="316" t="s">
        <v>159</v>
      </c>
      <c r="I16" s="293" t="s">
        <v>184</v>
      </c>
      <c r="J16" s="316"/>
      <c r="K16" s="316" t="s">
        <v>719</v>
      </c>
      <c r="L16" s="316" t="s">
        <v>720</v>
      </c>
      <c r="M16" s="316" t="s">
        <v>721</v>
      </c>
      <c r="N16" s="353" t="s">
        <v>722</v>
      </c>
      <c r="O16" s="316" t="s">
        <v>723</v>
      </c>
      <c r="P16" s="316" t="s">
        <v>185</v>
      </c>
      <c r="Q16" s="300" t="s">
        <v>724</v>
      </c>
      <c r="R16" s="605"/>
      <c r="S16" s="116"/>
      <c r="T16" s="359"/>
    </row>
    <row r="17" spans="1:20" s="318" customFormat="1" ht="22.5" customHeight="1">
      <c r="A17" s="107" t="s">
        <v>354</v>
      </c>
      <c r="B17" s="624">
        <f>C17+D17+E17+F17</f>
        <v>2.3600000000000003</v>
      </c>
      <c r="C17" s="625">
        <v>0.16</v>
      </c>
      <c r="D17" s="626">
        <v>0.14</v>
      </c>
      <c r="E17" s="626">
        <v>2.06</v>
      </c>
      <c r="F17" s="627">
        <v>0</v>
      </c>
      <c r="G17" s="626">
        <f>H17+I17</f>
        <v>32</v>
      </c>
      <c r="H17" s="626">
        <v>32</v>
      </c>
      <c r="I17" s="627">
        <v>0</v>
      </c>
      <c r="J17" s="625">
        <f>K17+L17+M17+N17+O17</f>
        <v>54.84</v>
      </c>
      <c r="K17" s="626">
        <v>0.06</v>
      </c>
      <c r="L17" s="626">
        <v>0.95</v>
      </c>
      <c r="M17" s="627">
        <v>0</v>
      </c>
      <c r="N17" s="625">
        <v>53.09</v>
      </c>
      <c r="O17" s="625">
        <v>0.74</v>
      </c>
      <c r="P17" s="627">
        <v>0</v>
      </c>
      <c r="Q17" s="628">
        <v>0</v>
      </c>
      <c r="R17" s="304" t="s">
        <v>354</v>
      </c>
      <c r="S17" s="629"/>
      <c r="T17" s="116"/>
    </row>
    <row r="18" spans="1:20" s="318" customFormat="1" ht="22.5" customHeight="1">
      <c r="A18" s="107" t="s">
        <v>384</v>
      </c>
      <c r="B18" s="630">
        <f>C18+D18+E18+F18</f>
        <v>2.46</v>
      </c>
      <c r="C18" s="631">
        <v>0.16</v>
      </c>
      <c r="D18" s="632">
        <v>0.14</v>
      </c>
      <c r="E18" s="632">
        <v>2.16</v>
      </c>
      <c r="F18" s="633">
        <v>0</v>
      </c>
      <c r="G18" s="632">
        <f>H18+I18</f>
        <v>31.78</v>
      </c>
      <c r="H18" s="632">
        <v>31.78</v>
      </c>
      <c r="I18" s="633">
        <v>0</v>
      </c>
      <c r="J18" s="631">
        <f>K18+L18+M18+N18+O18</f>
        <v>55.6</v>
      </c>
      <c r="K18" s="632">
        <v>0.06</v>
      </c>
      <c r="L18" s="632">
        <v>0.95</v>
      </c>
      <c r="M18" s="633">
        <v>0</v>
      </c>
      <c r="N18" s="631">
        <v>51.06</v>
      </c>
      <c r="O18" s="631">
        <v>3.53</v>
      </c>
      <c r="P18" s="633">
        <v>0</v>
      </c>
      <c r="Q18" s="634">
        <v>0</v>
      </c>
      <c r="R18" s="108" t="s">
        <v>384</v>
      </c>
      <c r="S18" s="629"/>
      <c r="T18" s="116"/>
    </row>
    <row r="19" spans="1:20" s="318" customFormat="1" ht="22.5" customHeight="1">
      <c r="A19" s="107" t="s">
        <v>399</v>
      </c>
      <c r="B19" s="630">
        <v>0.9600000000000001</v>
      </c>
      <c r="C19" s="631">
        <v>0.15</v>
      </c>
      <c r="D19" s="632">
        <v>0.81</v>
      </c>
      <c r="E19" s="632">
        <v>0</v>
      </c>
      <c r="F19" s="633">
        <v>0</v>
      </c>
      <c r="G19" s="632">
        <v>40.92</v>
      </c>
      <c r="H19" s="632">
        <v>40.92</v>
      </c>
      <c r="I19" s="633">
        <v>0</v>
      </c>
      <c r="J19" s="631">
        <v>10.8</v>
      </c>
      <c r="K19" s="633">
        <v>0</v>
      </c>
      <c r="L19" s="633">
        <v>0</v>
      </c>
      <c r="M19" s="633">
        <v>0</v>
      </c>
      <c r="N19" s="631">
        <v>10.38</v>
      </c>
      <c r="O19" s="631">
        <v>0.42</v>
      </c>
      <c r="P19" s="633">
        <v>0</v>
      </c>
      <c r="Q19" s="634">
        <v>0</v>
      </c>
      <c r="R19" s="108" t="s">
        <v>399</v>
      </c>
      <c r="S19" s="629"/>
      <c r="T19" s="116"/>
    </row>
    <row r="20" spans="1:20" s="318" customFormat="1" ht="22.5" customHeight="1">
      <c r="A20" s="107" t="s">
        <v>528</v>
      </c>
      <c r="B20" s="630">
        <v>0.9600000000000001</v>
      </c>
      <c r="C20" s="631">
        <v>0.15</v>
      </c>
      <c r="D20" s="632">
        <v>0.81</v>
      </c>
      <c r="E20" s="632">
        <v>0</v>
      </c>
      <c r="F20" s="633">
        <v>0</v>
      </c>
      <c r="G20" s="632">
        <v>40.92</v>
      </c>
      <c r="H20" s="632">
        <v>40.92</v>
      </c>
      <c r="I20" s="633">
        <v>0</v>
      </c>
      <c r="J20" s="631">
        <v>10.8</v>
      </c>
      <c r="K20" s="633">
        <v>0</v>
      </c>
      <c r="L20" s="633">
        <v>0</v>
      </c>
      <c r="M20" s="633">
        <v>0</v>
      </c>
      <c r="N20" s="631">
        <v>10.38</v>
      </c>
      <c r="O20" s="631">
        <v>0.42</v>
      </c>
      <c r="P20" s="633">
        <v>0</v>
      </c>
      <c r="Q20" s="634">
        <v>0</v>
      </c>
      <c r="R20" s="108" t="s">
        <v>528</v>
      </c>
      <c r="S20" s="629"/>
      <c r="T20" s="116"/>
    </row>
    <row r="21" spans="1:20" s="52" customFormat="1" ht="22.5" customHeight="1">
      <c r="A21" s="122" t="s">
        <v>737</v>
      </c>
      <c r="B21" s="908">
        <v>0.9600000000000001</v>
      </c>
      <c r="C21" s="909">
        <v>0.15</v>
      </c>
      <c r="D21" s="910">
        <v>0.81</v>
      </c>
      <c r="E21" s="910">
        <v>0</v>
      </c>
      <c r="F21" s="911">
        <v>0</v>
      </c>
      <c r="G21" s="910">
        <v>40.92</v>
      </c>
      <c r="H21" s="910">
        <v>40.92</v>
      </c>
      <c r="I21" s="911">
        <v>0</v>
      </c>
      <c r="J21" s="909">
        <v>10.8</v>
      </c>
      <c r="K21" s="911">
        <v>0</v>
      </c>
      <c r="L21" s="911">
        <v>0</v>
      </c>
      <c r="M21" s="911">
        <v>0</v>
      </c>
      <c r="N21" s="909">
        <v>10.38</v>
      </c>
      <c r="O21" s="909">
        <v>0.42</v>
      </c>
      <c r="P21" s="911">
        <v>0</v>
      </c>
      <c r="Q21" s="912">
        <v>0</v>
      </c>
      <c r="R21" s="128" t="s">
        <v>737</v>
      </c>
      <c r="S21" s="635"/>
      <c r="T21" s="129"/>
    </row>
    <row r="22" spans="1:18" s="109" customFormat="1" ht="19.5" customHeight="1">
      <c r="A22" s="359" t="s">
        <v>726</v>
      </c>
      <c r="B22" s="359"/>
      <c r="H22" s="117"/>
      <c r="I22" s="117"/>
      <c r="J22" s="117"/>
      <c r="L22" s="636" t="s">
        <v>725</v>
      </c>
      <c r="M22" s="358"/>
      <c r="N22" s="358"/>
      <c r="O22" s="358"/>
      <c r="P22" s="117"/>
      <c r="R22" s="360" t="s">
        <v>727</v>
      </c>
    </row>
    <row r="23" spans="1:12" s="121" customFormat="1" ht="15" customHeight="1">
      <c r="A23" s="121" t="s">
        <v>728</v>
      </c>
      <c r="L23" s="339" t="s">
        <v>681</v>
      </c>
    </row>
    <row r="24" spans="1:11" s="31" customFormat="1" ht="13.5">
      <c r="A24" s="31" t="s">
        <v>729</v>
      </c>
      <c r="K24" s="32"/>
    </row>
  </sheetData>
  <sheetProtection/>
  <mergeCells count="15">
    <mergeCell ref="A1:P1"/>
    <mergeCell ref="C4:F4"/>
    <mergeCell ref="G4:J4"/>
    <mergeCell ref="K4:M4"/>
    <mergeCell ref="P4:S4"/>
    <mergeCell ref="C3:F3"/>
    <mergeCell ref="G3:J3"/>
    <mergeCell ref="K3:M3"/>
    <mergeCell ref="P3:S3"/>
    <mergeCell ref="B13:F13"/>
    <mergeCell ref="G13:I13"/>
    <mergeCell ref="J13:O13"/>
    <mergeCell ref="B14:F14"/>
    <mergeCell ref="G14:I14"/>
    <mergeCell ref="J14:O14"/>
  </mergeCells>
  <printOptions/>
  <pageMargins left="0.12" right="0.13" top="0.984251968503937" bottom="0.7874015748031497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SheetLayoutView="85" zoomScalePageLayoutView="0" workbookViewId="0" topLeftCell="A1">
      <selection activeCell="N28" sqref="N28"/>
    </sheetView>
  </sheetViews>
  <sheetFormatPr defaultColWidth="9.140625" defaultRowHeight="12.75"/>
  <cols>
    <col min="1" max="1" width="13.7109375" style="551" customWidth="1"/>
    <col min="2" max="4" width="11.57421875" style="185" customWidth="1"/>
    <col min="5" max="5" width="14.28125" style="185" customWidth="1"/>
    <col min="6" max="9" width="11.57421875" style="185" customWidth="1"/>
    <col min="10" max="10" width="9.7109375" style="185" customWidth="1"/>
    <col min="11" max="11" width="11.57421875" style="185" customWidth="1"/>
    <col min="12" max="12" width="13.28125" style="185" customWidth="1"/>
    <col min="13" max="14" width="8.7109375" style="185" customWidth="1"/>
    <col min="15" max="15" width="18.140625" style="185" customWidth="1"/>
    <col min="16" max="16" width="13.57421875" style="185" customWidth="1"/>
    <col min="17" max="17" width="8.140625" style="185" customWidth="1"/>
    <col min="18" max="18" width="6.140625" style="548" customWidth="1"/>
    <col min="19" max="19" width="7.7109375" style="548" customWidth="1"/>
    <col min="20" max="20" width="6.140625" style="185" customWidth="1"/>
    <col min="21" max="21" width="7.00390625" style="548" customWidth="1"/>
    <col min="22" max="22" width="10.57421875" style="551" customWidth="1"/>
    <col min="23" max="16384" width="9.140625" style="548" customWidth="1"/>
  </cols>
  <sheetData>
    <row r="1" spans="1:22" s="497" customFormat="1" ht="32.25" customHeight="1">
      <c r="A1" s="651" t="s">
        <v>407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296"/>
      <c r="O1" s="296"/>
      <c r="P1" s="493"/>
      <c r="Q1" s="494"/>
      <c r="R1" s="493"/>
      <c r="S1" s="493"/>
      <c r="T1" s="495"/>
      <c r="U1" s="493"/>
      <c r="V1" s="496"/>
    </row>
    <row r="2" spans="1:10" s="499" customFormat="1" ht="14.25" customHeight="1">
      <c r="A2" s="498" t="s">
        <v>206</v>
      </c>
      <c r="I2" s="833" t="s">
        <v>207</v>
      </c>
      <c r="J2" s="833"/>
    </row>
    <row r="3" spans="1:10" s="500" customFormat="1" ht="15.75" customHeight="1">
      <c r="A3" s="824" t="s">
        <v>208</v>
      </c>
      <c r="B3" s="831" t="s">
        <v>209</v>
      </c>
      <c r="C3" s="827"/>
      <c r="D3" s="827"/>
      <c r="E3" s="827"/>
      <c r="F3" s="827"/>
      <c r="G3" s="827"/>
      <c r="H3" s="827"/>
      <c r="I3" s="832"/>
      <c r="J3" s="828" t="s">
        <v>298</v>
      </c>
    </row>
    <row r="4" spans="1:10" s="500" customFormat="1" ht="15.75" customHeight="1">
      <c r="A4" s="825"/>
      <c r="B4" s="501" t="s">
        <v>211</v>
      </c>
      <c r="C4" s="502"/>
      <c r="D4" s="501" t="s">
        <v>187</v>
      </c>
      <c r="E4" s="502"/>
      <c r="F4" s="501" t="s">
        <v>188</v>
      </c>
      <c r="G4" s="502"/>
      <c r="H4" s="501" t="s">
        <v>200</v>
      </c>
      <c r="I4" s="502"/>
      <c r="J4" s="829"/>
    </row>
    <row r="5" spans="1:10" s="500" customFormat="1" ht="15.75" customHeight="1">
      <c r="A5" s="825"/>
      <c r="B5" s="503" t="s">
        <v>193</v>
      </c>
      <c r="C5" s="504"/>
      <c r="D5" s="503" t="s">
        <v>194</v>
      </c>
      <c r="E5" s="504"/>
      <c r="F5" s="503" t="s">
        <v>195</v>
      </c>
      <c r="G5" s="504"/>
      <c r="H5" s="503" t="s">
        <v>201</v>
      </c>
      <c r="I5" s="504"/>
      <c r="J5" s="829"/>
    </row>
    <row r="6" spans="1:10" s="500" customFormat="1" ht="15.75" customHeight="1">
      <c r="A6" s="825"/>
      <c r="B6" s="505" t="s">
        <v>198</v>
      </c>
      <c r="C6" s="505" t="s">
        <v>228</v>
      </c>
      <c r="D6" s="505" t="s">
        <v>198</v>
      </c>
      <c r="E6" s="505" t="s">
        <v>228</v>
      </c>
      <c r="F6" s="505" t="s">
        <v>198</v>
      </c>
      <c r="G6" s="505" t="s">
        <v>228</v>
      </c>
      <c r="H6" s="505" t="s">
        <v>198</v>
      </c>
      <c r="I6" s="505" t="s">
        <v>228</v>
      </c>
      <c r="J6" s="829"/>
    </row>
    <row r="7" spans="1:10" s="500" customFormat="1" ht="15.75" customHeight="1">
      <c r="A7" s="826"/>
      <c r="B7" s="504" t="s">
        <v>205</v>
      </c>
      <c r="C7" s="504" t="s">
        <v>199</v>
      </c>
      <c r="D7" s="504" t="s">
        <v>205</v>
      </c>
      <c r="E7" s="504" t="s">
        <v>199</v>
      </c>
      <c r="F7" s="504" t="s">
        <v>205</v>
      </c>
      <c r="G7" s="504" t="s">
        <v>199</v>
      </c>
      <c r="H7" s="504" t="s">
        <v>205</v>
      </c>
      <c r="I7" s="504" t="s">
        <v>199</v>
      </c>
      <c r="J7" s="830"/>
    </row>
    <row r="8" spans="1:10" s="44" customFormat="1" ht="19.5" customHeight="1">
      <c r="A8" s="65" t="s">
        <v>354</v>
      </c>
      <c r="B8" s="71">
        <v>3</v>
      </c>
      <c r="C8" s="252">
        <v>215497</v>
      </c>
      <c r="D8" s="253" t="s">
        <v>251</v>
      </c>
      <c r="E8" s="253">
        <v>94342</v>
      </c>
      <c r="F8" s="71">
        <v>2</v>
      </c>
      <c r="G8" s="253">
        <v>121155</v>
      </c>
      <c r="H8" s="71" t="s">
        <v>251</v>
      </c>
      <c r="I8" s="71" t="s">
        <v>251</v>
      </c>
      <c r="J8" s="45" t="s">
        <v>354</v>
      </c>
    </row>
    <row r="9" spans="1:10" s="44" customFormat="1" ht="19.5" customHeight="1">
      <c r="A9" s="65" t="s">
        <v>359</v>
      </c>
      <c r="B9" s="71">
        <v>3</v>
      </c>
      <c r="C9" s="252">
        <v>274541</v>
      </c>
      <c r="D9" s="253">
        <v>1</v>
      </c>
      <c r="E9" s="253">
        <v>153386</v>
      </c>
      <c r="F9" s="71">
        <v>2</v>
      </c>
      <c r="G9" s="253">
        <v>121155</v>
      </c>
      <c r="H9" s="71" t="s">
        <v>251</v>
      </c>
      <c r="I9" s="71" t="s">
        <v>251</v>
      </c>
      <c r="J9" s="45" t="s">
        <v>355</v>
      </c>
    </row>
    <row r="10" spans="1:10" s="44" customFormat="1" ht="19.5" customHeight="1">
      <c r="A10" s="65" t="s">
        <v>467</v>
      </c>
      <c r="B10" s="71">
        <v>3</v>
      </c>
      <c r="C10" s="252">
        <v>274487</v>
      </c>
      <c r="D10" s="253">
        <v>1</v>
      </c>
      <c r="E10" s="253">
        <v>153332</v>
      </c>
      <c r="F10" s="71">
        <v>2</v>
      </c>
      <c r="G10" s="253">
        <v>121155</v>
      </c>
      <c r="H10" s="71" t="s">
        <v>251</v>
      </c>
      <c r="I10" s="71" t="s">
        <v>251</v>
      </c>
      <c r="J10" s="45" t="s">
        <v>467</v>
      </c>
    </row>
    <row r="11" spans="1:10" s="44" customFormat="1" ht="19.5" customHeight="1">
      <c r="A11" s="65" t="s">
        <v>528</v>
      </c>
      <c r="B11" s="71">
        <v>3</v>
      </c>
      <c r="C11" s="252">
        <v>212764</v>
      </c>
      <c r="D11" s="253">
        <v>1</v>
      </c>
      <c r="E11" s="253">
        <v>91609</v>
      </c>
      <c r="F11" s="71">
        <v>2</v>
      </c>
      <c r="G11" s="253">
        <v>121155</v>
      </c>
      <c r="H11" s="71" t="s">
        <v>251</v>
      </c>
      <c r="I11" s="71" t="s">
        <v>251</v>
      </c>
      <c r="J11" s="45" t="s">
        <v>528</v>
      </c>
    </row>
    <row r="12" spans="1:10" s="129" customFormat="1" ht="19.5" customHeight="1">
      <c r="A12" s="122" t="s">
        <v>650</v>
      </c>
      <c r="B12" s="131">
        <f>SUM(D12,F12)</f>
        <v>3</v>
      </c>
      <c r="C12" s="124">
        <f>SUM(E12,G12)</f>
        <v>212764</v>
      </c>
      <c r="D12" s="124">
        <v>1</v>
      </c>
      <c r="E12" s="124">
        <v>91609</v>
      </c>
      <c r="F12" s="255">
        <v>2</v>
      </c>
      <c r="G12" s="255">
        <v>121155</v>
      </c>
      <c r="H12" s="124" t="s">
        <v>225</v>
      </c>
      <c r="I12" s="125" t="s">
        <v>225</v>
      </c>
      <c r="J12" s="126" t="s">
        <v>650</v>
      </c>
    </row>
    <row r="13" spans="1:22" s="510" customFormat="1" ht="15" customHeight="1">
      <c r="A13" s="506"/>
      <c r="B13" s="507"/>
      <c r="C13" s="507"/>
      <c r="D13" s="507"/>
      <c r="E13" s="507"/>
      <c r="F13" s="508"/>
      <c r="G13" s="507"/>
      <c r="H13" s="509"/>
      <c r="I13" s="507"/>
      <c r="J13" s="508"/>
      <c r="K13" s="507"/>
      <c r="L13" s="507"/>
      <c r="M13" s="507"/>
      <c r="N13" s="507"/>
      <c r="O13" s="507"/>
      <c r="P13" s="507"/>
      <c r="Q13" s="837"/>
      <c r="R13" s="837"/>
      <c r="S13" s="837"/>
      <c r="T13" s="837"/>
      <c r="U13" s="837"/>
      <c r="V13" s="837"/>
    </row>
    <row r="14" spans="1:22" s="510" customFormat="1" ht="15.75" customHeight="1">
      <c r="A14" s="824" t="s">
        <v>208</v>
      </c>
      <c r="B14" s="511"/>
      <c r="C14" s="827" t="s">
        <v>210</v>
      </c>
      <c r="D14" s="772"/>
      <c r="E14" s="772"/>
      <c r="F14" s="772"/>
      <c r="G14" s="772"/>
      <c r="H14" s="772"/>
      <c r="I14" s="772"/>
      <c r="J14" s="772"/>
      <c r="K14" s="772"/>
      <c r="L14" s="755"/>
      <c r="M14" s="637"/>
      <c r="N14" s="512"/>
      <c r="O14" s="512"/>
      <c r="P14" s="834" t="s">
        <v>299</v>
      </c>
      <c r="Q14" s="513"/>
      <c r="R14" s="513"/>
      <c r="S14" s="513"/>
      <c r="T14" s="513"/>
      <c r="U14" s="513"/>
      <c r="V14" s="514"/>
    </row>
    <row r="15" spans="1:23" s="510" customFormat="1" ht="23.25" customHeight="1">
      <c r="A15" s="825"/>
      <c r="B15" s="501" t="s">
        <v>212</v>
      </c>
      <c r="C15" s="515"/>
      <c r="D15" s="516" t="s">
        <v>189</v>
      </c>
      <c r="E15" s="515"/>
      <c r="F15" s="516" t="s">
        <v>190</v>
      </c>
      <c r="G15" s="502"/>
      <c r="H15" s="501" t="s">
        <v>191</v>
      </c>
      <c r="I15" s="517"/>
      <c r="J15" s="838" t="s">
        <v>192</v>
      </c>
      <c r="K15" s="839"/>
      <c r="L15" s="842" t="s">
        <v>357</v>
      </c>
      <c r="M15" s="843"/>
      <c r="N15" s="838" t="s">
        <v>323</v>
      </c>
      <c r="O15" s="841"/>
      <c r="P15" s="835"/>
      <c r="Q15" s="518"/>
      <c r="R15" s="518"/>
      <c r="T15" s="519"/>
      <c r="U15" s="507"/>
      <c r="V15" s="519"/>
      <c r="W15" s="514"/>
    </row>
    <row r="16" spans="1:23" s="522" customFormat="1" ht="15.75" customHeight="1">
      <c r="A16" s="825"/>
      <c r="B16" s="503" t="s">
        <v>196</v>
      </c>
      <c r="C16" s="503"/>
      <c r="D16" s="520" t="s">
        <v>197</v>
      </c>
      <c r="E16" s="503"/>
      <c r="F16" s="520" t="s">
        <v>202</v>
      </c>
      <c r="G16" s="504"/>
      <c r="H16" s="503" t="s">
        <v>203</v>
      </c>
      <c r="I16" s="504"/>
      <c r="J16" s="758" t="s">
        <v>204</v>
      </c>
      <c r="K16" s="840"/>
      <c r="L16" s="844" t="s">
        <v>356</v>
      </c>
      <c r="M16" s="844"/>
      <c r="N16" s="520" t="s">
        <v>324</v>
      </c>
      <c r="O16" s="504"/>
      <c r="P16" s="835"/>
      <c r="Q16" s="521"/>
      <c r="R16" s="521"/>
      <c r="T16" s="523"/>
      <c r="U16" s="524"/>
      <c r="V16" s="525"/>
      <c r="W16" s="526"/>
    </row>
    <row r="17" spans="1:23" s="522" customFormat="1" ht="15.75" customHeight="1">
      <c r="A17" s="825"/>
      <c r="B17" s="505" t="s">
        <v>198</v>
      </c>
      <c r="C17" s="501" t="s">
        <v>228</v>
      </c>
      <c r="D17" s="527" t="s">
        <v>198</v>
      </c>
      <c r="E17" s="501" t="s">
        <v>228</v>
      </c>
      <c r="F17" s="528" t="s">
        <v>198</v>
      </c>
      <c r="G17" s="505" t="s">
        <v>228</v>
      </c>
      <c r="H17" s="529" t="s">
        <v>213</v>
      </c>
      <c r="I17" s="505" t="s">
        <v>228</v>
      </c>
      <c r="J17" s="530" t="s">
        <v>198</v>
      </c>
      <c r="K17" s="531" t="s">
        <v>322</v>
      </c>
      <c r="L17" s="532" t="s">
        <v>198</v>
      </c>
      <c r="M17" s="533" t="s">
        <v>322</v>
      </c>
      <c r="N17" s="534" t="s">
        <v>198</v>
      </c>
      <c r="O17" s="535" t="s">
        <v>322</v>
      </c>
      <c r="P17" s="835"/>
      <c r="Q17" s="536"/>
      <c r="R17" s="536"/>
      <c r="T17" s="523"/>
      <c r="U17" s="524"/>
      <c r="V17" s="525"/>
      <c r="W17" s="526"/>
    </row>
    <row r="18" spans="1:23" s="522" customFormat="1" ht="15.75" customHeight="1">
      <c r="A18" s="826"/>
      <c r="B18" s="504" t="s">
        <v>205</v>
      </c>
      <c r="C18" s="503" t="s">
        <v>199</v>
      </c>
      <c r="D18" s="537" t="s">
        <v>205</v>
      </c>
      <c r="E18" s="537" t="s">
        <v>199</v>
      </c>
      <c r="F18" s="504" t="s">
        <v>205</v>
      </c>
      <c r="G18" s="504" t="s">
        <v>199</v>
      </c>
      <c r="H18" s="504" t="s">
        <v>205</v>
      </c>
      <c r="I18" s="504" t="s">
        <v>199</v>
      </c>
      <c r="J18" s="504" t="s">
        <v>205</v>
      </c>
      <c r="K18" s="290" t="s">
        <v>199</v>
      </c>
      <c r="L18" s="537" t="s">
        <v>205</v>
      </c>
      <c r="M18" s="138" t="s">
        <v>199</v>
      </c>
      <c r="N18" s="537" t="s">
        <v>205</v>
      </c>
      <c r="O18" s="138" t="s">
        <v>199</v>
      </c>
      <c r="P18" s="836"/>
      <c r="Q18" s="536"/>
      <c r="R18" s="536"/>
      <c r="T18" s="523"/>
      <c r="U18" s="524"/>
      <c r="V18" s="525"/>
      <c r="W18" s="526"/>
    </row>
    <row r="19" spans="1:23" s="539" customFormat="1" ht="19.5" customHeight="1">
      <c r="A19" s="65" t="s">
        <v>354</v>
      </c>
      <c r="B19" s="71">
        <v>178</v>
      </c>
      <c r="C19" s="71">
        <v>12003</v>
      </c>
      <c r="D19" s="71">
        <v>115</v>
      </c>
      <c r="E19" s="71">
        <v>276</v>
      </c>
      <c r="F19" s="71">
        <v>50</v>
      </c>
      <c r="G19" s="71">
        <v>3945</v>
      </c>
      <c r="H19" s="71">
        <v>1</v>
      </c>
      <c r="I19" s="71">
        <v>171</v>
      </c>
      <c r="J19" s="71">
        <v>1</v>
      </c>
      <c r="K19" s="71">
        <v>23</v>
      </c>
      <c r="L19" s="86">
        <v>0</v>
      </c>
      <c r="M19" s="86">
        <v>0</v>
      </c>
      <c r="N19" s="207" t="s">
        <v>251</v>
      </c>
      <c r="O19" s="207" t="s">
        <v>251</v>
      </c>
      <c r="P19" s="45" t="s">
        <v>354</v>
      </c>
      <c r="Q19" s="538"/>
      <c r="R19" s="538"/>
      <c r="U19" s="540"/>
      <c r="V19" s="541"/>
      <c r="W19" s="542"/>
    </row>
    <row r="20" spans="1:23" s="539" customFormat="1" ht="19.5" customHeight="1">
      <c r="A20" s="65" t="s">
        <v>361</v>
      </c>
      <c r="B20" s="71">
        <v>182</v>
      </c>
      <c r="C20" s="71">
        <v>4478</v>
      </c>
      <c r="D20" s="71">
        <v>127</v>
      </c>
      <c r="E20" s="71">
        <v>308</v>
      </c>
      <c r="F20" s="71">
        <v>53</v>
      </c>
      <c r="G20" s="71">
        <v>3976</v>
      </c>
      <c r="H20" s="71">
        <v>1</v>
      </c>
      <c r="I20" s="71">
        <v>171</v>
      </c>
      <c r="J20" s="71">
        <v>1</v>
      </c>
      <c r="K20" s="71">
        <v>23</v>
      </c>
      <c r="L20" s="86">
        <v>0</v>
      </c>
      <c r="M20" s="86">
        <v>0</v>
      </c>
      <c r="N20" s="207" t="s">
        <v>251</v>
      </c>
      <c r="O20" s="254" t="s">
        <v>251</v>
      </c>
      <c r="P20" s="44" t="s">
        <v>355</v>
      </c>
      <c r="Q20" s="538"/>
      <c r="R20" s="538"/>
      <c r="U20" s="540"/>
      <c r="V20" s="541"/>
      <c r="W20" s="542"/>
    </row>
    <row r="21" spans="1:23" s="539" customFormat="1" ht="19.5" customHeight="1">
      <c r="A21" s="65" t="s">
        <v>399</v>
      </c>
      <c r="B21" s="71">
        <v>193</v>
      </c>
      <c r="C21" s="71">
        <v>11992</v>
      </c>
      <c r="D21" s="71">
        <v>127</v>
      </c>
      <c r="E21" s="71">
        <v>309</v>
      </c>
      <c r="F21" s="71">
        <v>54</v>
      </c>
      <c r="G21" s="71">
        <v>7746</v>
      </c>
      <c r="H21" s="71">
        <v>1</v>
      </c>
      <c r="I21" s="71">
        <v>166</v>
      </c>
      <c r="J21" s="71">
        <v>1</v>
      </c>
      <c r="K21" s="71">
        <v>23</v>
      </c>
      <c r="L21" s="86">
        <v>2</v>
      </c>
      <c r="M21" s="86">
        <v>113</v>
      </c>
      <c r="N21" s="207">
        <v>8</v>
      </c>
      <c r="O21" s="254">
        <v>3635</v>
      </c>
      <c r="P21" s="44" t="s">
        <v>399</v>
      </c>
      <c r="Q21" s="538"/>
      <c r="R21" s="538"/>
      <c r="U21" s="540"/>
      <c r="V21" s="541"/>
      <c r="W21" s="542"/>
    </row>
    <row r="22" spans="1:23" s="539" customFormat="1" ht="19.5" customHeight="1">
      <c r="A22" s="65" t="s">
        <v>528</v>
      </c>
      <c r="B22" s="71">
        <v>185</v>
      </c>
      <c r="C22" s="71">
        <v>6969</v>
      </c>
      <c r="D22" s="71">
        <v>127</v>
      </c>
      <c r="E22" s="71">
        <v>309</v>
      </c>
      <c r="F22" s="71">
        <v>54</v>
      </c>
      <c r="G22" s="71">
        <v>6359</v>
      </c>
      <c r="H22" s="71">
        <v>1</v>
      </c>
      <c r="I22" s="71">
        <v>165</v>
      </c>
      <c r="J22" s="71">
        <v>1</v>
      </c>
      <c r="K22" s="71">
        <v>23</v>
      </c>
      <c r="L22" s="86">
        <v>2</v>
      </c>
      <c r="M22" s="86">
        <v>113</v>
      </c>
      <c r="N22" s="207">
        <v>9</v>
      </c>
      <c r="O22" s="254">
        <v>4350</v>
      </c>
      <c r="P22" s="44" t="s">
        <v>528</v>
      </c>
      <c r="Q22" s="538"/>
      <c r="R22" s="538"/>
      <c r="U22" s="540"/>
      <c r="V22" s="541"/>
      <c r="W22" s="542"/>
    </row>
    <row r="23" spans="1:23" s="129" customFormat="1" ht="19.5" customHeight="1">
      <c r="A23" s="122" t="s">
        <v>650</v>
      </c>
      <c r="B23" s="249">
        <f>SUM(D23,F23,H23,J23,L23)</f>
        <v>185</v>
      </c>
      <c r="C23" s="250">
        <f>SUM(E23,G23,I23,K23,M23)</f>
        <v>6969</v>
      </c>
      <c r="D23" s="250">
        <v>127</v>
      </c>
      <c r="E23" s="250">
        <v>309</v>
      </c>
      <c r="F23" s="250">
        <v>54</v>
      </c>
      <c r="G23" s="250">
        <v>6359</v>
      </c>
      <c r="H23" s="250">
        <v>1</v>
      </c>
      <c r="I23" s="250">
        <v>165</v>
      </c>
      <c r="J23" s="250">
        <v>1</v>
      </c>
      <c r="K23" s="250">
        <v>23</v>
      </c>
      <c r="L23" s="250">
        <v>2</v>
      </c>
      <c r="M23" s="250">
        <v>113</v>
      </c>
      <c r="N23" s="250">
        <v>9</v>
      </c>
      <c r="O23" s="251">
        <v>4350</v>
      </c>
      <c r="P23" s="126" t="s">
        <v>650</v>
      </c>
      <c r="U23" s="543"/>
      <c r="V23" s="544"/>
      <c r="W23" s="545"/>
    </row>
    <row r="24" spans="1:12" s="173" customFormat="1" ht="15.75" customHeight="1">
      <c r="A24" s="546" t="s">
        <v>490</v>
      </c>
      <c r="B24" s="141"/>
      <c r="C24" s="141"/>
      <c r="H24" s="168" t="s">
        <v>491</v>
      </c>
      <c r="J24" s="547"/>
      <c r="L24" s="168"/>
    </row>
    <row r="25" s="173" customFormat="1" ht="15.75" customHeight="1">
      <c r="A25" s="168" t="s">
        <v>732</v>
      </c>
    </row>
    <row r="26" s="173" customFormat="1" ht="15.75" customHeight="1">
      <c r="A26" s="173" t="s">
        <v>733</v>
      </c>
    </row>
    <row r="27" s="173" customFormat="1" ht="15.75" customHeight="1">
      <c r="A27" s="173" t="s">
        <v>734</v>
      </c>
    </row>
    <row r="28" spans="1:21" ht="14.25">
      <c r="A28" s="526"/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T28" s="549"/>
      <c r="U28" s="550"/>
    </row>
    <row r="29" spans="20:21" ht="12.75">
      <c r="T29" s="549"/>
      <c r="U29" s="550"/>
    </row>
    <row r="30" spans="20:21" ht="12.75">
      <c r="T30" s="549"/>
      <c r="U30" s="550"/>
    </row>
    <row r="31" spans="20:21" ht="12.75">
      <c r="T31" s="549"/>
      <c r="U31" s="550"/>
    </row>
    <row r="32" spans="20:21" ht="12.75">
      <c r="T32" s="549"/>
      <c r="U32" s="550"/>
    </row>
    <row r="33" spans="20:21" ht="12.75">
      <c r="T33" s="549"/>
      <c r="U33" s="550"/>
    </row>
    <row r="34" spans="20:21" ht="12.75">
      <c r="T34" s="549"/>
      <c r="U34" s="552"/>
    </row>
    <row r="35" spans="20:21" ht="12.75">
      <c r="T35" s="549"/>
      <c r="U35" s="552"/>
    </row>
    <row r="36" spans="20:21" ht="12.75">
      <c r="T36" s="549"/>
      <c r="U36" s="552"/>
    </row>
    <row r="37" spans="20:21" ht="12.75">
      <c r="T37" s="549"/>
      <c r="U37" s="552"/>
    </row>
    <row r="38" spans="20:21" ht="12.75">
      <c r="T38" s="549"/>
      <c r="U38" s="552"/>
    </row>
    <row r="39" spans="20:21" ht="12.75">
      <c r="T39" s="549"/>
      <c r="U39" s="552"/>
    </row>
    <row r="40" spans="20:21" ht="12.75">
      <c r="T40" s="549"/>
      <c r="U40" s="552"/>
    </row>
    <row r="41" spans="20:21" ht="12.75">
      <c r="T41" s="549"/>
      <c r="U41" s="552"/>
    </row>
    <row r="42" spans="20:21" ht="12.75">
      <c r="T42" s="549"/>
      <c r="U42" s="552"/>
    </row>
    <row r="43" spans="20:21" ht="12.75">
      <c r="T43" s="549"/>
      <c r="U43" s="552"/>
    </row>
    <row r="44" spans="20:21" ht="12.75">
      <c r="T44" s="549"/>
      <c r="U44" s="552"/>
    </row>
    <row r="45" spans="20:21" ht="12.75">
      <c r="T45" s="549"/>
      <c r="U45" s="552"/>
    </row>
    <row r="46" spans="20:21" ht="12.75">
      <c r="T46" s="549"/>
      <c r="U46" s="552"/>
    </row>
    <row r="47" spans="20:21" ht="12.75">
      <c r="T47" s="549"/>
      <c r="U47" s="552"/>
    </row>
    <row r="48" spans="20:21" ht="12.75">
      <c r="T48" s="549"/>
      <c r="U48" s="552"/>
    </row>
    <row r="49" spans="20:21" ht="12.75">
      <c r="T49" s="549"/>
      <c r="U49" s="552"/>
    </row>
    <row r="50" spans="20:21" ht="12.75">
      <c r="T50" s="549"/>
      <c r="U50" s="552"/>
    </row>
    <row r="51" spans="20:21" ht="12.75">
      <c r="T51" s="549"/>
      <c r="U51" s="552"/>
    </row>
    <row r="52" spans="20:21" ht="12.75">
      <c r="T52" s="549"/>
      <c r="U52" s="552"/>
    </row>
    <row r="53" spans="20:21" ht="12.75">
      <c r="T53" s="549"/>
      <c r="U53" s="552"/>
    </row>
  </sheetData>
  <sheetProtection/>
  <mergeCells count="14">
    <mergeCell ref="P14:P18"/>
    <mergeCell ref="Q13:V13"/>
    <mergeCell ref="J15:K15"/>
    <mergeCell ref="J16:K16"/>
    <mergeCell ref="N15:O15"/>
    <mergeCell ref="L15:M15"/>
    <mergeCell ref="L16:M16"/>
    <mergeCell ref="A1:M1"/>
    <mergeCell ref="A3:A7"/>
    <mergeCell ref="C14:L14"/>
    <mergeCell ref="J3:J7"/>
    <mergeCell ref="A14:A18"/>
    <mergeCell ref="B3:I3"/>
    <mergeCell ref="I2:J2"/>
  </mergeCells>
  <printOptions/>
  <pageMargins left="0.36" right="0.36" top="0.984251968503937" bottom="0.984251968503937" header="0.5118110236220472" footer="0.5118110236220472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"/>
  <sheetViews>
    <sheetView showZeros="0" zoomScalePageLayoutView="0" workbookViewId="0" topLeftCell="A1">
      <selection activeCell="D19" sqref="D19"/>
    </sheetView>
  </sheetViews>
  <sheetFormatPr defaultColWidth="9.140625" defaultRowHeight="12.75"/>
  <cols>
    <col min="1" max="2" width="19.00390625" style="361" customWidth="1"/>
    <col min="3" max="3" width="19.7109375" style="361" customWidth="1"/>
    <col min="4" max="4" width="19.57421875" style="361" customWidth="1"/>
    <col min="5" max="8" width="19.00390625" style="361" customWidth="1"/>
    <col min="9" max="16384" width="9.140625" style="361" customWidth="1"/>
  </cols>
  <sheetData>
    <row r="1" spans="1:8" ht="30.75" customHeight="1">
      <c r="A1" s="681" t="s">
        <v>492</v>
      </c>
      <c r="B1" s="681"/>
      <c r="C1" s="681"/>
      <c r="D1" s="681"/>
      <c r="E1" s="681"/>
      <c r="F1" s="681"/>
      <c r="G1" s="681"/>
      <c r="H1" s="681"/>
    </row>
    <row r="2" spans="1:8" ht="23.25" customHeight="1">
      <c r="A2" s="361" t="s">
        <v>493</v>
      </c>
      <c r="H2" s="553" t="s">
        <v>494</v>
      </c>
    </row>
    <row r="3" spans="1:8" s="109" customFormat="1" ht="34.5" customHeight="1">
      <c r="A3" s="348" t="s">
        <v>506</v>
      </c>
      <c r="B3" s="554" t="s">
        <v>651</v>
      </c>
      <c r="C3" s="349" t="s">
        <v>652</v>
      </c>
      <c r="D3" s="304" t="s">
        <v>653</v>
      </c>
      <c r="E3" s="295"/>
      <c r="F3" s="348"/>
      <c r="G3" s="347"/>
      <c r="H3" s="348" t="s">
        <v>514</v>
      </c>
    </row>
    <row r="4" spans="1:8" s="109" customFormat="1" ht="34.5" customHeight="1">
      <c r="A4" s="116"/>
      <c r="B4" s="351" t="s">
        <v>654</v>
      </c>
      <c r="C4" s="351"/>
      <c r="D4" s="351" t="s">
        <v>655</v>
      </c>
      <c r="E4" s="347" t="s">
        <v>656</v>
      </c>
      <c r="F4" s="349" t="s">
        <v>657</v>
      </c>
      <c r="G4" s="349" t="s">
        <v>658</v>
      </c>
      <c r="H4" s="116"/>
    </row>
    <row r="5" spans="1:8" s="109" customFormat="1" ht="34.5" customHeight="1">
      <c r="A5" s="352" t="s">
        <v>659</v>
      </c>
      <c r="B5" s="300" t="s">
        <v>660</v>
      </c>
      <c r="C5" s="375" t="s">
        <v>661</v>
      </c>
      <c r="D5" s="555" t="s">
        <v>662</v>
      </c>
      <c r="E5" s="293" t="s">
        <v>663</v>
      </c>
      <c r="F5" s="316" t="s">
        <v>664</v>
      </c>
      <c r="G5" s="316" t="s">
        <v>665</v>
      </c>
      <c r="H5" s="352" t="s">
        <v>520</v>
      </c>
    </row>
    <row r="6" spans="1:8" s="318" customFormat="1" ht="22.5" customHeight="1">
      <c r="A6" s="107" t="s">
        <v>354</v>
      </c>
      <c r="B6" s="556">
        <v>60</v>
      </c>
      <c r="C6" s="557">
        <v>603.7</v>
      </c>
      <c r="D6" s="557">
        <v>320.7</v>
      </c>
      <c r="E6" s="557">
        <v>186.6</v>
      </c>
      <c r="F6" s="557">
        <v>134.1</v>
      </c>
      <c r="G6" s="558">
        <v>58.185</v>
      </c>
      <c r="H6" s="108" t="s">
        <v>354</v>
      </c>
    </row>
    <row r="7" spans="1:8" s="318" customFormat="1" ht="22.5" customHeight="1">
      <c r="A7" s="107" t="s">
        <v>384</v>
      </c>
      <c r="B7" s="556">
        <v>60</v>
      </c>
      <c r="C7" s="557">
        <v>603.7</v>
      </c>
      <c r="D7" s="557">
        <v>320.7</v>
      </c>
      <c r="E7" s="557">
        <v>192.1</v>
      </c>
      <c r="F7" s="557">
        <v>128.6</v>
      </c>
      <c r="G7" s="559">
        <v>59.9</v>
      </c>
      <c r="H7" s="108" t="s">
        <v>384</v>
      </c>
    </row>
    <row r="8" spans="1:8" s="318" customFormat="1" ht="22.5" customHeight="1">
      <c r="A8" s="107" t="s">
        <v>399</v>
      </c>
      <c r="B8" s="556">
        <v>60</v>
      </c>
      <c r="C8" s="557">
        <v>608.4</v>
      </c>
      <c r="D8" s="557">
        <v>386.4</v>
      </c>
      <c r="E8" s="557">
        <v>212.6</v>
      </c>
      <c r="F8" s="557">
        <v>173.8</v>
      </c>
      <c r="G8" s="559">
        <v>55</v>
      </c>
      <c r="H8" s="108" t="s">
        <v>399</v>
      </c>
    </row>
    <row r="9" spans="1:8" s="318" customFormat="1" ht="22.5" customHeight="1">
      <c r="A9" s="107" t="s">
        <v>528</v>
      </c>
      <c r="B9" s="556">
        <v>60</v>
      </c>
      <c r="C9" s="557">
        <v>608.4</v>
      </c>
      <c r="D9" s="557">
        <v>386.4</v>
      </c>
      <c r="E9" s="557">
        <v>254.6</v>
      </c>
      <c r="F9" s="557">
        <v>131.8</v>
      </c>
      <c r="G9" s="559">
        <v>65.8</v>
      </c>
      <c r="H9" s="108" t="s">
        <v>528</v>
      </c>
    </row>
    <row r="10" spans="1:8" s="79" customFormat="1" ht="22.5" customHeight="1">
      <c r="A10" s="343" t="s">
        <v>666</v>
      </c>
      <c r="B10" s="560">
        <v>60</v>
      </c>
      <c r="C10" s="561">
        <v>608.4</v>
      </c>
      <c r="D10" s="561">
        <v>386.4</v>
      </c>
      <c r="E10" s="641">
        <v>270.6</v>
      </c>
      <c r="F10" s="641">
        <v>115.8</v>
      </c>
      <c r="G10" s="642">
        <v>70</v>
      </c>
      <c r="H10" s="344" t="s">
        <v>666</v>
      </c>
    </row>
    <row r="11" spans="1:8" s="109" customFormat="1" ht="22.5" customHeight="1">
      <c r="A11" s="345" t="s">
        <v>667</v>
      </c>
      <c r="B11" s="562">
        <v>60</v>
      </c>
      <c r="C11" s="563">
        <v>608.4</v>
      </c>
      <c r="D11" s="563">
        <v>386.4</v>
      </c>
      <c r="E11" s="643">
        <v>270.6</v>
      </c>
      <c r="F11" s="643">
        <v>115.8</v>
      </c>
      <c r="G11" s="640">
        <v>70</v>
      </c>
      <c r="H11" s="346" t="s">
        <v>668</v>
      </c>
    </row>
    <row r="12" spans="1:5" s="173" customFormat="1" ht="13.5" customHeight="1">
      <c r="A12" s="173" t="s">
        <v>669</v>
      </c>
      <c r="D12" s="168"/>
      <c r="E12" s="168" t="s">
        <v>670</v>
      </c>
    </row>
    <row r="13" spans="1:19" s="193" customFormat="1" ht="13.5" customHeight="1">
      <c r="A13" s="338" t="s">
        <v>372</v>
      </c>
      <c r="B13" s="339"/>
      <c r="C13" s="339"/>
      <c r="D13" s="339"/>
      <c r="E13" s="339" t="s">
        <v>386</v>
      </c>
      <c r="F13" s="339"/>
      <c r="H13" s="339"/>
      <c r="I13" s="339"/>
      <c r="J13" s="339"/>
      <c r="K13" s="339"/>
      <c r="M13" s="339"/>
      <c r="N13" s="339"/>
      <c r="O13" s="339"/>
      <c r="P13" s="339"/>
      <c r="Q13" s="339"/>
      <c r="R13" s="339"/>
      <c r="S13" s="339"/>
    </row>
  </sheetData>
  <sheetProtection/>
  <mergeCells count="1">
    <mergeCell ref="A1:H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00390625" style="302" customWidth="1"/>
    <col min="2" max="6" width="20.28125" style="302" customWidth="1"/>
    <col min="7" max="7" width="20.00390625" style="302" customWidth="1"/>
    <col min="8" max="8" width="11.7109375" style="302" customWidth="1"/>
    <col min="9" max="9" width="8.140625" style="302" customWidth="1"/>
    <col min="10" max="24" width="7.421875" style="302" customWidth="1"/>
    <col min="25" max="16384" width="9.140625" style="302" customWidth="1"/>
  </cols>
  <sheetData>
    <row r="1" spans="1:7" s="564" customFormat="1" ht="32.25" customHeight="1">
      <c r="A1" s="651" t="s">
        <v>408</v>
      </c>
      <c r="B1" s="651"/>
      <c r="C1" s="651"/>
      <c r="D1" s="651"/>
      <c r="E1" s="651"/>
      <c r="F1" s="651"/>
      <c r="G1" s="651"/>
    </row>
    <row r="2" spans="1:7" s="46" customFormat="1" ht="18" customHeight="1">
      <c r="A2" s="565" t="s">
        <v>3</v>
      </c>
      <c r="B2" s="565"/>
      <c r="G2" s="566" t="s">
        <v>313</v>
      </c>
    </row>
    <row r="3" spans="1:7" s="569" customFormat="1" ht="24.75" customHeight="1">
      <c r="A3" s="845" t="s">
        <v>411</v>
      </c>
      <c r="B3" s="567" t="s">
        <v>412</v>
      </c>
      <c r="C3" s="568" t="s">
        <v>413</v>
      </c>
      <c r="D3" s="567" t="s">
        <v>414</v>
      </c>
      <c r="E3" s="848" t="s">
        <v>415</v>
      </c>
      <c r="F3" s="786"/>
      <c r="G3" s="849" t="s">
        <v>214</v>
      </c>
    </row>
    <row r="4" spans="1:7" s="569" customFormat="1" ht="24.75" customHeight="1">
      <c r="A4" s="846"/>
      <c r="B4" s="570"/>
      <c r="C4" s="571" t="s">
        <v>349</v>
      </c>
      <c r="D4" s="570" t="s">
        <v>416</v>
      </c>
      <c r="E4" s="851" t="s">
        <v>417</v>
      </c>
      <c r="F4" s="852"/>
      <c r="G4" s="850"/>
    </row>
    <row r="5" spans="1:7" s="569" customFormat="1" ht="24.75" customHeight="1">
      <c r="A5" s="846"/>
      <c r="B5" s="570"/>
      <c r="C5" s="572"/>
      <c r="D5" s="570" t="s">
        <v>418</v>
      </c>
      <c r="E5" s="567" t="s">
        <v>424</v>
      </c>
      <c r="F5" s="567" t="s">
        <v>425</v>
      </c>
      <c r="G5" s="850"/>
    </row>
    <row r="6" spans="1:7" s="569" customFormat="1" ht="24.75" customHeight="1">
      <c r="A6" s="846"/>
      <c r="B6" s="570" t="s">
        <v>419</v>
      </c>
      <c r="C6" s="572"/>
      <c r="D6" s="570" t="s">
        <v>420</v>
      </c>
      <c r="E6" s="570"/>
      <c r="F6" s="570"/>
      <c r="G6" s="850"/>
    </row>
    <row r="7" spans="1:7" s="569" customFormat="1" ht="24.75" customHeight="1">
      <c r="A7" s="847"/>
      <c r="B7" s="216" t="s">
        <v>421</v>
      </c>
      <c r="C7" s="216"/>
      <c r="D7" s="216" t="s">
        <v>422</v>
      </c>
      <c r="E7" s="216" t="s">
        <v>410</v>
      </c>
      <c r="F7" s="216" t="s">
        <v>423</v>
      </c>
      <c r="G7" s="851"/>
    </row>
    <row r="8" spans="1:7" s="53" customFormat="1" ht="24.75" customHeight="1">
      <c r="A8" s="65" t="s">
        <v>354</v>
      </c>
      <c r="B8" s="73">
        <v>102</v>
      </c>
      <c r="C8" s="176">
        <v>52195</v>
      </c>
      <c r="D8" s="175" t="s">
        <v>251</v>
      </c>
      <c r="E8" s="71">
        <v>52976</v>
      </c>
      <c r="F8" s="72">
        <v>40366</v>
      </c>
      <c r="G8" s="45" t="s">
        <v>354</v>
      </c>
    </row>
    <row r="9" spans="1:7" s="53" customFormat="1" ht="24.75" customHeight="1">
      <c r="A9" s="65" t="s">
        <v>359</v>
      </c>
      <c r="B9" s="73">
        <v>32</v>
      </c>
      <c r="C9" s="176">
        <v>47687</v>
      </c>
      <c r="D9" s="175" t="s">
        <v>291</v>
      </c>
      <c r="E9" s="71">
        <v>105709</v>
      </c>
      <c r="F9" s="72">
        <v>55072</v>
      </c>
      <c r="G9" s="45" t="s">
        <v>355</v>
      </c>
    </row>
    <row r="10" spans="1:7" s="53" customFormat="1" ht="24.75" customHeight="1">
      <c r="A10" s="65" t="s">
        <v>399</v>
      </c>
      <c r="B10" s="73">
        <v>31</v>
      </c>
      <c r="C10" s="176">
        <v>47616</v>
      </c>
      <c r="D10" s="175" t="s">
        <v>251</v>
      </c>
      <c r="E10" s="71">
        <v>105709</v>
      </c>
      <c r="F10" s="72">
        <v>55072</v>
      </c>
      <c r="G10" s="45" t="s">
        <v>399</v>
      </c>
    </row>
    <row r="11" spans="1:7" s="53" customFormat="1" ht="24.75" customHeight="1">
      <c r="A11" s="65" t="s">
        <v>528</v>
      </c>
      <c r="B11" s="73">
        <v>32</v>
      </c>
      <c r="C11" s="176">
        <v>47512</v>
      </c>
      <c r="D11" s="175" t="s">
        <v>251</v>
      </c>
      <c r="E11" s="71">
        <v>63438</v>
      </c>
      <c r="F11" s="72">
        <v>63438</v>
      </c>
      <c r="G11" s="45" t="s">
        <v>528</v>
      </c>
    </row>
    <row r="12" spans="1:7" s="135" customFormat="1" ht="24.75" customHeight="1">
      <c r="A12" s="122" t="s">
        <v>529</v>
      </c>
      <c r="B12" s="131">
        <v>91</v>
      </c>
      <c r="C12" s="177">
        <v>51441</v>
      </c>
      <c r="D12" s="124" t="s">
        <v>496</v>
      </c>
      <c r="E12" s="124">
        <v>93089</v>
      </c>
      <c r="F12" s="125">
        <v>91770</v>
      </c>
      <c r="G12" s="126" t="s">
        <v>529</v>
      </c>
    </row>
    <row r="13" spans="1:5" s="173" customFormat="1" ht="16.5" customHeight="1">
      <c r="A13" s="173" t="s">
        <v>669</v>
      </c>
      <c r="D13" s="168"/>
      <c r="E13" s="168" t="s">
        <v>670</v>
      </c>
    </row>
    <row r="14" spans="1:6" s="173" customFormat="1" ht="14.25" customHeight="1">
      <c r="A14" s="173" t="s">
        <v>426</v>
      </c>
      <c r="F14" s="168"/>
    </row>
    <row r="15" s="173" customFormat="1" ht="14.25" customHeight="1">
      <c r="A15" s="173" t="s">
        <v>427</v>
      </c>
    </row>
  </sheetData>
  <sheetProtection/>
  <mergeCells count="5">
    <mergeCell ref="A1:G1"/>
    <mergeCell ref="A3:A7"/>
    <mergeCell ref="E3:F3"/>
    <mergeCell ref="G3:G7"/>
    <mergeCell ref="E4:F4"/>
  </mergeCells>
  <printOptions/>
  <pageMargins left="0.43" right="0.35" top="1" bottom="1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4.421875" style="4" customWidth="1"/>
    <col min="2" max="2" width="13.8515625" style="4" customWidth="1"/>
    <col min="3" max="3" width="14.28125" style="4" customWidth="1"/>
    <col min="4" max="4" width="9.28125" style="4" customWidth="1"/>
    <col min="5" max="6" width="12.57421875" style="4" customWidth="1"/>
    <col min="7" max="7" width="16.421875" style="4" customWidth="1"/>
    <col min="8" max="8" width="16.28125" style="4" bestFit="1" customWidth="1"/>
    <col min="9" max="10" width="12.57421875" style="4" customWidth="1"/>
    <col min="11" max="11" width="12.140625" style="4" customWidth="1"/>
    <col min="12" max="12" width="13.7109375" style="4" customWidth="1"/>
    <col min="13" max="13" width="11.7109375" style="4" bestFit="1" customWidth="1"/>
    <col min="14" max="14" width="13.28125" style="4" customWidth="1"/>
    <col min="15" max="15" width="15.57421875" style="4" customWidth="1"/>
    <col min="16" max="16384" width="9.140625" style="4" customWidth="1"/>
  </cols>
  <sheetData>
    <row r="1" spans="1:12" s="36" customFormat="1" ht="32.25" customHeight="1">
      <c r="A1" s="682" t="s">
        <v>495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s="39" customFormat="1" ht="12.75">
      <c r="A2" s="37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38" t="s">
        <v>5</v>
      </c>
    </row>
    <row r="3" spans="1:12" s="34" customFormat="1" ht="15" customHeight="1">
      <c r="A3" s="683" t="s">
        <v>95</v>
      </c>
      <c r="B3" s="853" t="s">
        <v>6</v>
      </c>
      <c r="C3" s="854"/>
      <c r="D3" s="854"/>
      <c r="E3" s="854"/>
      <c r="F3" s="855"/>
      <c r="G3" s="853" t="s">
        <v>7</v>
      </c>
      <c r="H3" s="854"/>
      <c r="I3" s="854"/>
      <c r="J3" s="854"/>
      <c r="K3" s="854"/>
      <c r="L3" s="689" t="s">
        <v>97</v>
      </c>
    </row>
    <row r="4" spans="1:12" s="34" customFormat="1" ht="15" customHeight="1">
      <c r="A4" s="684"/>
      <c r="B4" s="21" t="s">
        <v>0</v>
      </c>
      <c r="C4" s="21" t="s">
        <v>8</v>
      </c>
      <c r="D4" s="25"/>
      <c r="E4" s="2" t="s">
        <v>9</v>
      </c>
      <c r="F4" s="2" t="s">
        <v>10</v>
      </c>
      <c r="G4" s="21" t="s">
        <v>0</v>
      </c>
      <c r="H4" s="21" t="s">
        <v>8</v>
      </c>
      <c r="I4" s="25"/>
      <c r="J4" s="2" t="s">
        <v>9</v>
      </c>
      <c r="K4" s="21" t="s">
        <v>10</v>
      </c>
      <c r="L4" s="690"/>
    </row>
    <row r="5" spans="1:12" s="34" customFormat="1" ht="15" customHeight="1">
      <c r="A5" s="685"/>
      <c r="B5" s="15" t="s">
        <v>1</v>
      </c>
      <c r="C5" s="15" t="s">
        <v>11</v>
      </c>
      <c r="D5" s="180" t="s">
        <v>2</v>
      </c>
      <c r="E5" s="14" t="s">
        <v>12</v>
      </c>
      <c r="F5" s="14" t="s">
        <v>13</v>
      </c>
      <c r="G5" s="15" t="s">
        <v>1</v>
      </c>
      <c r="H5" s="15" t="s">
        <v>11</v>
      </c>
      <c r="I5" s="180" t="s">
        <v>2</v>
      </c>
      <c r="J5" s="14" t="s">
        <v>12</v>
      </c>
      <c r="K5" s="15" t="s">
        <v>13</v>
      </c>
      <c r="L5" s="691"/>
    </row>
    <row r="6" spans="1:12" s="41" customFormat="1" ht="19.5" customHeight="1">
      <c r="A6" s="23" t="s">
        <v>354</v>
      </c>
      <c r="B6" s="253">
        <v>2195182</v>
      </c>
      <c r="C6" s="253">
        <v>1861376</v>
      </c>
      <c r="D6" s="256">
        <v>84.79369819905594</v>
      </c>
      <c r="E6" s="253">
        <v>122852</v>
      </c>
      <c r="F6" s="253">
        <v>210954</v>
      </c>
      <c r="G6" s="93">
        <v>0</v>
      </c>
      <c r="H6" s="93">
        <v>0</v>
      </c>
      <c r="I6" s="93">
        <v>0</v>
      </c>
      <c r="J6" s="93">
        <v>0</v>
      </c>
      <c r="K6" s="94">
        <v>0</v>
      </c>
      <c r="L6" s="20" t="s">
        <v>354</v>
      </c>
    </row>
    <row r="7" spans="1:12" s="41" customFormat="1" ht="19.5" customHeight="1">
      <c r="A7" s="23" t="s">
        <v>361</v>
      </c>
      <c r="B7" s="257">
        <v>2195182</v>
      </c>
      <c r="C7" s="258">
        <v>1863360</v>
      </c>
      <c r="D7" s="259">
        <f>C7/B7*100</f>
        <v>84.8840779488899</v>
      </c>
      <c r="E7" s="258">
        <v>121012</v>
      </c>
      <c r="F7" s="258">
        <v>210810</v>
      </c>
      <c r="G7" s="95">
        <v>0</v>
      </c>
      <c r="H7" s="95">
        <v>0</v>
      </c>
      <c r="I7" s="95">
        <v>0</v>
      </c>
      <c r="J7" s="95">
        <v>0</v>
      </c>
      <c r="K7" s="96">
        <v>0</v>
      </c>
      <c r="L7" s="20" t="s">
        <v>355</v>
      </c>
    </row>
    <row r="8" spans="1:12" s="41" customFormat="1" ht="19.5" customHeight="1">
      <c r="A8" s="23" t="s">
        <v>467</v>
      </c>
      <c r="B8" s="257">
        <v>2195182</v>
      </c>
      <c r="C8" s="258">
        <v>1865360</v>
      </c>
      <c r="D8" s="259">
        <v>85</v>
      </c>
      <c r="E8" s="258">
        <v>121012</v>
      </c>
      <c r="F8" s="258">
        <v>208810</v>
      </c>
      <c r="G8" s="95">
        <v>0</v>
      </c>
      <c r="H8" s="95">
        <v>0</v>
      </c>
      <c r="I8" s="95">
        <v>0</v>
      </c>
      <c r="J8" s="95">
        <v>0</v>
      </c>
      <c r="K8" s="96">
        <v>0</v>
      </c>
      <c r="L8" s="20" t="s">
        <v>399</v>
      </c>
    </row>
    <row r="9" spans="1:12" s="41" customFormat="1" ht="19.5" customHeight="1">
      <c r="A9" s="23" t="s">
        <v>528</v>
      </c>
      <c r="B9" s="257">
        <v>2195182</v>
      </c>
      <c r="C9" s="258">
        <v>1869610</v>
      </c>
      <c r="D9" s="259">
        <v>85.2</v>
      </c>
      <c r="E9" s="258">
        <v>120562</v>
      </c>
      <c r="F9" s="258">
        <v>205010</v>
      </c>
      <c r="G9" s="95">
        <v>0</v>
      </c>
      <c r="H9" s="95">
        <v>0</v>
      </c>
      <c r="I9" s="95">
        <v>0</v>
      </c>
      <c r="J9" s="95">
        <v>0</v>
      </c>
      <c r="K9" s="96">
        <v>0</v>
      </c>
      <c r="L9" s="20" t="s">
        <v>528</v>
      </c>
    </row>
    <row r="10" spans="1:12" s="174" customFormat="1" ht="19.5" customHeight="1">
      <c r="A10" s="134" t="s">
        <v>529</v>
      </c>
      <c r="B10" s="264">
        <v>2427285</v>
      </c>
      <c r="C10" s="265">
        <v>2011961</v>
      </c>
      <c r="D10" s="266">
        <v>82</v>
      </c>
      <c r="E10" s="267">
        <v>120562</v>
      </c>
      <c r="F10" s="265">
        <v>294762</v>
      </c>
      <c r="G10" s="247">
        <v>0</v>
      </c>
      <c r="H10" s="247">
        <v>0</v>
      </c>
      <c r="I10" s="247">
        <v>0</v>
      </c>
      <c r="J10" s="247">
        <v>0</v>
      </c>
      <c r="K10" s="248">
        <v>0</v>
      </c>
      <c r="L10" s="178" t="s">
        <v>529</v>
      </c>
    </row>
    <row r="11" spans="7:11" s="40" customFormat="1" ht="12" customHeight="1">
      <c r="G11" s="30"/>
      <c r="H11" s="30"/>
      <c r="I11" s="30"/>
      <c r="J11" s="30"/>
      <c r="K11" s="30"/>
    </row>
    <row r="12" spans="1:12" s="11" customFormat="1" ht="15" customHeight="1">
      <c r="A12" s="683" t="s">
        <v>95</v>
      </c>
      <c r="B12" s="853" t="s">
        <v>14</v>
      </c>
      <c r="C12" s="854"/>
      <c r="D12" s="854"/>
      <c r="E12" s="854"/>
      <c r="F12" s="855"/>
      <c r="G12" s="853" t="s">
        <v>15</v>
      </c>
      <c r="H12" s="854"/>
      <c r="I12" s="854"/>
      <c r="J12" s="854"/>
      <c r="K12" s="854"/>
      <c r="L12" s="689" t="s">
        <v>97</v>
      </c>
    </row>
    <row r="13" spans="1:12" s="11" customFormat="1" ht="15" customHeight="1">
      <c r="A13" s="684"/>
      <c r="B13" s="21" t="s">
        <v>0</v>
      </c>
      <c r="C13" s="21" t="s">
        <v>8</v>
      </c>
      <c r="D13" s="25"/>
      <c r="E13" s="2" t="s">
        <v>9</v>
      </c>
      <c r="F13" s="2" t="s">
        <v>10</v>
      </c>
      <c r="G13" s="21" t="s">
        <v>0</v>
      </c>
      <c r="H13" s="21" t="s">
        <v>8</v>
      </c>
      <c r="I13" s="25"/>
      <c r="J13" s="2" t="s">
        <v>9</v>
      </c>
      <c r="K13" s="21" t="s">
        <v>10</v>
      </c>
      <c r="L13" s="690"/>
    </row>
    <row r="14" spans="1:12" s="11" customFormat="1" ht="15" customHeight="1">
      <c r="A14" s="685"/>
      <c r="B14" s="15" t="s">
        <v>1</v>
      </c>
      <c r="C14" s="15" t="s">
        <v>11</v>
      </c>
      <c r="D14" s="180" t="s">
        <v>2</v>
      </c>
      <c r="E14" s="14" t="s">
        <v>12</v>
      </c>
      <c r="F14" s="14" t="s">
        <v>13</v>
      </c>
      <c r="G14" s="15" t="s">
        <v>1</v>
      </c>
      <c r="H14" s="15" t="s">
        <v>11</v>
      </c>
      <c r="I14" s="180" t="s">
        <v>2</v>
      </c>
      <c r="J14" s="14" t="s">
        <v>12</v>
      </c>
      <c r="K14" s="15" t="s">
        <v>13</v>
      </c>
      <c r="L14" s="691"/>
    </row>
    <row r="15" spans="1:12" s="66" customFormat="1" ht="19.5" customHeight="1">
      <c r="A15" s="16" t="s">
        <v>354</v>
      </c>
      <c r="B15" s="260">
        <v>375498</v>
      </c>
      <c r="C15" s="253">
        <v>334298</v>
      </c>
      <c r="D15" s="256">
        <v>89.02790427645421</v>
      </c>
      <c r="E15" s="253" t="s">
        <v>252</v>
      </c>
      <c r="F15" s="253">
        <v>41200</v>
      </c>
      <c r="G15" s="253">
        <v>1819684</v>
      </c>
      <c r="H15" s="253">
        <v>1527078</v>
      </c>
      <c r="I15" s="256">
        <v>83.9</v>
      </c>
      <c r="J15" s="253">
        <v>122852</v>
      </c>
      <c r="K15" s="261">
        <v>169754</v>
      </c>
      <c r="L15" s="67" t="s">
        <v>354</v>
      </c>
    </row>
    <row r="16" spans="1:12" s="99" customFormat="1" ht="19.5" customHeight="1">
      <c r="A16" s="97" t="s">
        <v>359</v>
      </c>
      <c r="B16" s="257">
        <v>375498</v>
      </c>
      <c r="C16" s="262">
        <v>334298</v>
      </c>
      <c r="D16" s="259">
        <v>89.02790427645421</v>
      </c>
      <c r="E16" s="258">
        <v>0</v>
      </c>
      <c r="F16" s="262">
        <v>41200</v>
      </c>
      <c r="G16" s="258">
        <v>1819684</v>
      </c>
      <c r="H16" s="262">
        <v>1529062</v>
      </c>
      <c r="I16" s="259">
        <v>84</v>
      </c>
      <c r="J16" s="262">
        <v>121012</v>
      </c>
      <c r="K16" s="263">
        <v>169610</v>
      </c>
      <c r="L16" s="98" t="s">
        <v>359</v>
      </c>
    </row>
    <row r="17" spans="1:12" s="99" customFormat="1" ht="19.5" customHeight="1">
      <c r="A17" s="97" t="s">
        <v>399</v>
      </c>
      <c r="B17" s="257">
        <v>375498</v>
      </c>
      <c r="C17" s="262">
        <v>336298</v>
      </c>
      <c r="D17" s="259">
        <v>89.6</v>
      </c>
      <c r="E17" s="258">
        <v>0</v>
      </c>
      <c r="F17" s="262">
        <v>39200</v>
      </c>
      <c r="G17" s="258">
        <v>1819684</v>
      </c>
      <c r="H17" s="262">
        <v>1529062</v>
      </c>
      <c r="I17" s="259">
        <v>84</v>
      </c>
      <c r="J17" s="262">
        <v>121012</v>
      </c>
      <c r="K17" s="263">
        <v>169610</v>
      </c>
      <c r="L17" s="98" t="s">
        <v>399</v>
      </c>
    </row>
    <row r="18" spans="1:12" s="99" customFormat="1" ht="19.5" customHeight="1">
      <c r="A18" s="97" t="s">
        <v>528</v>
      </c>
      <c r="B18" s="257">
        <v>375498</v>
      </c>
      <c r="C18" s="262">
        <v>336298</v>
      </c>
      <c r="D18" s="259">
        <v>89.6</v>
      </c>
      <c r="E18" s="258">
        <v>0</v>
      </c>
      <c r="F18" s="262">
        <v>39200</v>
      </c>
      <c r="G18" s="258">
        <v>1819684</v>
      </c>
      <c r="H18" s="262">
        <v>1533312</v>
      </c>
      <c r="I18" s="259">
        <v>84.3</v>
      </c>
      <c r="J18" s="262">
        <v>120562</v>
      </c>
      <c r="K18" s="263">
        <v>165810</v>
      </c>
      <c r="L18" s="98" t="s">
        <v>528</v>
      </c>
    </row>
    <row r="19" spans="1:12" s="179" customFormat="1" ht="19.5" customHeight="1">
      <c r="A19" s="134" t="s">
        <v>529</v>
      </c>
      <c r="B19" s="268">
        <v>396949</v>
      </c>
      <c r="C19" s="267">
        <v>358797</v>
      </c>
      <c r="D19" s="266">
        <v>90</v>
      </c>
      <c r="E19" s="269">
        <v>0</v>
      </c>
      <c r="F19" s="267">
        <v>38152</v>
      </c>
      <c r="G19" s="267">
        <v>2030336</v>
      </c>
      <c r="H19" s="267">
        <v>1653164</v>
      </c>
      <c r="I19" s="266">
        <v>81</v>
      </c>
      <c r="J19" s="267">
        <v>120562</v>
      </c>
      <c r="K19" s="270">
        <v>256610</v>
      </c>
      <c r="L19" s="178" t="s">
        <v>529</v>
      </c>
    </row>
    <row r="20" spans="1:8" s="173" customFormat="1" ht="16.5" customHeight="1">
      <c r="A20" s="173" t="s">
        <v>669</v>
      </c>
      <c r="D20" s="168"/>
      <c r="H20" s="168" t="s">
        <v>670</v>
      </c>
    </row>
    <row r="21" s="35" customFormat="1" ht="13.5"/>
    <row r="22" s="35" customFormat="1" ht="13.5"/>
    <row r="23" s="35" customFormat="1" ht="13.5"/>
    <row r="24" s="35" customFormat="1" ht="13.5"/>
  </sheetData>
  <sheetProtection/>
  <mergeCells count="9">
    <mergeCell ref="L12:L14"/>
    <mergeCell ref="A1:L1"/>
    <mergeCell ref="A3:A5"/>
    <mergeCell ref="B3:F3"/>
    <mergeCell ref="G3:K3"/>
    <mergeCell ref="L3:L5"/>
    <mergeCell ref="A12:A14"/>
    <mergeCell ref="B12:F12"/>
    <mergeCell ref="G12:K12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4.421875" style="0" customWidth="1"/>
    <col min="2" max="2" width="18.421875" style="0" customWidth="1"/>
    <col min="3" max="3" width="16.00390625" style="0" customWidth="1"/>
    <col min="4" max="6" width="18.421875" style="0" customWidth="1"/>
    <col min="7" max="7" width="16.8515625" style="0" customWidth="1"/>
    <col min="8" max="8" width="14.8515625" style="0" customWidth="1"/>
  </cols>
  <sheetData>
    <row r="1" spans="1:8" ht="31.5" customHeight="1">
      <c r="A1" s="868" t="s">
        <v>497</v>
      </c>
      <c r="B1" s="868"/>
      <c r="C1" s="868"/>
      <c r="D1" s="868"/>
      <c r="E1" s="868"/>
      <c r="F1" s="868"/>
      <c r="G1" s="868"/>
      <c r="H1" s="868"/>
    </row>
    <row r="2" spans="1:7" ht="12.75">
      <c r="A2" s="74" t="s">
        <v>332</v>
      </c>
      <c r="G2" s="76" t="s">
        <v>325</v>
      </c>
    </row>
    <row r="3" spans="1:8" s="185" customFormat="1" ht="12.75">
      <c r="A3" s="856" t="s">
        <v>395</v>
      </c>
      <c r="B3" s="859" t="s">
        <v>333</v>
      </c>
      <c r="C3" s="860"/>
      <c r="D3" s="860"/>
      <c r="E3" s="860"/>
      <c r="F3" s="861"/>
      <c r="G3" s="184" t="s">
        <v>334</v>
      </c>
      <c r="H3" s="865" t="s">
        <v>360</v>
      </c>
    </row>
    <row r="4" spans="1:8" s="185" customFormat="1" ht="12.75">
      <c r="A4" s="857"/>
      <c r="B4" s="862"/>
      <c r="C4" s="863"/>
      <c r="D4" s="863"/>
      <c r="E4" s="863"/>
      <c r="F4" s="864"/>
      <c r="G4" s="187" t="s">
        <v>335</v>
      </c>
      <c r="H4" s="866"/>
    </row>
    <row r="5" spans="1:8" s="185" customFormat="1" ht="12.75">
      <c r="A5" s="857"/>
      <c r="B5" s="573" t="s">
        <v>671</v>
      </c>
      <c r="C5" s="183" t="s">
        <v>336</v>
      </c>
      <c r="D5" s="183" t="s">
        <v>337</v>
      </c>
      <c r="E5" s="183" t="s">
        <v>338</v>
      </c>
      <c r="F5" s="183" t="s">
        <v>339</v>
      </c>
      <c r="G5" s="187" t="s">
        <v>326</v>
      </c>
      <c r="H5" s="866"/>
    </row>
    <row r="6" spans="1:8" s="185" customFormat="1" ht="12.75">
      <c r="A6" s="857"/>
      <c r="B6" s="573" t="s">
        <v>54</v>
      </c>
      <c r="C6" s="186" t="s">
        <v>340</v>
      </c>
      <c r="D6" s="186" t="s">
        <v>341</v>
      </c>
      <c r="E6" s="186" t="s">
        <v>342</v>
      </c>
      <c r="F6" s="186" t="s">
        <v>343</v>
      </c>
      <c r="G6" s="187" t="s">
        <v>327</v>
      </c>
      <c r="H6" s="866"/>
    </row>
    <row r="7" spans="1:8" s="185" customFormat="1" ht="12.75">
      <c r="A7" s="858"/>
      <c r="B7" s="189"/>
      <c r="C7" s="188" t="s">
        <v>328</v>
      </c>
      <c r="D7" s="188" t="s">
        <v>329</v>
      </c>
      <c r="E7" s="188" t="s">
        <v>330</v>
      </c>
      <c r="F7" s="188" t="s">
        <v>331</v>
      </c>
      <c r="G7" s="190"/>
      <c r="H7" s="867"/>
    </row>
    <row r="8" spans="1:8" s="185" customFormat="1" ht="34.5" customHeight="1">
      <c r="A8" s="191" t="s">
        <v>358</v>
      </c>
      <c r="B8" s="100">
        <v>1527078</v>
      </c>
      <c r="C8" s="102" t="s">
        <v>251</v>
      </c>
      <c r="D8" s="101">
        <v>73317</v>
      </c>
      <c r="E8" s="101">
        <v>101833</v>
      </c>
      <c r="F8" s="101">
        <v>1351928</v>
      </c>
      <c r="G8" s="105" t="s">
        <v>251</v>
      </c>
      <c r="H8" s="192" t="s">
        <v>358</v>
      </c>
    </row>
    <row r="9" spans="1:8" s="185" customFormat="1" ht="34.5" customHeight="1">
      <c r="A9" s="191" t="s">
        <v>359</v>
      </c>
      <c r="B9" s="103">
        <v>1863360</v>
      </c>
      <c r="C9" s="102" t="s">
        <v>251</v>
      </c>
      <c r="D9" s="104">
        <v>98010</v>
      </c>
      <c r="E9" s="104">
        <v>194342</v>
      </c>
      <c r="F9" s="104">
        <v>1571008</v>
      </c>
      <c r="G9" s="105" t="s">
        <v>251</v>
      </c>
      <c r="H9" s="192" t="s">
        <v>359</v>
      </c>
    </row>
    <row r="10" spans="1:8" s="185" customFormat="1" ht="34.5" customHeight="1">
      <c r="A10" s="191" t="s">
        <v>399</v>
      </c>
      <c r="B10" s="103">
        <v>1865360</v>
      </c>
      <c r="C10" s="102" t="s">
        <v>251</v>
      </c>
      <c r="D10" s="104">
        <v>98010</v>
      </c>
      <c r="E10" s="104">
        <v>199152</v>
      </c>
      <c r="F10" s="104">
        <v>1568198</v>
      </c>
      <c r="G10" s="105" t="s">
        <v>251</v>
      </c>
      <c r="H10" s="192" t="s">
        <v>397</v>
      </c>
    </row>
    <row r="11" spans="1:8" s="185" customFormat="1" ht="34.5" customHeight="1">
      <c r="A11" s="191" t="s">
        <v>528</v>
      </c>
      <c r="B11" s="103">
        <v>1869610</v>
      </c>
      <c r="C11" s="102" t="s">
        <v>251</v>
      </c>
      <c r="D11" s="104">
        <v>98010</v>
      </c>
      <c r="E11" s="104">
        <v>199152</v>
      </c>
      <c r="F11" s="104">
        <v>1572448</v>
      </c>
      <c r="G11" s="105" t="s">
        <v>251</v>
      </c>
      <c r="H11" s="192" t="s">
        <v>528</v>
      </c>
    </row>
    <row r="12" spans="1:9" s="275" customFormat="1" ht="34.5" customHeight="1">
      <c r="A12" s="195" t="s">
        <v>529</v>
      </c>
      <c r="B12" s="271">
        <f>SUM(C12:G12)</f>
        <v>2011961</v>
      </c>
      <c r="C12" s="272" t="s">
        <v>225</v>
      </c>
      <c r="D12" s="273">
        <v>819267</v>
      </c>
      <c r="E12" s="273">
        <v>572674</v>
      </c>
      <c r="F12" s="273">
        <v>620020</v>
      </c>
      <c r="G12" s="274" t="s">
        <v>225</v>
      </c>
      <c r="H12" s="574" t="s">
        <v>529</v>
      </c>
      <c r="I12" s="575"/>
    </row>
    <row r="13" spans="1:5" s="173" customFormat="1" ht="16.5" customHeight="1">
      <c r="A13" s="173" t="s">
        <v>669</v>
      </c>
      <c r="D13" s="168"/>
      <c r="E13" s="168" t="s">
        <v>670</v>
      </c>
    </row>
    <row r="14" s="121" customFormat="1" ht="15.75" customHeight="1">
      <c r="A14" s="181" t="s">
        <v>390</v>
      </c>
    </row>
  </sheetData>
  <sheetProtection/>
  <mergeCells count="4">
    <mergeCell ref="A3:A7"/>
    <mergeCell ref="B3:F4"/>
    <mergeCell ref="H3:H7"/>
    <mergeCell ref="A1:H1"/>
  </mergeCells>
  <printOptions/>
  <pageMargins left="0.62" right="0.59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3"/>
  <sheetViews>
    <sheetView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9.28125" style="0" customWidth="1"/>
    <col min="4" max="4" width="9.7109375" style="0" customWidth="1"/>
    <col min="5" max="7" width="10.00390625" style="0" customWidth="1"/>
    <col min="8" max="8" width="8.7109375" style="0" customWidth="1"/>
    <col min="9" max="9" width="8.8515625" style="0" customWidth="1"/>
    <col min="10" max="10" width="9.00390625" style="0" customWidth="1"/>
    <col min="11" max="13" width="8.28125" style="0" customWidth="1"/>
    <col min="14" max="16" width="9.421875" style="0" customWidth="1"/>
  </cols>
  <sheetData>
    <row r="1" spans="1:17" s="17" customFormat="1" ht="36" customHeight="1">
      <c r="A1" s="682" t="s">
        <v>498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</row>
    <row r="2" spans="1:17" s="8" customFormat="1" ht="18" customHeight="1">
      <c r="A2" s="18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O2" s="6"/>
      <c r="Q2" s="7" t="s">
        <v>17</v>
      </c>
    </row>
    <row r="3" spans="1:17" s="11" customFormat="1" ht="15" customHeight="1">
      <c r="A3" s="683" t="s">
        <v>99</v>
      </c>
      <c r="B3" s="853" t="s">
        <v>18</v>
      </c>
      <c r="C3" s="854"/>
      <c r="D3" s="855"/>
      <c r="E3" s="853" t="s">
        <v>19</v>
      </c>
      <c r="F3" s="854"/>
      <c r="G3" s="855"/>
      <c r="H3" s="853" t="s">
        <v>20</v>
      </c>
      <c r="I3" s="854"/>
      <c r="J3" s="855"/>
      <c r="K3" s="853" t="s">
        <v>21</v>
      </c>
      <c r="L3" s="854"/>
      <c r="M3" s="855"/>
      <c r="N3" s="872" t="s">
        <v>428</v>
      </c>
      <c r="O3" s="873"/>
      <c r="P3" s="874"/>
      <c r="Q3" s="689" t="s">
        <v>253</v>
      </c>
    </row>
    <row r="4" spans="1:17" s="11" customFormat="1" ht="15" customHeight="1">
      <c r="A4" s="684"/>
      <c r="B4" s="885" t="s">
        <v>22</v>
      </c>
      <c r="C4" s="886"/>
      <c r="D4" s="685"/>
      <c r="E4" s="885" t="s">
        <v>23</v>
      </c>
      <c r="F4" s="886"/>
      <c r="G4" s="685"/>
      <c r="H4" s="885" t="s">
        <v>24</v>
      </c>
      <c r="I4" s="886"/>
      <c r="J4" s="685"/>
      <c r="K4" s="691" t="s">
        <v>25</v>
      </c>
      <c r="L4" s="886"/>
      <c r="M4" s="685"/>
      <c r="N4" s="875" t="s">
        <v>429</v>
      </c>
      <c r="O4" s="876"/>
      <c r="P4" s="877"/>
      <c r="Q4" s="690"/>
    </row>
    <row r="5" spans="1:17" s="11" customFormat="1" ht="15" customHeight="1">
      <c r="A5" s="684"/>
      <c r="B5" s="2" t="s">
        <v>26</v>
      </c>
      <c r="C5" s="2" t="s">
        <v>27</v>
      </c>
      <c r="D5" s="2" t="s">
        <v>28</v>
      </c>
      <c r="E5" s="2" t="s">
        <v>26</v>
      </c>
      <c r="F5" s="2" t="s">
        <v>27</v>
      </c>
      <c r="G5" s="2" t="s">
        <v>28</v>
      </c>
      <c r="H5" s="2" t="s">
        <v>26</v>
      </c>
      <c r="I5" s="2" t="s">
        <v>27</v>
      </c>
      <c r="J5" s="2" t="s">
        <v>28</v>
      </c>
      <c r="K5" s="2" t="s">
        <v>26</v>
      </c>
      <c r="L5" s="2" t="s">
        <v>27</v>
      </c>
      <c r="M5" s="2" t="s">
        <v>28</v>
      </c>
      <c r="N5" s="2" t="s">
        <v>26</v>
      </c>
      <c r="O5" s="2" t="s">
        <v>27</v>
      </c>
      <c r="P5" s="2" t="s">
        <v>28</v>
      </c>
      <c r="Q5" s="690"/>
    </row>
    <row r="6" spans="1:17" s="11" customFormat="1" ht="15" customHeight="1">
      <c r="A6" s="685"/>
      <c r="B6" s="14" t="s">
        <v>29</v>
      </c>
      <c r="C6" s="14" t="s">
        <v>30</v>
      </c>
      <c r="D6" s="14" t="s">
        <v>263</v>
      </c>
      <c r="E6" s="14" t="s">
        <v>29</v>
      </c>
      <c r="F6" s="14" t="s">
        <v>30</v>
      </c>
      <c r="G6" s="14" t="s">
        <v>263</v>
      </c>
      <c r="H6" s="14" t="s">
        <v>29</v>
      </c>
      <c r="I6" s="14" t="s">
        <v>30</v>
      </c>
      <c r="J6" s="14" t="s">
        <v>263</v>
      </c>
      <c r="K6" s="14" t="s">
        <v>29</v>
      </c>
      <c r="L6" s="14" t="s">
        <v>30</v>
      </c>
      <c r="M6" s="14" t="s">
        <v>263</v>
      </c>
      <c r="N6" s="14" t="s">
        <v>29</v>
      </c>
      <c r="O6" s="14" t="s">
        <v>30</v>
      </c>
      <c r="P6" s="14" t="s">
        <v>263</v>
      </c>
      <c r="Q6" s="691"/>
    </row>
    <row r="7" spans="1:17" s="41" customFormat="1" ht="22.5" customHeight="1">
      <c r="A7" s="23" t="s">
        <v>354</v>
      </c>
      <c r="B7" s="68" t="s">
        <v>251</v>
      </c>
      <c r="C7" s="69" t="s">
        <v>251</v>
      </c>
      <c r="D7" s="69" t="s">
        <v>251</v>
      </c>
      <c r="E7" s="69">
        <v>1</v>
      </c>
      <c r="F7" s="69">
        <v>30</v>
      </c>
      <c r="G7" s="69">
        <v>104</v>
      </c>
      <c r="H7" s="69" t="s">
        <v>251</v>
      </c>
      <c r="I7" s="69" t="s">
        <v>251</v>
      </c>
      <c r="J7" s="69" t="s">
        <v>251</v>
      </c>
      <c r="K7" s="69" t="s">
        <v>251</v>
      </c>
      <c r="L7" s="69" t="s">
        <v>251</v>
      </c>
      <c r="M7" s="69" t="s">
        <v>251</v>
      </c>
      <c r="N7" s="44">
        <v>1</v>
      </c>
      <c r="O7" s="59">
        <v>524</v>
      </c>
      <c r="P7" s="59">
        <v>10088</v>
      </c>
      <c r="Q7" s="29" t="s">
        <v>354</v>
      </c>
    </row>
    <row r="8" spans="1:17" s="41" customFormat="1" ht="22.5" customHeight="1">
      <c r="A8" s="23" t="s">
        <v>359</v>
      </c>
      <c r="B8" s="68" t="s">
        <v>252</v>
      </c>
      <c r="C8" s="69" t="s">
        <v>252</v>
      </c>
      <c r="D8" s="69" t="s">
        <v>252</v>
      </c>
      <c r="E8" s="69">
        <v>1</v>
      </c>
      <c r="F8" s="69">
        <v>30</v>
      </c>
      <c r="G8" s="69">
        <v>104</v>
      </c>
      <c r="H8" s="69" t="s">
        <v>252</v>
      </c>
      <c r="I8" s="69" t="s">
        <v>252</v>
      </c>
      <c r="J8" s="69" t="s">
        <v>252</v>
      </c>
      <c r="K8" s="69" t="s">
        <v>252</v>
      </c>
      <c r="L8" s="69" t="s">
        <v>252</v>
      </c>
      <c r="M8" s="69" t="s">
        <v>252</v>
      </c>
      <c r="N8" s="211">
        <v>1</v>
      </c>
      <c r="O8" s="106">
        <v>524</v>
      </c>
      <c r="P8" s="106">
        <v>10088</v>
      </c>
      <c r="Q8" s="29" t="s">
        <v>359</v>
      </c>
    </row>
    <row r="9" spans="1:17" s="41" customFormat="1" ht="22.5" customHeight="1">
      <c r="A9" s="23" t="s">
        <v>399</v>
      </c>
      <c r="B9" s="68" t="s">
        <v>251</v>
      </c>
      <c r="C9" s="69" t="s">
        <v>251</v>
      </c>
      <c r="D9" s="69" t="s">
        <v>251</v>
      </c>
      <c r="E9" s="69">
        <v>1</v>
      </c>
      <c r="F9" s="69">
        <v>30</v>
      </c>
      <c r="G9" s="69">
        <v>104</v>
      </c>
      <c r="H9" s="69" t="s">
        <v>251</v>
      </c>
      <c r="I9" s="69" t="s">
        <v>251</v>
      </c>
      <c r="J9" s="69" t="s">
        <v>251</v>
      </c>
      <c r="K9" s="69" t="s">
        <v>251</v>
      </c>
      <c r="L9" s="69" t="s">
        <v>251</v>
      </c>
      <c r="M9" s="69" t="s">
        <v>251</v>
      </c>
      <c r="N9" s="211">
        <v>1</v>
      </c>
      <c r="O9" s="106">
        <v>524</v>
      </c>
      <c r="P9" s="106">
        <v>10088</v>
      </c>
      <c r="Q9" s="29" t="s">
        <v>399</v>
      </c>
    </row>
    <row r="10" spans="1:17" s="41" customFormat="1" ht="22.5" customHeight="1">
      <c r="A10" s="23" t="s">
        <v>528</v>
      </c>
      <c r="B10" s="68" t="s">
        <v>251</v>
      </c>
      <c r="C10" s="69" t="s">
        <v>251</v>
      </c>
      <c r="D10" s="69" t="s">
        <v>251</v>
      </c>
      <c r="E10" s="69">
        <v>1</v>
      </c>
      <c r="F10" s="69">
        <v>30</v>
      </c>
      <c r="G10" s="69">
        <v>104</v>
      </c>
      <c r="H10" s="69" t="s">
        <v>251</v>
      </c>
      <c r="I10" s="69" t="s">
        <v>251</v>
      </c>
      <c r="J10" s="69" t="s">
        <v>251</v>
      </c>
      <c r="K10" s="69" t="s">
        <v>251</v>
      </c>
      <c r="L10" s="69" t="s">
        <v>251</v>
      </c>
      <c r="M10" s="69" t="s">
        <v>251</v>
      </c>
      <c r="N10" s="211">
        <v>1</v>
      </c>
      <c r="O10" s="106">
        <v>524</v>
      </c>
      <c r="P10" s="106">
        <v>10088</v>
      </c>
      <c r="Q10" s="29" t="s">
        <v>528</v>
      </c>
    </row>
    <row r="11" spans="1:17" s="174" customFormat="1" ht="22.5" customHeight="1">
      <c r="A11" s="134" t="s">
        <v>529</v>
      </c>
      <c r="B11" s="278" t="s">
        <v>499</v>
      </c>
      <c r="C11" s="279" t="s">
        <v>251</v>
      </c>
      <c r="D11" s="279" t="s">
        <v>251</v>
      </c>
      <c r="E11" s="279">
        <v>1</v>
      </c>
      <c r="F11" s="279">
        <v>30</v>
      </c>
      <c r="G11" s="279">
        <v>104</v>
      </c>
      <c r="H11" s="279" t="s">
        <v>251</v>
      </c>
      <c r="I11" s="279" t="s">
        <v>251</v>
      </c>
      <c r="J11" s="279" t="s">
        <v>251</v>
      </c>
      <c r="K11" s="279" t="s">
        <v>251</v>
      </c>
      <c r="L11" s="279" t="s">
        <v>251</v>
      </c>
      <c r="M11" s="279" t="s">
        <v>251</v>
      </c>
      <c r="N11" s="280">
        <v>1</v>
      </c>
      <c r="O11" s="281">
        <v>524</v>
      </c>
      <c r="P11" s="577">
        <v>10088</v>
      </c>
      <c r="Q11" s="178" t="s">
        <v>529</v>
      </c>
    </row>
    <row r="12" spans="1:13" s="54" customFormat="1" ht="1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9" s="222" customFormat="1" ht="25.5" customHeight="1">
      <c r="A13" s="765" t="s">
        <v>31</v>
      </c>
      <c r="B13" s="887" t="s">
        <v>430</v>
      </c>
      <c r="C13" s="827"/>
      <c r="D13" s="832"/>
      <c r="E13" s="887" t="s">
        <v>431</v>
      </c>
      <c r="F13" s="827"/>
      <c r="G13" s="827"/>
      <c r="H13" s="888" t="s">
        <v>432</v>
      </c>
      <c r="I13" s="888"/>
      <c r="J13" s="888"/>
      <c r="K13" s="878" t="s">
        <v>433</v>
      </c>
      <c r="L13" s="878"/>
      <c r="M13" s="878"/>
      <c r="N13" s="878" t="s">
        <v>434</v>
      </c>
      <c r="O13" s="878"/>
      <c r="P13" s="878"/>
      <c r="Q13" s="43" t="s">
        <v>435</v>
      </c>
      <c r="R13" s="881" t="s">
        <v>436</v>
      </c>
      <c r="S13" s="882"/>
    </row>
    <row r="14" spans="1:19" s="217" customFormat="1" ht="25.5" customHeight="1">
      <c r="A14" s="762"/>
      <c r="B14" s="218" t="s">
        <v>32</v>
      </c>
      <c r="C14" s="218" t="s">
        <v>33</v>
      </c>
      <c r="D14" s="218" t="s">
        <v>34</v>
      </c>
      <c r="E14" s="218" t="s">
        <v>32</v>
      </c>
      <c r="F14" s="218" t="s">
        <v>33</v>
      </c>
      <c r="G14" s="218" t="s">
        <v>34</v>
      </c>
      <c r="H14" s="218" t="s">
        <v>32</v>
      </c>
      <c r="I14" s="218" t="s">
        <v>33</v>
      </c>
      <c r="J14" s="218" t="s">
        <v>34</v>
      </c>
      <c r="K14" s="218" t="s">
        <v>32</v>
      </c>
      <c r="L14" s="218" t="s">
        <v>33</v>
      </c>
      <c r="M14" s="218" t="s">
        <v>34</v>
      </c>
      <c r="N14" s="218" t="s">
        <v>32</v>
      </c>
      <c r="O14" s="218" t="s">
        <v>33</v>
      </c>
      <c r="P14" s="218" t="s">
        <v>34</v>
      </c>
      <c r="Q14" s="42" t="s">
        <v>437</v>
      </c>
      <c r="R14" s="883"/>
      <c r="S14" s="884"/>
    </row>
    <row r="15" spans="1:19" s="61" customFormat="1" ht="22.5" customHeight="1">
      <c r="A15" s="65" t="s">
        <v>354</v>
      </c>
      <c r="B15" s="45" t="s">
        <v>252</v>
      </c>
      <c r="C15" s="44" t="s">
        <v>225</v>
      </c>
      <c r="D15" s="59" t="s">
        <v>225</v>
      </c>
      <c r="E15" s="59" t="s">
        <v>225</v>
      </c>
      <c r="F15" s="44" t="s">
        <v>225</v>
      </c>
      <c r="G15" s="59" t="s">
        <v>225</v>
      </c>
      <c r="H15" s="59" t="s">
        <v>225</v>
      </c>
      <c r="I15" s="44" t="s">
        <v>225</v>
      </c>
      <c r="J15" s="59" t="s">
        <v>225</v>
      </c>
      <c r="K15" s="59" t="s">
        <v>225</v>
      </c>
      <c r="L15" s="44" t="s">
        <v>225</v>
      </c>
      <c r="M15" s="44" t="s">
        <v>225</v>
      </c>
      <c r="N15" s="59" t="s">
        <v>225</v>
      </c>
      <c r="O15" s="59" t="s">
        <v>225</v>
      </c>
      <c r="P15" s="59" t="s">
        <v>225</v>
      </c>
      <c r="Q15" s="92">
        <v>29820</v>
      </c>
      <c r="R15" s="879" t="s">
        <v>354</v>
      </c>
      <c r="S15" s="880"/>
    </row>
    <row r="16" spans="1:19" s="61" customFormat="1" ht="22.5" customHeight="1">
      <c r="A16" s="65" t="s">
        <v>359</v>
      </c>
      <c r="B16" s="223">
        <v>0</v>
      </c>
      <c r="C16" s="225">
        <v>0</v>
      </c>
      <c r="D16" s="224">
        <v>0</v>
      </c>
      <c r="E16" s="224">
        <v>0</v>
      </c>
      <c r="F16" s="225">
        <v>0</v>
      </c>
      <c r="G16" s="224">
        <v>0</v>
      </c>
      <c r="H16" s="224">
        <v>0</v>
      </c>
      <c r="I16" s="225">
        <v>0</v>
      </c>
      <c r="J16" s="224">
        <v>0</v>
      </c>
      <c r="K16" s="224">
        <v>0</v>
      </c>
      <c r="L16" s="225">
        <v>0</v>
      </c>
      <c r="M16" s="225">
        <v>0</v>
      </c>
      <c r="N16" s="224">
        <v>0</v>
      </c>
      <c r="O16" s="224">
        <v>0</v>
      </c>
      <c r="P16" s="224">
        <v>0</v>
      </c>
      <c r="Q16" s="226">
        <v>29237</v>
      </c>
      <c r="R16" s="879" t="s">
        <v>359</v>
      </c>
      <c r="S16" s="880"/>
    </row>
    <row r="17" spans="1:19" s="61" customFormat="1" ht="22.5" customHeight="1">
      <c r="A17" s="65" t="s">
        <v>399</v>
      </c>
      <c r="B17" s="225">
        <v>0</v>
      </c>
      <c r="C17" s="225">
        <v>0</v>
      </c>
      <c r="D17" s="224">
        <v>0</v>
      </c>
      <c r="E17" s="224">
        <v>0</v>
      </c>
      <c r="F17" s="225">
        <v>0</v>
      </c>
      <c r="G17" s="224">
        <v>0</v>
      </c>
      <c r="H17" s="224">
        <v>0</v>
      </c>
      <c r="I17" s="225">
        <v>0</v>
      </c>
      <c r="J17" s="224">
        <v>0</v>
      </c>
      <c r="K17" s="224">
        <v>0</v>
      </c>
      <c r="L17" s="225">
        <v>0</v>
      </c>
      <c r="M17" s="225">
        <v>0</v>
      </c>
      <c r="N17" s="224">
        <v>0</v>
      </c>
      <c r="O17" s="224">
        <v>0</v>
      </c>
      <c r="P17" s="224">
        <v>0</v>
      </c>
      <c r="Q17" s="576">
        <v>29938</v>
      </c>
      <c r="R17" s="757" t="s">
        <v>363</v>
      </c>
      <c r="S17" s="869"/>
    </row>
    <row r="18" spans="1:19" s="61" customFormat="1" ht="22.5" customHeight="1">
      <c r="A18" s="107" t="s">
        <v>398</v>
      </c>
      <c r="B18" s="578">
        <v>0</v>
      </c>
      <c r="C18" s="578">
        <v>0</v>
      </c>
      <c r="D18" s="579">
        <v>0</v>
      </c>
      <c r="E18" s="579">
        <v>0</v>
      </c>
      <c r="F18" s="578">
        <v>0</v>
      </c>
      <c r="G18" s="579">
        <v>0</v>
      </c>
      <c r="H18" s="579">
        <v>0</v>
      </c>
      <c r="I18" s="578">
        <v>0</v>
      </c>
      <c r="J18" s="579">
        <v>0</v>
      </c>
      <c r="K18" s="579">
        <v>0</v>
      </c>
      <c r="L18" s="578">
        <v>0</v>
      </c>
      <c r="M18" s="578">
        <v>0</v>
      </c>
      <c r="N18" s="579">
        <v>0</v>
      </c>
      <c r="O18" s="579">
        <v>0</v>
      </c>
      <c r="P18" s="579">
        <v>0</v>
      </c>
      <c r="Q18" s="580">
        <v>31958</v>
      </c>
      <c r="R18" s="674"/>
      <c r="S18" s="674"/>
    </row>
    <row r="19" spans="1:19" s="129" customFormat="1" ht="22.5" customHeight="1">
      <c r="A19" s="134" t="s">
        <v>529</v>
      </c>
      <c r="B19" s="282">
        <v>0</v>
      </c>
      <c r="C19" s="276">
        <v>0</v>
      </c>
      <c r="D19" s="283">
        <v>0</v>
      </c>
      <c r="E19" s="283">
        <v>0</v>
      </c>
      <c r="F19" s="276">
        <v>0</v>
      </c>
      <c r="G19" s="283">
        <v>0</v>
      </c>
      <c r="H19" s="283">
        <v>0</v>
      </c>
      <c r="I19" s="276">
        <v>0</v>
      </c>
      <c r="J19" s="283">
        <v>0</v>
      </c>
      <c r="K19" s="283">
        <v>0</v>
      </c>
      <c r="L19" s="276">
        <v>0</v>
      </c>
      <c r="M19" s="276">
        <v>0</v>
      </c>
      <c r="N19" s="283">
        <v>0</v>
      </c>
      <c r="O19" s="283">
        <v>0</v>
      </c>
      <c r="P19" s="283">
        <v>0</v>
      </c>
      <c r="Q19" s="277">
        <v>31958</v>
      </c>
      <c r="R19" s="870" t="s">
        <v>621</v>
      </c>
      <c r="S19" s="871"/>
    </row>
    <row r="20" spans="1:19" s="173" customFormat="1" ht="12.75" customHeight="1">
      <c r="A20" s="141" t="s">
        <v>391</v>
      </c>
      <c r="B20" s="141"/>
      <c r="C20" s="220"/>
      <c r="D20" s="220"/>
      <c r="E20" s="220"/>
      <c r="F20" s="220"/>
      <c r="G20" s="220"/>
      <c r="H20" s="211"/>
      <c r="I20" s="219"/>
      <c r="J20" s="227"/>
      <c r="K20" s="227"/>
      <c r="L20" s="227"/>
      <c r="M20" s="227"/>
      <c r="N20" s="141"/>
      <c r="O20" s="141"/>
      <c r="P20" s="141"/>
      <c r="Q20" s="141"/>
      <c r="R20" s="141"/>
      <c r="S20" s="182" t="s">
        <v>440</v>
      </c>
    </row>
    <row r="21" spans="1:19" s="173" customFormat="1" ht="12.75" customHeight="1">
      <c r="A21" s="173" t="s">
        <v>438</v>
      </c>
      <c r="C21" s="220"/>
      <c r="D21" s="220"/>
      <c r="E21" s="220"/>
      <c r="F21" s="220"/>
      <c r="G21" s="220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</row>
    <row r="22" s="173" customFormat="1" ht="12.75" customHeight="1">
      <c r="A22" s="173" t="s">
        <v>439</v>
      </c>
    </row>
    <row r="23" spans="8:19" s="173" customFormat="1" ht="12.75" customHeight="1"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</row>
    <row r="24" s="221" customFormat="1" ht="12.75"/>
    <row r="25" s="221" customFormat="1" ht="12.75"/>
    <row r="26" s="221" customFormat="1" ht="12.75"/>
    <row r="27" s="221" customFormat="1" ht="12.75"/>
    <row r="28" s="221" customFormat="1" ht="12.75"/>
    <row r="29" s="221" customFormat="1" ht="12.75"/>
    <row r="30" s="221" customFormat="1" ht="12.75"/>
    <row r="31" s="221" customFormat="1" ht="12.75"/>
    <row r="32" s="221" customFormat="1" ht="12.75"/>
    <row r="33" s="221" customFormat="1" ht="12.75"/>
    <row r="34" s="221" customFormat="1" ht="12.75"/>
    <row r="35" s="221" customFormat="1" ht="12.75"/>
    <row r="36" s="221" customFormat="1" ht="12.75"/>
    <row r="37" s="221" customFormat="1" ht="12.75"/>
    <row r="38" s="221" customFormat="1" ht="12.75"/>
    <row r="39" s="221" customFormat="1" ht="12.75"/>
    <row r="40" s="221" customFormat="1" ht="12.75"/>
    <row r="41" s="221" customFormat="1" ht="12.75"/>
    <row r="42" s="221" customFormat="1" ht="12.75"/>
    <row r="43" s="221" customFormat="1" ht="12.75"/>
    <row r="44" s="221" customFormat="1" ht="12.75"/>
    <row r="45" s="221" customFormat="1" ht="12.75"/>
    <row r="46" s="221" customFormat="1" ht="12.75"/>
    <row r="47" s="221" customFormat="1" ht="12.75"/>
    <row r="48" s="221" customFormat="1" ht="12.75"/>
    <row r="49" s="221" customFormat="1" ht="12.75"/>
    <row r="50" s="221" customFormat="1" ht="12.75"/>
    <row r="51" s="221" customFormat="1" ht="12.75"/>
    <row r="52" s="221" customFormat="1" ht="12.75"/>
    <row r="53" s="221" customFormat="1" ht="12.75"/>
    <row r="54" s="221" customFormat="1" ht="12.75"/>
    <row r="55" s="221" customFormat="1" ht="12.75"/>
    <row r="56" s="221" customFormat="1" ht="12.75"/>
    <row r="57" s="221" customFormat="1" ht="12.75"/>
    <row r="58" s="221" customFormat="1" ht="12.75"/>
    <row r="59" s="221" customFormat="1" ht="12.75"/>
    <row r="60" s="221" customFormat="1" ht="12.75"/>
    <row r="61" s="221" customFormat="1" ht="12.75"/>
    <row r="62" s="221" customFormat="1" ht="12.75"/>
    <row r="63" s="221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sheetProtection/>
  <mergeCells count="25">
    <mergeCell ref="A1:Q1"/>
    <mergeCell ref="A13:A14"/>
    <mergeCell ref="B13:D13"/>
    <mergeCell ref="E13:G13"/>
    <mergeCell ref="K4:M4"/>
    <mergeCell ref="H13:J13"/>
    <mergeCell ref="K13:M13"/>
    <mergeCell ref="K3:M3"/>
    <mergeCell ref="B4:D4"/>
    <mergeCell ref="E4:G4"/>
    <mergeCell ref="H4:J4"/>
    <mergeCell ref="A3:A6"/>
    <mergeCell ref="B3:D3"/>
    <mergeCell ref="E3:G3"/>
    <mergeCell ref="H3:J3"/>
    <mergeCell ref="R17:S17"/>
    <mergeCell ref="R19:S19"/>
    <mergeCell ref="N3:P3"/>
    <mergeCell ref="N4:P4"/>
    <mergeCell ref="N13:P13"/>
    <mergeCell ref="Q3:Q6"/>
    <mergeCell ref="R15:S15"/>
    <mergeCell ref="R16:S16"/>
    <mergeCell ref="R13:S14"/>
    <mergeCell ref="R18:S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16.00390625" style="326" customWidth="1"/>
    <col min="2" max="2" width="18.57421875" style="326" customWidth="1"/>
    <col min="3" max="8" width="15.140625" style="326" customWidth="1"/>
    <col min="9" max="9" width="16.00390625" style="326" customWidth="1"/>
    <col min="10" max="16384" width="9.140625" style="326" customWidth="1"/>
  </cols>
  <sheetData>
    <row r="1" spans="1:9" ht="32.25" customHeight="1">
      <c r="A1" s="651" t="s">
        <v>216</v>
      </c>
      <c r="B1" s="651"/>
      <c r="C1" s="651"/>
      <c r="D1" s="651"/>
      <c r="E1" s="651"/>
      <c r="F1" s="651"/>
      <c r="G1" s="651"/>
      <c r="H1" s="651"/>
      <c r="I1" s="651"/>
    </row>
    <row r="2" spans="1:9" s="46" customFormat="1" ht="18" customHeight="1">
      <c r="A2" s="327" t="s">
        <v>217</v>
      </c>
      <c r="B2" s="328"/>
      <c r="C2" s="328"/>
      <c r="D2" s="328"/>
      <c r="E2" s="328"/>
      <c r="G2" s="329"/>
      <c r="I2" s="329" t="s">
        <v>218</v>
      </c>
    </row>
    <row r="3" spans="1:9" s="46" customFormat="1" ht="31.5" customHeight="1">
      <c r="A3" s="233" t="s">
        <v>289</v>
      </c>
      <c r="B3" s="331" t="s">
        <v>219</v>
      </c>
      <c r="C3" s="659" t="s">
        <v>367</v>
      </c>
      <c r="D3" s="660"/>
      <c r="E3" s="657" t="s">
        <v>368</v>
      </c>
      <c r="F3" s="658"/>
      <c r="G3" s="655" t="s">
        <v>369</v>
      </c>
      <c r="H3" s="656"/>
      <c r="I3" s="332" t="s">
        <v>290</v>
      </c>
    </row>
    <row r="4" spans="1:9" s="46" customFormat="1" ht="27" customHeight="1">
      <c r="A4" s="47" t="s">
        <v>220</v>
      </c>
      <c r="B4" s="57">
        <v>89835</v>
      </c>
      <c r="C4" s="662">
        <v>55433</v>
      </c>
      <c r="D4" s="662"/>
      <c r="E4" s="662">
        <v>34402</v>
      </c>
      <c r="F4" s="662"/>
      <c r="G4" s="662" t="s">
        <v>252</v>
      </c>
      <c r="H4" s="663"/>
      <c r="I4" s="49" t="s">
        <v>221</v>
      </c>
    </row>
    <row r="5" spans="1:9" s="50" customFormat="1" ht="27" customHeight="1">
      <c r="A5" s="47" t="s">
        <v>222</v>
      </c>
      <c r="B5" s="56">
        <v>110277</v>
      </c>
      <c r="C5" s="652">
        <v>39319</v>
      </c>
      <c r="D5" s="652"/>
      <c r="E5" s="652">
        <v>66384</v>
      </c>
      <c r="F5" s="652"/>
      <c r="G5" s="652">
        <v>4574</v>
      </c>
      <c r="H5" s="653"/>
      <c r="I5" s="49" t="s">
        <v>223</v>
      </c>
    </row>
    <row r="6" spans="1:9" s="50" customFormat="1" ht="27" customHeight="1">
      <c r="A6" s="47" t="s">
        <v>224</v>
      </c>
      <c r="B6" s="56">
        <v>122327</v>
      </c>
      <c r="C6" s="652">
        <v>32182</v>
      </c>
      <c r="D6" s="652"/>
      <c r="E6" s="652">
        <v>62396</v>
      </c>
      <c r="F6" s="652"/>
      <c r="G6" s="652">
        <v>27749</v>
      </c>
      <c r="H6" s="653"/>
      <c r="I6" s="49" t="s">
        <v>224</v>
      </c>
    </row>
    <row r="7" spans="1:9" s="50" customFormat="1" ht="27" customHeight="1">
      <c r="A7" s="47" t="s">
        <v>362</v>
      </c>
      <c r="B7" s="56">
        <v>143189</v>
      </c>
      <c r="C7" s="652">
        <v>26424</v>
      </c>
      <c r="D7" s="652"/>
      <c r="E7" s="652">
        <v>57771</v>
      </c>
      <c r="F7" s="652"/>
      <c r="G7" s="652">
        <v>56139</v>
      </c>
      <c r="H7" s="653"/>
      <c r="I7" s="51" t="s">
        <v>364</v>
      </c>
    </row>
    <row r="8" spans="1:9" s="127" customFormat="1" ht="27" customHeight="1">
      <c r="A8" s="122" t="s">
        <v>374</v>
      </c>
      <c r="B8" s="123">
        <v>151347</v>
      </c>
      <c r="C8" s="654">
        <v>24643</v>
      </c>
      <c r="D8" s="654"/>
      <c r="E8" s="654">
        <v>55546</v>
      </c>
      <c r="F8" s="654"/>
      <c r="G8" s="654">
        <v>55671</v>
      </c>
      <c r="H8" s="661"/>
      <c r="I8" s="126" t="s">
        <v>374</v>
      </c>
    </row>
    <row r="9" spans="1:9" s="46" customFormat="1" ht="27" customHeight="1">
      <c r="A9" s="50"/>
      <c r="B9" s="50"/>
      <c r="C9" s="50"/>
      <c r="D9" s="50"/>
      <c r="E9" s="50"/>
      <c r="F9" s="50"/>
      <c r="G9" s="50"/>
      <c r="H9" s="50"/>
      <c r="I9" s="333"/>
    </row>
    <row r="10" spans="1:9" s="46" customFormat="1" ht="27" customHeight="1">
      <c r="A10" s="233" t="s">
        <v>289</v>
      </c>
      <c r="B10" s="334">
        <v>2005</v>
      </c>
      <c r="C10" s="335">
        <v>2006</v>
      </c>
      <c r="D10" s="336">
        <v>2007</v>
      </c>
      <c r="E10" s="335">
        <v>2008</v>
      </c>
      <c r="F10" s="336">
        <v>2009</v>
      </c>
      <c r="G10" s="336">
        <v>2010</v>
      </c>
      <c r="H10" s="335" t="s">
        <v>290</v>
      </c>
      <c r="I10" s="51"/>
    </row>
    <row r="11" spans="1:9" s="46" customFormat="1" ht="27" customHeight="1">
      <c r="A11" s="47" t="s">
        <v>226</v>
      </c>
      <c r="B11" s="48" t="s">
        <v>252</v>
      </c>
      <c r="C11" s="48" t="s">
        <v>252</v>
      </c>
      <c r="D11" s="48" t="s">
        <v>252</v>
      </c>
      <c r="E11" s="48" t="s">
        <v>252</v>
      </c>
      <c r="F11" s="48" t="s">
        <v>252</v>
      </c>
      <c r="G11" s="48" t="s">
        <v>252</v>
      </c>
      <c r="H11" s="49" t="s">
        <v>226</v>
      </c>
      <c r="I11" s="51"/>
    </row>
    <row r="12" spans="1:9" s="46" customFormat="1" ht="27" customHeight="1">
      <c r="A12" s="47" t="s">
        <v>227</v>
      </c>
      <c r="B12" s="48" t="s">
        <v>252</v>
      </c>
      <c r="C12" s="48" t="s">
        <v>252</v>
      </c>
      <c r="D12" s="48" t="s">
        <v>252</v>
      </c>
      <c r="E12" s="48" t="s">
        <v>252</v>
      </c>
      <c r="F12" s="48" t="s">
        <v>252</v>
      </c>
      <c r="G12" s="48" t="s">
        <v>252</v>
      </c>
      <c r="H12" s="49" t="s">
        <v>223</v>
      </c>
      <c r="I12" s="51"/>
    </row>
    <row r="13" spans="1:9" s="46" customFormat="1" ht="27" customHeight="1">
      <c r="A13" s="47" t="s">
        <v>224</v>
      </c>
      <c r="B13" s="48" t="s">
        <v>252</v>
      </c>
      <c r="C13" s="48" t="s">
        <v>252</v>
      </c>
      <c r="D13" s="48" t="s">
        <v>252</v>
      </c>
      <c r="E13" s="48" t="s">
        <v>252</v>
      </c>
      <c r="F13" s="48" t="s">
        <v>252</v>
      </c>
      <c r="G13" s="48" t="s">
        <v>252</v>
      </c>
      <c r="H13" s="49" t="s">
        <v>224</v>
      </c>
      <c r="I13" s="51"/>
    </row>
    <row r="14" spans="1:9" s="46" customFormat="1" ht="27" customHeight="1">
      <c r="A14" s="47" t="s">
        <v>362</v>
      </c>
      <c r="B14" s="48">
        <v>2855</v>
      </c>
      <c r="C14" s="48" t="s">
        <v>252</v>
      </c>
      <c r="D14" s="48" t="s">
        <v>252</v>
      </c>
      <c r="E14" s="48" t="s">
        <v>252</v>
      </c>
      <c r="F14" s="48" t="s">
        <v>252</v>
      </c>
      <c r="G14" s="48" t="s">
        <v>252</v>
      </c>
      <c r="H14" s="49" t="s">
        <v>364</v>
      </c>
      <c r="I14" s="51"/>
    </row>
    <row r="15" spans="1:9" s="130" customFormat="1" ht="27" customHeight="1">
      <c r="A15" s="125" t="s">
        <v>375</v>
      </c>
      <c r="B15" s="124">
        <v>4620</v>
      </c>
      <c r="C15" s="124">
        <v>3552</v>
      </c>
      <c r="D15" s="124">
        <v>1811</v>
      </c>
      <c r="E15" s="124">
        <v>2451</v>
      </c>
      <c r="F15" s="124">
        <v>1918</v>
      </c>
      <c r="G15" s="125">
        <v>1135</v>
      </c>
      <c r="H15" s="128" t="s">
        <v>365</v>
      </c>
      <c r="I15" s="129"/>
    </row>
    <row r="16" spans="1:9" s="173" customFormat="1" ht="15" customHeight="1">
      <c r="A16" s="141" t="s">
        <v>370</v>
      </c>
      <c r="C16" s="141"/>
      <c r="E16" s="168" t="s">
        <v>371</v>
      </c>
      <c r="F16" s="337"/>
      <c r="I16" s="141"/>
    </row>
    <row r="17" spans="1:19" s="193" customFormat="1" ht="15" customHeight="1">
      <c r="A17" s="338" t="s">
        <v>372</v>
      </c>
      <c r="B17" s="339"/>
      <c r="C17" s="339"/>
      <c r="D17" s="339"/>
      <c r="E17" s="339" t="s">
        <v>373</v>
      </c>
      <c r="F17" s="339"/>
      <c r="H17" s="339"/>
      <c r="I17" s="339"/>
      <c r="J17" s="339"/>
      <c r="K17" s="339"/>
      <c r="M17" s="339"/>
      <c r="N17" s="339"/>
      <c r="O17" s="339"/>
      <c r="P17" s="339"/>
      <c r="Q17" s="339"/>
      <c r="R17" s="339"/>
      <c r="S17" s="339"/>
    </row>
  </sheetData>
  <sheetProtection/>
  <mergeCells count="19">
    <mergeCell ref="C8:D8"/>
    <mergeCell ref="G3:H3"/>
    <mergeCell ref="E3:F3"/>
    <mergeCell ref="C3:D3"/>
    <mergeCell ref="E8:F8"/>
    <mergeCell ref="G8:H8"/>
    <mergeCell ref="C4:D4"/>
    <mergeCell ref="E4:F4"/>
    <mergeCell ref="G4:H4"/>
    <mergeCell ref="C5:D5"/>
    <mergeCell ref="A1:I1"/>
    <mergeCell ref="G6:H6"/>
    <mergeCell ref="G7:H7"/>
    <mergeCell ref="E6:F6"/>
    <mergeCell ref="E7:F7"/>
    <mergeCell ref="G5:H5"/>
    <mergeCell ref="E5:F5"/>
    <mergeCell ref="C6:D6"/>
    <mergeCell ref="C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13.57421875" style="185" customWidth="1"/>
    <col min="2" max="2" width="12.8515625" style="185" customWidth="1"/>
    <col min="3" max="3" width="12.00390625" style="185" bestFit="1" customWidth="1"/>
    <col min="4" max="4" width="8.57421875" style="185" customWidth="1"/>
    <col min="5" max="5" width="13.00390625" style="185" customWidth="1"/>
    <col min="6" max="6" width="7.00390625" style="185" customWidth="1"/>
    <col min="7" max="7" width="7.421875" style="185" customWidth="1"/>
    <col min="8" max="8" width="9.57421875" style="185" customWidth="1"/>
    <col min="9" max="9" width="12.7109375" style="185" customWidth="1"/>
    <col min="10" max="10" width="9.28125" style="185" customWidth="1"/>
    <col min="11" max="11" width="11.140625" style="185" customWidth="1"/>
    <col min="12" max="12" width="8.7109375" style="185" customWidth="1"/>
    <col min="13" max="13" width="7.7109375" style="185" bestFit="1" customWidth="1"/>
    <col min="14" max="14" width="15.140625" style="185" customWidth="1"/>
    <col min="15" max="16384" width="9.140625" style="185" customWidth="1"/>
  </cols>
  <sheetData>
    <row r="1" spans="1:14" s="299" customFormat="1" ht="27" customHeight="1">
      <c r="A1" s="651" t="s">
        <v>500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1:14" s="46" customFormat="1" ht="13.5" customHeight="1">
      <c r="A2" s="340" t="s">
        <v>35</v>
      </c>
      <c r="N2" s="581" t="s">
        <v>36</v>
      </c>
    </row>
    <row r="3" spans="1:14" s="217" customFormat="1" ht="15" customHeight="1">
      <c r="A3" s="765" t="s">
        <v>441</v>
      </c>
      <c r="B3" s="890" t="s">
        <v>442</v>
      </c>
      <c r="C3" s="755"/>
      <c r="D3" s="755"/>
      <c r="E3" s="755"/>
      <c r="F3" s="755"/>
      <c r="G3" s="761"/>
      <c r="H3" s="891" t="s">
        <v>443</v>
      </c>
      <c r="I3" s="755"/>
      <c r="J3" s="755"/>
      <c r="K3" s="755"/>
      <c r="L3" s="755"/>
      <c r="M3" s="761"/>
      <c r="N3" s="751" t="s">
        <v>214</v>
      </c>
    </row>
    <row r="4" spans="1:14" s="217" customFormat="1" ht="15" customHeight="1">
      <c r="A4" s="889"/>
      <c r="B4" s="838" t="s">
        <v>444</v>
      </c>
      <c r="C4" s="761"/>
      <c r="D4" s="838" t="s">
        <v>445</v>
      </c>
      <c r="E4" s="761"/>
      <c r="F4" s="838" t="s">
        <v>446</v>
      </c>
      <c r="G4" s="761"/>
      <c r="H4" s="838" t="s">
        <v>444</v>
      </c>
      <c r="I4" s="761"/>
      <c r="J4" s="838" t="s">
        <v>445</v>
      </c>
      <c r="K4" s="761"/>
      <c r="L4" s="838" t="s">
        <v>446</v>
      </c>
      <c r="M4" s="761"/>
      <c r="N4" s="756"/>
    </row>
    <row r="5" spans="1:14" s="217" customFormat="1" ht="15" customHeight="1">
      <c r="A5" s="889"/>
      <c r="B5" s="758" t="s">
        <v>215</v>
      </c>
      <c r="C5" s="762"/>
      <c r="D5" s="758" t="s">
        <v>447</v>
      </c>
      <c r="E5" s="762"/>
      <c r="F5" s="758" t="s">
        <v>448</v>
      </c>
      <c r="G5" s="762"/>
      <c r="H5" s="758" t="s">
        <v>215</v>
      </c>
      <c r="I5" s="762"/>
      <c r="J5" s="758" t="s">
        <v>447</v>
      </c>
      <c r="K5" s="762"/>
      <c r="L5" s="758" t="s">
        <v>448</v>
      </c>
      <c r="M5" s="762"/>
      <c r="N5" s="756"/>
    </row>
    <row r="6" spans="1:14" s="217" customFormat="1" ht="15" customHeight="1">
      <c r="A6" s="889"/>
      <c r="B6" s="533" t="s">
        <v>449</v>
      </c>
      <c r="C6" s="533" t="s">
        <v>450</v>
      </c>
      <c r="D6" s="533" t="s">
        <v>449</v>
      </c>
      <c r="E6" s="533" t="s">
        <v>450</v>
      </c>
      <c r="F6" s="533" t="s">
        <v>449</v>
      </c>
      <c r="G6" s="533" t="s">
        <v>450</v>
      </c>
      <c r="H6" s="533" t="s">
        <v>449</v>
      </c>
      <c r="I6" s="533" t="s">
        <v>450</v>
      </c>
      <c r="J6" s="533" t="s">
        <v>449</v>
      </c>
      <c r="K6" s="533" t="s">
        <v>450</v>
      </c>
      <c r="L6" s="533" t="s">
        <v>449</v>
      </c>
      <c r="M6" s="533" t="s">
        <v>450</v>
      </c>
      <c r="N6" s="756"/>
    </row>
    <row r="7" spans="1:14" s="217" customFormat="1" ht="15" customHeight="1">
      <c r="A7" s="762"/>
      <c r="B7" s="138" t="s">
        <v>451</v>
      </c>
      <c r="C7" s="138" t="s">
        <v>452</v>
      </c>
      <c r="D7" s="138" t="s">
        <v>451</v>
      </c>
      <c r="E7" s="138" t="s">
        <v>452</v>
      </c>
      <c r="F7" s="138" t="s">
        <v>451</v>
      </c>
      <c r="G7" s="138" t="s">
        <v>452</v>
      </c>
      <c r="H7" s="138" t="s">
        <v>451</v>
      </c>
      <c r="I7" s="138" t="s">
        <v>452</v>
      </c>
      <c r="J7" s="138" t="s">
        <v>451</v>
      </c>
      <c r="K7" s="138" t="s">
        <v>452</v>
      </c>
      <c r="L7" s="138" t="s">
        <v>451</v>
      </c>
      <c r="M7" s="138" t="s">
        <v>452</v>
      </c>
      <c r="N7" s="758"/>
    </row>
    <row r="8" spans="1:14" s="61" customFormat="1" ht="21.75" customHeight="1">
      <c r="A8" s="65" t="s">
        <v>354</v>
      </c>
      <c r="B8" s="284">
        <v>203</v>
      </c>
      <c r="C8" s="202">
        <v>5595.2</v>
      </c>
      <c r="D8" s="59">
        <v>203</v>
      </c>
      <c r="E8" s="202">
        <v>5595.2</v>
      </c>
      <c r="F8" s="44" t="s">
        <v>251</v>
      </c>
      <c r="G8" s="44" t="s">
        <v>251</v>
      </c>
      <c r="H8" s="45">
        <v>84</v>
      </c>
      <c r="I8" s="44">
        <v>2475.4</v>
      </c>
      <c r="J8" s="44">
        <v>84</v>
      </c>
      <c r="K8" s="44">
        <v>2475.4</v>
      </c>
      <c r="L8" s="203">
        <v>0</v>
      </c>
      <c r="M8" s="204">
        <v>0</v>
      </c>
      <c r="N8" s="44" t="s">
        <v>354</v>
      </c>
    </row>
    <row r="9" spans="1:14" s="61" customFormat="1" ht="21.75" customHeight="1">
      <c r="A9" s="65" t="s">
        <v>359</v>
      </c>
      <c r="B9" s="229">
        <v>208</v>
      </c>
      <c r="C9" s="206">
        <v>5764.6</v>
      </c>
      <c r="D9" s="205">
        <v>208</v>
      </c>
      <c r="E9" s="206">
        <v>5764.6</v>
      </c>
      <c r="F9" s="205">
        <v>0</v>
      </c>
      <c r="G9" s="205">
        <v>0</v>
      </c>
      <c r="H9" s="285">
        <v>87</v>
      </c>
      <c r="I9" s="208">
        <v>2591.7</v>
      </c>
      <c r="J9" s="207">
        <v>87</v>
      </c>
      <c r="K9" s="208">
        <v>2591.7</v>
      </c>
      <c r="L9" s="205">
        <v>0</v>
      </c>
      <c r="M9" s="230">
        <v>0</v>
      </c>
      <c r="N9" s="44" t="s">
        <v>359</v>
      </c>
    </row>
    <row r="10" spans="1:14" s="61" customFormat="1" ht="21.75" customHeight="1">
      <c r="A10" s="65" t="s">
        <v>399</v>
      </c>
      <c r="B10" s="229">
        <v>208</v>
      </c>
      <c r="C10" s="206">
        <v>5764.6</v>
      </c>
      <c r="D10" s="205">
        <v>208</v>
      </c>
      <c r="E10" s="206">
        <v>5764.6</v>
      </c>
      <c r="F10" s="205">
        <v>0</v>
      </c>
      <c r="G10" s="205">
        <v>0</v>
      </c>
      <c r="H10" s="285">
        <v>87</v>
      </c>
      <c r="I10" s="208">
        <v>2591.7</v>
      </c>
      <c r="J10" s="207">
        <v>87</v>
      </c>
      <c r="K10" s="208">
        <v>2591.7</v>
      </c>
      <c r="L10" s="205">
        <v>0</v>
      </c>
      <c r="M10" s="230">
        <v>0</v>
      </c>
      <c r="N10" s="44" t="s">
        <v>399</v>
      </c>
    </row>
    <row r="11" spans="1:14" s="61" customFormat="1" ht="21.75" customHeight="1">
      <c r="A11" s="65" t="s">
        <v>528</v>
      </c>
      <c r="B11" s="229">
        <v>212</v>
      </c>
      <c r="C11" s="206">
        <v>6005.9</v>
      </c>
      <c r="D11" s="205">
        <v>212</v>
      </c>
      <c r="E11" s="206">
        <v>6005.9</v>
      </c>
      <c r="F11" s="205">
        <v>0</v>
      </c>
      <c r="G11" s="205">
        <v>0</v>
      </c>
      <c r="H11" s="285">
        <v>84</v>
      </c>
      <c r="I11" s="208">
        <v>2492.6</v>
      </c>
      <c r="J11" s="207">
        <v>84</v>
      </c>
      <c r="K11" s="208">
        <v>2492.6</v>
      </c>
      <c r="L11" s="205">
        <v>0</v>
      </c>
      <c r="M11" s="230">
        <v>0</v>
      </c>
      <c r="N11" s="44" t="s">
        <v>528</v>
      </c>
    </row>
    <row r="12" spans="1:14" s="129" customFormat="1" ht="21.75" customHeight="1">
      <c r="A12" s="122" t="s">
        <v>529</v>
      </c>
      <c r="B12" s="246">
        <v>220</v>
      </c>
      <c r="C12" s="286">
        <v>6267.9</v>
      </c>
      <c r="D12" s="247">
        <v>220</v>
      </c>
      <c r="E12" s="286">
        <v>6267.9</v>
      </c>
      <c r="F12" s="247">
        <v>0</v>
      </c>
      <c r="G12" s="247">
        <v>0</v>
      </c>
      <c r="H12" s="249">
        <f>SUM(J12,L12)</f>
        <v>85</v>
      </c>
      <c r="I12" s="287">
        <f>SUM(K12,M12,M12)</f>
        <v>2525.8</v>
      </c>
      <c r="J12" s="250">
        <v>85</v>
      </c>
      <c r="K12" s="287">
        <v>2525.8</v>
      </c>
      <c r="L12" s="247">
        <v>0</v>
      </c>
      <c r="M12" s="248">
        <v>0</v>
      </c>
      <c r="N12" s="126" t="s">
        <v>529</v>
      </c>
    </row>
    <row r="13" spans="1:13" s="584" customFormat="1" ht="10.5" customHeight="1">
      <c r="A13" s="582"/>
      <c r="B13" s="582"/>
      <c r="C13" s="582"/>
      <c r="D13" s="582"/>
      <c r="E13" s="582"/>
      <c r="F13" s="582"/>
      <c r="G13" s="582"/>
      <c r="H13" s="582"/>
      <c r="I13" s="583"/>
      <c r="J13" s="582"/>
      <c r="K13" s="582"/>
      <c r="L13" s="582"/>
      <c r="M13" s="582"/>
    </row>
    <row r="14" spans="1:14" s="217" customFormat="1" ht="15" customHeight="1">
      <c r="A14" s="765" t="s">
        <v>441</v>
      </c>
      <c r="B14" s="891" t="s">
        <v>453</v>
      </c>
      <c r="C14" s="755"/>
      <c r="D14" s="755"/>
      <c r="E14" s="755"/>
      <c r="F14" s="755"/>
      <c r="G14" s="761"/>
      <c r="H14" s="892" t="s">
        <v>454</v>
      </c>
      <c r="I14" s="755"/>
      <c r="J14" s="755"/>
      <c r="K14" s="755"/>
      <c r="L14" s="755"/>
      <c r="M14" s="761"/>
      <c r="N14" s="751" t="s">
        <v>214</v>
      </c>
    </row>
    <row r="15" spans="1:14" s="217" customFormat="1" ht="15" customHeight="1">
      <c r="A15" s="889"/>
      <c r="B15" s="838" t="s">
        <v>455</v>
      </c>
      <c r="C15" s="761"/>
      <c r="D15" s="838" t="s">
        <v>456</v>
      </c>
      <c r="E15" s="761"/>
      <c r="F15" s="838" t="s">
        <v>457</v>
      </c>
      <c r="G15" s="761"/>
      <c r="H15" s="838" t="s">
        <v>455</v>
      </c>
      <c r="I15" s="761"/>
      <c r="J15" s="838" t="s">
        <v>456</v>
      </c>
      <c r="K15" s="761"/>
      <c r="L15" s="838" t="s">
        <v>457</v>
      </c>
      <c r="M15" s="761"/>
      <c r="N15" s="756"/>
    </row>
    <row r="16" spans="1:14" s="217" customFormat="1" ht="15" customHeight="1">
      <c r="A16" s="889"/>
      <c r="B16" s="758" t="s">
        <v>458</v>
      </c>
      <c r="C16" s="762"/>
      <c r="D16" s="758" t="s">
        <v>459</v>
      </c>
      <c r="E16" s="762"/>
      <c r="F16" s="758" t="s">
        <v>460</v>
      </c>
      <c r="G16" s="762"/>
      <c r="H16" s="758" t="s">
        <v>458</v>
      </c>
      <c r="I16" s="762"/>
      <c r="J16" s="758" t="s">
        <v>459</v>
      </c>
      <c r="K16" s="762"/>
      <c r="L16" s="758" t="s">
        <v>460</v>
      </c>
      <c r="M16" s="762"/>
      <c r="N16" s="756"/>
    </row>
    <row r="17" spans="1:14" s="217" customFormat="1" ht="15" customHeight="1">
      <c r="A17" s="889"/>
      <c r="B17" s="533" t="s">
        <v>461</v>
      </c>
      <c r="C17" s="533" t="s">
        <v>462</v>
      </c>
      <c r="D17" s="533" t="s">
        <v>461</v>
      </c>
      <c r="E17" s="533" t="s">
        <v>462</v>
      </c>
      <c r="F17" s="533" t="s">
        <v>461</v>
      </c>
      <c r="G17" s="533" t="s">
        <v>462</v>
      </c>
      <c r="H17" s="533" t="s">
        <v>461</v>
      </c>
      <c r="I17" s="533" t="s">
        <v>462</v>
      </c>
      <c r="J17" s="533" t="s">
        <v>461</v>
      </c>
      <c r="K17" s="533" t="s">
        <v>462</v>
      </c>
      <c r="L17" s="533" t="s">
        <v>461</v>
      </c>
      <c r="M17" s="533" t="s">
        <v>462</v>
      </c>
      <c r="N17" s="756"/>
    </row>
    <row r="18" spans="1:14" s="217" customFormat="1" ht="15" customHeight="1">
      <c r="A18" s="762"/>
      <c r="B18" s="138" t="s">
        <v>463</v>
      </c>
      <c r="C18" s="138" t="s">
        <v>464</v>
      </c>
      <c r="D18" s="138" t="s">
        <v>463</v>
      </c>
      <c r="E18" s="138" t="s">
        <v>464</v>
      </c>
      <c r="F18" s="138" t="s">
        <v>463</v>
      </c>
      <c r="G18" s="138" t="s">
        <v>464</v>
      </c>
      <c r="H18" s="138" t="s">
        <v>463</v>
      </c>
      <c r="I18" s="138" t="s">
        <v>464</v>
      </c>
      <c r="J18" s="138" t="s">
        <v>463</v>
      </c>
      <c r="K18" s="138" t="s">
        <v>464</v>
      </c>
      <c r="L18" s="138" t="s">
        <v>463</v>
      </c>
      <c r="M18" s="138" t="s">
        <v>464</v>
      </c>
      <c r="N18" s="758"/>
    </row>
    <row r="19" spans="1:14" s="61" customFormat="1" ht="21.75" customHeight="1">
      <c r="A19" s="65" t="s">
        <v>354</v>
      </c>
      <c r="B19" s="44">
        <v>119</v>
      </c>
      <c r="C19" s="44">
        <v>3119.8</v>
      </c>
      <c r="D19" s="44">
        <v>119</v>
      </c>
      <c r="E19" s="44">
        <v>3119.8</v>
      </c>
      <c r="F19" s="203" t="s">
        <v>251</v>
      </c>
      <c r="G19" s="204" t="s">
        <v>251</v>
      </c>
      <c r="H19" s="44"/>
      <c r="I19" s="44"/>
      <c r="J19" s="44"/>
      <c r="K19" s="44"/>
      <c r="L19" s="203"/>
      <c r="M19" s="204"/>
      <c r="N19" s="44" t="s">
        <v>354</v>
      </c>
    </row>
    <row r="20" spans="1:14" s="217" customFormat="1" ht="21.75" customHeight="1">
      <c r="A20" s="475" t="s">
        <v>465</v>
      </c>
      <c r="B20" s="205">
        <v>121</v>
      </c>
      <c r="C20" s="206">
        <v>3172.9</v>
      </c>
      <c r="D20" s="207">
        <v>121</v>
      </c>
      <c r="E20" s="208">
        <v>3172.9</v>
      </c>
      <c r="F20" s="209">
        <v>0</v>
      </c>
      <c r="G20" s="210">
        <v>0</v>
      </c>
      <c r="H20" s="205"/>
      <c r="I20" s="206"/>
      <c r="J20" s="207"/>
      <c r="K20" s="208"/>
      <c r="L20" s="209"/>
      <c r="M20" s="210"/>
      <c r="N20" s="291" t="s">
        <v>465</v>
      </c>
    </row>
    <row r="21" spans="1:14" s="217" customFormat="1" ht="21.75" customHeight="1">
      <c r="A21" s="475" t="s">
        <v>399</v>
      </c>
      <c r="B21" s="205">
        <v>121</v>
      </c>
      <c r="C21" s="206">
        <v>3172.9</v>
      </c>
      <c r="D21" s="207">
        <v>121</v>
      </c>
      <c r="E21" s="208">
        <v>3172.9</v>
      </c>
      <c r="F21" s="209">
        <v>0</v>
      </c>
      <c r="G21" s="210">
        <v>0</v>
      </c>
      <c r="H21" s="205"/>
      <c r="I21" s="206"/>
      <c r="J21" s="207"/>
      <c r="K21" s="208"/>
      <c r="L21" s="209"/>
      <c r="M21" s="210"/>
      <c r="N21" s="291" t="s">
        <v>399</v>
      </c>
    </row>
    <row r="22" spans="1:14" s="217" customFormat="1" ht="21.75" customHeight="1">
      <c r="A22" s="475" t="s">
        <v>528</v>
      </c>
      <c r="B22" s="205">
        <v>124</v>
      </c>
      <c r="C22" s="206">
        <v>3393.5</v>
      </c>
      <c r="D22" s="207">
        <v>124</v>
      </c>
      <c r="E22" s="208">
        <v>3393.5</v>
      </c>
      <c r="F22" s="209">
        <v>0</v>
      </c>
      <c r="G22" s="210">
        <v>0</v>
      </c>
      <c r="H22" s="205">
        <v>4</v>
      </c>
      <c r="I22" s="206">
        <v>119.8</v>
      </c>
      <c r="J22" s="207">
        <v>4</v>
      </c>
      <c r="K22" s="208">
        <v>119.8</v>
      </c>
      <c r="L22" s="209">
        <v>0</v>
      </c>
      <c r="M22" s="210">
        <v>0</v>
      </c>
      <c r="N22" s="291" t="s">
        <v>528</v>
      </c>
    </row>
    <row r="23" spans="1:14" s="129" customFormat="1" ht="21.75" customHeight="1">
      <c r="A23" s="122" t="s">
        <v>529</v>
      </c>
      <c r="B23" s="246">
        <v>129</v>
      </c>
      <c r="C23" s="286">
        <v>3591.3</v>
      </c>
      <c r="D23" s="250">
        <v>129</v>
      </c>
      <c r="E23" s="287">
        <v>3591.3</v>
      </c>
      <c r="F23" s="247">
        <v>0</v>
      </c>
      <c r="G23" s="248">
        <v>0</v>
      </c>
      <c r="H23" s="246">
        <v>6</v>
      </c>
      <c r="I23" s="286">
        <v>150.8</v>
      </c>
      <c r="J23" s="250">
        <v>6</v>
      </c>
      <c r="K23" s="287">
        <v>150.8</v>
      </c>
      <c r="L23" s="247">
        <v>0</v>
      </c>
      <c r="M23" s="248">
        <v>0</v>
      </c>
      <c r="N23" s="126" t="s">
        <v>529</v>
      </c>
    </row>
    <row r="24" spans="1:14" s="173" customFormat="1" ht="16.5" customHeight="1">
      <c r="A24" s="168" t="s">
        <v>502</v>
      </c>
      <c r="E24" s="141"/>
      <c r="F24" s="141"/>
      <c r="J24" s="194"/>
      <c r="L24" s="194"/>
      <c r="N24" s="194" t="s">
        <v>501</v>
      </c>
    </row>
    <row r="25" s="173" customFormat="1" ht="16.5" customHeight="1">
      <c r="A25" s="173" t="s">
        <v>503</v>
      </c>
    </row>
    <row r="26" s="221" customFormat="1" ht="12.75"/>
    <row r="27" s="221" customFormat="1" ht="12.75"/>
    <row r="28" s="221" customFormat="1" ht="12.75"/>
    <row r="29" s="221" customFormat="1" ht="12.75"/>
    <row r="30" s="221" customFormat="1" ht="12.75"/>
    <row r="31" s="221" customFormat="1" ht="12.75"/>
    <row r="32" s="221" customFormat="1" ht="12.75"/>
    <row r="33" s="221" customFormat="1" ht="12.75"/>
    <row r="34" s="221" customFormat="1" ht="12.75"/>
    <row r="35" s="221" customFormat="1" ht="12.75"/>
    <row r="36" s="221" customFormat="1" ht="12.75"/>
    <row r="37" s="221" customFormat="1" ht="12.75"/>
    <row r="38" s="221" customFormat="1" ht="12.75"/>
    <row r="39" s="221" customFormat="1" ht="12.75"/>
    <row r="40" s="221" customFormat="1" ht="12.75"/>
    <row r="41" s="221" customFormat="1" ht="12.75"/>
    <row r="42" s="221" customFormat="1" ht="12.75"/>
    <row r="43" s="221" customFormat="1" ht="12.75"/>
    <row r="44" s="221" customFormat="1" ht="12.75"/>
    <row r="45" s="221" customFormat="1" ht="12.75"/>
    <row r="46" s="221" customFormat="1" ht="12.75"/>
    <row r="47" s="221" customFormat="1" ht="12.75"/>
    <row r="48" s="221" customFormat="1" ht="12.75"/>
    <row r="49" s="221" customFormat="1" ht="12.75"/>
    <row r="50" s="221" customFormat="1" ht="12.75"/>
    <row r="51" s="221" customFormat="1" ht="12.75"/>
    <row r="52" s="221" customFormat="1" ht="12.75"/>
    <row r="53" s="221" customFormat="1" ht="12.75"/>
    <row r="54" s="221" customFormat="1" ht="12.75"/>
    <row r="55" s="221" customFormat="1" ht="12.75"/>
    <row r="56" s="221" customFormat="1" ht="12.75"/>
    <row r="57" s="221" customFormat="1" ht="12.75"/>
    <row r="58" s="221" customFormat="1" ht="12.75"/>
    <row r="59" s="221" customFormat="1" ht="12.75"/>
    <row r="60" s="221" customFormat="1" ht="12.75"/>
    <row r="61" s="221" customFormat="1" ht="12.75"/>
    <row r="62" s="221" customFormat="1" ht="12.75"/>
    <row r="63" s="221" customFormat="1" ht="12.75"/>
    <row r="64" s="221" customFormat="1" ht="12.75"/>
    <row r="65" s="221" customFormat="1" ht="12.75"/>
    <row r="66" s="221" customFormat="1" ht="12.75"/>
    <row r="67" s="221" customFormat="1" ht="12.75"/>
    <row r="68" s="221" customFormat="1" ht="12.75"/>
    <row r="69" s="221" customFormat="1" ht="12.75"/>
    <row r="70" s="221" customFormat="1" ht="12.75"/>
    <row r="71" s="221" customFormat="1" ht="12.75"/>
    <row r="72" s="221" customFormat="1" ht="12.75"/>
    <row r="73" s="221" customFormat="1" ht="12.75"/>
    <row r="74" s="221" customFormat="1" ht="12.75"/>
    <row r="75" s="221" customFormat="1" ht="12.75"/>
    <row r="76" s="221" customFormat="1" ht="12.75"/>
    <row r="77" s="221" customFormat="1" ht="12.75"/>
    <row r="78" s="221" customFormat="1" ht="12.75"/>
    <row r="79" s="221" customFormat="1" ht="12.75"/>
    <row r="80" s="221" customFormat="1" ht="12.75"/>
    <row r="81" s="221" customFormat="1" ht="12.75"/>
    <row r="82" s="221" customFormat="1" ht="12.75"/>
    <row r="83" s="221" customFormat="1" ht="12.75"/>
    <row r="84" s="221" customFormat="1" ht="12.75"/>
    <row r="85" s="221" customFormat="1" ht="12.75"/>
    <row r="86" s="221" customFormat="1" ht="12.75"/>
    <row r="87" s="221" customFormat="1" ht="12.75"/>
    <row r="88" s="221" customFormat="1" ht="12.75"/>
    <row r="89" s="221" customFormat="1" ht="12.75"/>
    <row r="90" s="221" customFormat="1" ht="12.75"/>
    <row r="91" s="221" customFormat="1" ht="12.75"/>
    <row r="92" s="221" customFormat="1" ht="12.75"/>
    <row r="93" s="221" customFormat="1" ht="12.75"/>
    <row r="94" s="221" customFormat="1" ht="12.75"/>
    <row r="95" s="221" customFormat="1" ht="12.75"/>
    <row r="96" s="221" customFormat="1" ht="12.75"/>
    <row r="97" s="221" customFormat="1" ht="12.75"/>
    <row r="98" s="221" customFormat="1" ht="12.75"/>
    <row r="99" s="221" customFormat="1" ht="12.75"/>
    <row r="100" s="221" customFormat="1" ht="12.75"/>
    <row r="101" s="221" customFormat="1" ht="12.75"/>
  </sheetData>
  <sheetProtection/>
  <mergeCells count="33">
    <mergeCell ref="J16:K16"/>
    <mergeCell ref="L16:M16"/>
    <mergeCell ref="B16:C16"/>
    <mergeCell ref="D16:E16"/>
    <mergeCell ref="F16:G16"/>
    <mergeCell ref="H16:I16"/>
    <mergeCell ref="A14:A18"/>
    <mergeCell ref="B14:G14"/>
    <mergeCell ref="H14:M14"/>
    <mergeCell ref="N14:N18"/>
    <mergeCell ref="B15:C15"/>
    <mergeCell ref="D15:E15"/>
    <mergeCell ref="F15:G15"/>
    <mergeCell ref="H15:I15"/>
    <mergeCell ref="J15:K15"/>
    <mergeCell ref="L15:M15"/>
    <mergeCell ref="L4:M4"/>
    <mergeCell ref="B5:C5"/>
    <mergeCell ref="D5:E5"/>
    <mergeCell ref="F5:G5"/>
    <mergeCell ref="H5:I5"/>
    <mergeCell ref="J5:K5"/>
    <mergeCell ref="L5:M5"/>
    <mergeCell ref="A1:N1"/>
    <mergeCell ref="A3:A7"/>
    <mergeCell ref="B3:G3"/>
    <mergeCell ref="H3:M3"/>
    <mergeCell ref="N3:N7"/>
    <mergeCell ref="B4:C4"/>
    <mergeCell ref="D4:E4"/>
    <mergeCell ref="F4:G4"/>
    <mergeCell ref="H4:I4"/>
    <mergeCell ref="J4:K4"/>
  </mergeCells>
  <printOptions/>
  <pageMargins left="0.49" right="0.43" top="1" bottom="1" header="0.5" footer="0.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7109375" style="46" customWidth="1"/>
    <col min="2" max="16384" width="9.140625" style="46" customWidth="1"/>
  </cols>
  <sheetData>
    <row r="1" spans="1:17" ht="33" customHeight="1">
      <c r="A1" s="651" t="s">
        <v>735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</row>
    <row r="2" spans="1:17" ht="18" customHeight="1">
      <c r="A2" s="46" t="s">
        <v>37</v>
      </c>
      <c r="Q2" s="581" t="s">
        <v>38</v>
      </c>
    </row>
    <row r="3" spans="1:17" ht="24.75" customHeight="1">
      <c r="A3" s="786" t="s">
        <v>300</v>
      </c>
      <c r="B3" s="585" t="s">
        <v>39</v>
      </c>
      <c r="C3" s="585" t="s">
        <v>345</v>
      </c>
      <c r="D3" s="585" t="s">
        <v>40</v>
      </c>
      <c r="E3" s="585" t="s">
        <v>344</v>
      </c>
      <c r="F3" s="585" t="s">
        <v>41</v>
      </c>
      <c r="G3" s="585" t="s">
        <v>42</v>
      </c>
      <c r="H3" s="585" t="s">
        <v>43</v>
      </c>
      <c r="I3" s="585" t="s">
        <v>44</v>
      </c>
      <c r="J3" s="586" t="s">
        <v>346</v>
      </c>
      <c r="K3" s="585" t="s">
        <v>347</v>
      </c>
      <c r="L3" s="893" t="s">
        <v>45</v>
      </c>
      <c r="M3" s="894"/>
      <c r="N3" s="894"/>
      <c r="O3" s="894"/>
      <c r="P3" s="895"/>
      <c r="Q3" s="778" t="s">
        <v>301</v>
      </c>
    </row>
    <row r="4" spans="1:17" ht="16.5" customHeight="1">
      <c r="A4" s="802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587" t="s">
        <v>46</v>
      </c>
      <c r="M4" s="587" t="s">
        <v>466</v>
      </c>
      <c r="N4" s="587" t="s">
        <v>47</v>
      </c>
      <c r="O4" s="588" t="s">
        <v>48</v>
      </c>
      <c r="P4" s="587" t="s">
        <v>49</v>
      </c>
      <c r="Q4" s="779"/>
    </row>
    <row r="5" spans="1:17" ht="16.5" customHeight="1">
      <c r="A5" s="802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587" t="s">
        <v>50</v>
      </c>
      <c r="M5" s="476"/>
      <c r="N5" s="476"/>
      <c r="O5" s="476"/>
      <c r="P5" s="476"/>
      <c r="Q5" s="779"/>
    </row>
    <row r="6" spans="1:17" ht="16.5" customHeight="1">
      <c r="A6" s="802"/>
      <c r="B6" s="476"/>
      <c r="C6" s="476"/>
      <c r="D6" s="476"/>
      <c r="E6" s="476"/>
      <c r="F6" s="476"/>
      <c r="G6" s="476"/>
      <c r="H6" s="476" t="s">
        <v>51</v>
      </c>
      <c r="I6" s="476"/>
      <c r="J6" s="476" t="s">
        <v>348</v>
      </c>
      <c r="K6" s="476"/>
      <c r="L6" s="589" t="s">
        <v>52</v>
      </c>
      <c r="M6" s="476"/>
      <c r="N6" s="476"/>
      <c r="O6" s="476" t="s">
        <v>53</v>
      </c>
      <c r="P6" s="476"/>
      <c r="Q6" s="779"/>
    </row>
    <row r="7" spans="1:17" ht="16.5" customHeight="1">
      <c r="A7" s="803"/>
      <c r="B7" s="480" t="s">
        <v>54</v>
      </c>
      <c r="C7" s="590" t="s">
        <v>55</v>
      </c>
      <c r="D7" s="590" t="s">
        <v>56</v>
      </c>
      <c r="E7" s="590" t="s">
        <v>57</v>
      </c>
      <c r="F7" s="590" t="s">
        <v>58</v>
      </c>
      <c r="G7" s="590" t="s">
        <v>59</v>
      </c>
      <c r="H7" s="590" t="s">
        <v>60</v>
      </c>
      <c r="I7" s="590" t="s">
        <v>61</v>
      </c>
      <c r="J7" s="590" t="s">
        <v>62</v>
      </c>
      <c r="K7" s="590" t="s">
        <v>63</v>
      </c>
      <c r="L7" s="480" t="s">
        <v>64</v>
      </c>
      <c r="M7" s="590" t="s">
        <v>65</v>
      </c>
      <c r="N7" s="590" t="s">
        <v>66</v>
      </c>
      <c r="O7" s="590" t="s">
        <v>60</v>
      </c>
      <c r="P7" s="590" t="s">
        <v>67</v>
      </c>
      <c r="Q7" s="780"/>
    </row>
    <row r="8" spans="1:17" s="53" customFormat="1" ht="21.75" customHeight="1">
      <c r="A8" s="65" t="s">
        <v>354</v>
      </c>
      <c r="B8" s="112">
        <v>3655</v>
      </c>
      <c r="C8" s="59">
        <v>10</v>
      </c>
      <c r="D8" s="59">
        <v>1662</v>
      </c>
      <c r="E8" s="59">
        <v>140</v>
      </c>
      <c r="F8" s="59">
        <v>690</v>
      </c>
      <c r="G8" s="75" t="s">
        <v>251</v>
      </c>
      <c r="H8" s="59">
        <v>601</v>
      </c>
      <c r="I8" s="59">
        <v>54</v>
      </c>
      <c r="J8" s="59">
        <v>9</v>
      </c>
      <c r="K8" s="59">
        <v>111</v>
      </c>
      <c r="L8" s="59" t="s">
        <v>251</v>
      </c>
      <c r="M8" s="59" t="s">
        <v>251</v>
      </c>
      <c r="N8" s="59" t="s">
        <v>251</v>
      </c>
      <c r="O8" s="59">
        <v>204</v>
      </c>
      <c r="P8" s="113">
        <v>61</v>
      </c>
      <c r="Q8" s="45" t="s">
        <v>354</v>
      </c>
    </row>
    <row r="9" spans="1:17" s="109" customFormat="1" ht="21.75" customHeight="1">
      <c r="A9" s="107" t="s">
        <v>359</v>
      </c>
      <c r="B9" s="114">
        <v>3872</v>
      </c>
      <c r="C9" s="111">
        <v>10</v>
      </c>
      <c r="D9" s="111">
        <v>1705</v>
      </c>
      <c r="E9" s="111">
        <v>143</v>
      </c>
      <c r="F9" s="111">
        <v>769</v>
      </c>
      <c r="G9" s="110" t="s">
        <v>251</v>
      </c>
      <c r="H9" s="111">
        <v>656</v>
      </c>
      <c r="I9" s="111">
        <v>60</v>
      </c>
      <c r="J9" s="111">
        <v>11</v>
      </c>
      <c r="K9" s="111">
        <v>100</v>
      </c>
      <c r="L9" s="111" t="s">
        <v>251</v>
      </c>
      <c r="M9" s="111" t="s">
        <v>251</v>
      </c>
      <c r="N9" s="111" t="s">
        <v>251</v>
      </c>
      <c r="O9" s="111">
        <v>240</v>
      </c>
      <c r="P9" s="115">
        <v>65</v>
      </c>
      <c r="Q9" s="108" t="s">
        <v>359</v>
      </c>
    </row>
    <row r="10" spans="1:17" s="109" customFormat="1" ht="21.75" customHeight="1">
      <c r="A10" s="107" t="s">
        <v>399</v>
      </c>
      <c r="B10" s="114">
        <v>4140</v>
      </c>
      <c r="C10" s="111">
        <v>10</v>
      </c>
      <c r="D10" s="111">
        <v>1880</v>
      </c>
      <c r="E10" s="111">
        <v>147</v>
      </c>
      <c r="F10" s="111">
        <v>830</v>
      </c>
      <c r="G10" s="110" t="s">
        <v>251</v>
      </c>
      <c r="H10" s="111">
        <v>661</v>
      </c>
      <c r="I10" s="111">
        <v>62</v>
      </c>
      <c r="J10" s="111">
        <v>9</v>
      </c>
      <c r="K10" s="111">
        <v>107</v>
      </c>
      <c r="L10" s="111">
        <v>1</v>
      </c>
      <c r="M10" s="111" t="s">
        <v>251</v>
      </c>
      <c r="N10" s="111" t="s">
        <v>251</v>
      </c>
      <c r="O10" s="111">
        <v>245</v>
      </c>
      <c r="P10" s="115">
        <v>68</v>
      </c>
      <c r="Q10" s="108" t="s">
        <v>399</v>
      </c>
    </row>
    <row r="11" spans="1:17" s="109" customFormat="1" ht="21.75" customHeight="1">
      <c r="A11" s="107" t="s">
        <v>528</v>
      </c>
      <c r="B11" s="114">
        <v>4294</v>
      </c>
      <c r="C11" s="111">
        <v>8</v>
      </c>
      <c r="D11" s="111">
        <v>1945</v>
      </c>
      <c r="E11" s="111">
        <v>161</v>
      </c>
      <c r="F11" s="111">
        <v>893</v>
      </c>
      <c r="G11" s="110" t="s">
        <v>251</v>
      </c>
      <c r="H11" s="111">
        <v>670</v>
      </c>
      <c r="I11" s="111">
        <v>62</v>
      </c>
      <c r="J11" s="111">
        <v>10</v>
      </c>
      <c r="K11" s="111">
        <v>109</v>
      </c>
      <c r="L11" s="111">
        <v>1</v>
      </c>
      <c r="M11" s="111" t="s">
        <v>251</v>
      </c>
      <c r="N11" s="111" t="s">
        <v>251</v>
      </c>
      <c r="O11" s="111">
        <v>239</v>
      </c>
      <c r="P11" s="115">
        <v>72</v>
      </c>
      <c r="Q11" s="108" t="s">
        <v>528</v>
      </c>
    </row>
    <row r="12" spans="1:18" s="79" customFormat="1" ht="21.75" customHeight="1">
      <c r="A12" s="122" t="s">
        <v>529</v>
      </c>
      <c r="B12" s="139">
        <v>4519</v>
      </c>
      <c r="C12" s="140">
        <v>7</v>
      </c>
      <c r="D12" s="140">
        <v>2022</v>
      </c>
      <c r="E12" s="140">
        <v>164</v>
      </c>
      <c r="F12" s="140">
        <v>979</v>
      </c>
      <c r="G12" s="197" t="s">
        <v>225</v>
      </c>
      <c r="H12" s="140">
        <v>711</v>
      </c>
      <c r="I12" s="140">
        <v>61</v>
      </c>
      <c r="J12" s="140">
        <v>10</v>
      </c>
      <c r="K12" s="140">
        <v>114</v>
      </c>
      <c r="L12" s="140">
        <v>1</v>
      </c>
      <c r="M12" s="140" t="s">
        <v>225</v>
      </c>
      <c r="N12" s="140" t="s">
        <v>225</v>
      </c>
      <c r="O12" s="140">
        <v>250</v>
      </c>
      <c r="P12" s="196">
        <v>75</v>
      </c>
      <c r="Q12" s="126" t="s">
        <v>529</v>
      </c>
      <c r="R12" s="135"/>
    </row>
    <row r="13" spans="1:17" ht="16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24.75" customHeight="1">
      <c r="A14" s="786" t="s">
        <v>300</v>
      </c>
      <c r="B14" s="896" t="s">
        <v>68</v>
      </c>
      <c r="C14" s="894"/>
      <c r="D14" s="895"/>
      <c r="E14" s="585" t="s">
        <v>69</v>
      </c>
      <c r="F14" s="585" t="s">
        <v>70</v>
      </c>
      <c r="G14" s="585" t="s">
        <v>71</v>
      </c>
      <c r="H14" s="585" t="s">
        <v>72</v>
      </c>
      <c r="I14" s="585" t="s">
        <v>73</v>
      </c>
      <c r="J14" s="585" t="s">
        <v>74</v>
      </c>
      <c r="K14" s="591" t="s">
        <v>75</v>
      </c>
      <c r="L14" s="585" t="s">
        <v>76</v>
      </c>
      <c r="M14" s="585" t="s">
        <v>77</v>
      </c>
      <c r="N14" s="897" t="s">
        <v>301</v>
      </c>
      <c r="O14" s="50"/>
      <c r="P14" s="50"/>
      <c r="Q14" s="50"/>
    </row>
    <row r="15" spans="1:17" ht="19.5" customHeight="1">
      <c r="A15" s="802"/>
      <c r="B15" s="585" t="s">
        <v>78</v>
      </c>
      <c r="C15" s="585" t="s">
        <v>466</v>
      </c>
      <c r="D15" s="585" t="s">
        <v>79</v>
      </c>
      <c r="E15" s="476"/>
      <c r="F15" s="476"/>
      <c r="G15" s="476"/>
      <c r="H15" s="476"/>
      <c r="I15" s="476"/>
      <c r="J15" s="476"/>
      <c r="K15" s="476"/>
      <c r="L15" s="587" t="s">
        <v>80</v>
      </c>
      <c r="M15" s="476"/>
      <c r="N15" s="898"/>
      <c r="O15" s="50"/>
      <c r="P15" s="50"/>
      <c r="Q15" s="50"/>
    </row>
    <row r="16" spans="1:17" ht="19.5" customHeight="1">
      <c r="A16" s="802"/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898"/>
      <c r="O16" s="50"/>
      <c r="P16" s="50"/>
      <c r="Q16" s="50"/>
    </row>
    <row r="17" spans="1:17" ht="16.5" customHeight="1">
      <c r="A17" s="802"/>
      <c r="B17" s="476" t="s">
        <v>81</v>
      </c>
      <c r="C17" s="476"/>
      <c r="D17" s="476"/>
      <c r="E17" s="476" t="s">
        <v>82</v>
      </c>
      <c r="F17" s="476"/>
      <c r="G17" s="476"/>
      <c r="H17" s="476" t="s">
        <v>83</v>
      </c>
      <c r="I17" s="476" t="s">
        <v>84</v>
      </c>
      <c r="J17" s="476"/>
      <c r="K17" s="476" t="s">
        <v>85</v>
      </c>
      <c r="L17" s="476"/>
      <c r="M17" s="476"/>
      <c r="N17" s="898"/>
      <c r="O17" s="50"/>
      <c r="P17" s="50"/>
      <c r="Q17" s="50"/>
    </row>
    <row r="18" spans="1:17" ht="16.5" customHeight="1">
      <c r="A18" s="803"/>
      <c r="B18" s="590" t="s">
        <v>86</v>
      </c>
      <c r="C18" s="590" t="s">
        <v>65</v>
      </c>
      <c r="D18" s="590" t="s">
        <v>66</v>
      </c>
      <c r="E18" s="590" t="s">
        <v>66</v>
      </c>
      <c r="F18" s="590" t="s">
        <v>87</v>
      </c>
      <c r="G18" s="592" t="s">
        <v>88</v>
      </c>
      <c r="H18" s="480" t="s">
        <v>89</v>
      </c>
      <c r="I18" s="590" t="s">
        <v>90</v>
      </c>
      <c r="J18" s="590" t="s">
        <v>91</v>
      </c>
      <c r="K18" s="590" t="s">
        <v>92</v>
      </c>
      <c r="L18" s="590" t="s">
        <v>93</v>
      </c>
      <c r="M18" s="480" t="s">
        <v>94</v>
      </c>
      <c r="N18" s="899"/>
      <c r="O18" s="50"/>
      <c r="P18" s="50"/>
      <c r="Q18" s="50"/>
    </row>
    <row r="19" spans="1:17" s="53" customFormat="1" ht="21.75" customHeight="1">
      <c r="A19" s="65" t="s">
        <v>354</v>
      </c>
      <c r="B19" s="58">
        <v>0</v>
      </c>
      <c r="C19" s="71">
        <v>26</v>
      </c>
      <c r="D19" s="71">
        <v>4</v>
      </c>
      <c r="E19" s="44" t="s">
        <v>251</v>
      </c>
      <c r="F19" s="71">
        <v>5</v>
      </c>
      <c r="G19" s="71">
        <v>47</v>
      </c>
      <c r="H19" s="71">
        <v>22</v>
      </c>
      <c r="I19" s="44" t="s">
        <v>251</v>
      </c>
      <c r="J19" s="44" t="s">
        <v>251</v>
      </c>
      <c r="K19" s="44" t="s">
        <v>251</v>
      </c>
      <c r="L19" s="71">
        <v>1</v>
      </c>
      <c r="M19" s="72">
        <v>8</v>
      </c>
      <c r="N19" s="45" t="s">
        <v>354</v>
      </c>
      <c r="O19" s="61"/>
      <c r="P19" s="61"/>
      <c r="Q19" s="61"/>
    </row>
    <row r="20" spans="1:17" s="109" customFormat="1" ht="21.75" customHeight="1">
      <c r="A20" s="107" t="s">
        <v>359</v>
      </c>
      <c r="B20" s="81">
        <v>0</v>
      </c>
      <c r="C20" s="116">
        <v>23</v>
      </c>
      <c r="D20" s="116">
        <v>4</v>
      </c>
      <c r="E20" s="116" t="s">
        <v>251</v>
      </c>
      <c r="F20" s="116">
        <v>5</v>
      </c>
      <c r="G20" s="116">
        <v>42</v>
      </c>
      <c r="H20" s="116">
        <v>24</v>
      </c>
      <c r="I20" s="116" t="s">
        <v>251</v>
      </c>
      <c r="J20" s="116" t="s">
        <v>251</v>
      </c>
      <c r="K20" s="116" t="s">
        <v>251</v>
      </c>
      <c r="L20" s="116">
        <v>1</v>
      </c>
      <c r="M20" s="107">
        <v>14</v>
      </c>
      <c r="N20" s="108" t="s">
        <v>359</v>
      </c>
      <c r="O20" s="117"/>
      <c r="P20" s="117"/>
      <c r="Q20" s="117"/>
    </row>
    <row r="21" spans="1:17" s="109" customFormat="1" ht="21.75" customHeight="1">
      <c r="A21" s="107" t="s">
        <v>399</v>
      </c>
      <c r="B21" s="81">
        <v>0</v>
      </c>
      <c r="C21" s="116">
        <v>28</v>
      </c>
      <c r="D21" s="116">
        <v>3</v>
      </c>
      <c r="E21" s="116" t="s">
        <v>251</v>
      </c>
      <c r="F21" s="116">
        <v>9</v>
      </c>
      <c r="G21" s="116">
        <v>39</v>
      </c>
      <c r="H21" s="116">
        <v>26</v>
      </c>
      <c r="I21" s="116" t="s">
        <v>251</v>
      </c>
      <c r="J21" s="116" t="s">
        <v>251</v>
      </c>
      <c r="K21" s="116" t="s">
        <v>251</v>
      </c>
      <c r="L21" s="116">
        <v>2</v>
      </c>
      <c r="M21" s="107">
        <v>13</v>
      </c>
      <c r="N21" s="108" t="s">
        <v>399</v>
      </c>
      <c r="O21" s="117"/>
      <c r="P21" s="117"/>
      <c r="Q21" s="117"/>
    </row>
    <row r="22" spans="1:17" s="109" customFormat="1" ht="21.75" customHeight="1">
      <c r="A22" s="107" t="s">
        <v>528</v>
      </c>
      <c r="B22" s="81">
        <v>0</v>
      </c>
      <c r="C22" s="116">
        <v>28</v>
      </c>
      <c r="D22" s="116">
        <v>4</v>
      </c>
      <c r="E22" s="116" t="s">
        <v>251</v>
      </c>
      <c r="F22" s="116">
        <v>10</v>
      </c>
      <c r="G22" s="116">
        <v>39</v>
      </c>
      <c r="H22" s="116">
        <v>27</v>
      </c>
      <c r="I22" s="116" t="s">
        <v>251</v>
      </c>
      <c r="J22" s="116" t="s">
        <v>251</v>
      </c>
      <c r="K22" s="116" t="s">
        <v>251</v>
      </c>
      <c r="L22" s="116">
        <v>2</v>
      </c>
      <c r="M22" s="107">
        <v>14</v>
      </c>
      <c r="N22" s="108" t="s">
        <v>528</v>
      </c>
      <c r="O22" s="117"/>
      <c r="P22" s="117"/>
      <c r="Q22" s="117"/>
    </row>
    <row r="23" spans="1:17" s="135" customFormat="1" ht="21.75" customHeight="1">
      <c r="A23" s="122" t="s">
        <v>529</v>
      </c>
      <c r="B23" s="198">
        <v>0</v>
      </c>
      <c r="C23" s="126">
        <v>30</v>
      </c>
      <c r="D23" s="126">
        <v>4</v>
      </c>
      <c r="E23" s="126" t="s">
        <v>251</v>
      </c>
      <c r="F23" s="126">
        <v>8</v>
      </c>
      <c r="G23" s="126">
        <v>39</v>
      </c>
      <c r="H23" s="126">
        <v>28</v>
      </c>
      <c r="I23" s="126" t="s">
        <v>251</v>
      </c>
      <c r="J23" s="126" t="s">
        <v>251</v>
      </c>
      <c r="K23" s="126" t="s">
        <v>251</v>
      </c>
      <c r="L23" s="126">
        <v>2</v>
      </c>
      <c r="M23" s="122">
        <v>14</v>
      </c>
      <c r="N23" s="128" t="s">
        <v>529</v>
      </c>
      <c r="O23" s="129"/>
      <c r="P23" s="129"/>
      <c r="Q23" s="129"/>
    </row>
    <row r="24" spans="1:12" s="173" customFormat="1" ht="18.75" customHeight="1">
      <c r="A24" s="141" t="s">
        <v>391</v>
      </c>
      <c r="B24" s="141"/>
      <c r="L24" s="593" t="s">
        <v>396</v>
      </c>
    </row>
  </sheetData>
  <sheetProtection/>
  <mergeCells count="7">
    <mergeCell ref="A1:Q1"/>
    <mergeCell ref="L3:P3"/>
    <mergeCell ref="B14:D14"/>
    <mergeCell ref="A3:A7"/>
    <mergeCell ref="A14:A18"/>
    <mergeCell ref="N14:N18"/>
    <mergeCell ref="Q3:Q7"/>
  </mergeCells>
  <printOptions/>
  <pageMargins left="0.4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18.57421875" style="326" customWidth="1"/>
    <col min="2" max="2" width="16.8515625" style="326" customWidth="1"/>
    <col min="3" max="3" width="17.7109375" style="326" customWidth="1"/>
    <col min="4" max="7" width="16.8515625" style="326" customWidth="1"/>
    <col min="8" max="8" width="18.57421875" style="326" customWidth="1"/>
    <col min="9" max="16384" width="9.140625" style="326" customWidth="1"/>
  </cols>
  <sheetData>
    <row r="1" spans="1:8" ht="32.25" customHeight="1">
      <c r="A1" s="651" t="s">
        <v>531</v>
      </c>
      <c r="B1" s="651"/>
      <c r="C1" s="651"/>
      <c r="D1" s="651"/>
      <c r="E1" s="651"/>
      <c r="F1" s="651"/>
      <c r="G1" s="651"/>
      <c r="H1" s="651"/>
    </row>
    <row r="2" spans="1:8" s="46" customFormat="1" ht="18" customHeight="1">
      <c r="A2" s="340" t="s">
        <v>217</v>
      </c>
      <c r="H2" s="329" t="s">
        <v>218</v>
      </c>
    </row>
    <row r="3" spans="1:8" s="109" customFormat="1" ht="30" customHeight="1">
      <c r="A3" s="347" t="s">
        <v>532</v>
      </c>
      <c r="B3" s="348" t="s">
        <v>533</v>
      </c>
      <c r="C3" s="349" t="s">
        <v>534</v>
      </c>
      <c r="D3" s="348" t="s">
        <v>535</v>
      </c>
      <c r="E3" s="349" t="s">
        <v>536</v>
      </c>
      <c r="F3" s="348" t="s">
        <v>537</v>
      </c>
      <c r="G3" s="305" t="s">
        <v>538</v>
      </c>
      <c r="H3" s="304" t="s">
        <v>514</v>
      </c>
    </row>
    <row r="4" spans="1:8" s="109" customFormat="1" ht="30" customHeight="1">
      <c r="A4" s="107"/>
      <c r="B4" s="116"/>
      <c r="C4" s="350" t="s">
        <v>539</v>
      </c>
      <c r="D4" s="116"/>
      <c r="E4" s="351"/>
      <c r="F4" s="309" t="s">
        <v>540</v>
      </c>
      <c r="G4" s="313" t="s">
        <v>541</v>
      </c>
      <c r="H4" s="108"/>
    </row>
    <row r="5" spans="1:8" s="109" customFormat="1" ht="30" customHeight="1">
      <c r="A5" s="345" t="s">
        <v>542</v>
      </c>
      <c r="B5" s="352" t="s">
        <v>517</v>
      </c>
      <c r="C5" s="300" t="s">
        <v>543</v>
      </c>
      <c r="D5" s="352" t="s">
        <v>524</v>
      </c>
      <c r="E5" s="300" t="s">
        <v>525</v>
      </c>
      <c r="F5" s="314" t="s">
        <v>544</v>
      </c>
      <c r="G5" s="353" t="s">
        <v>545</v>
      </c>
      <c r="H5" s="346" t="s">
        <v>546</v>
      </c>
    </row>
    <row r="6" spans="1:8" s="52" customFormat="1" ht="22.5" customHeight="1">
      <c r="A6" s="343" t="s">
        <v>547</v>
      </c>
      <c r="B6" s="354">
        <f aca="true" t="shared" si="0" ref="B6:G6">SUM(B7:B15)</f>
        <v>151347</v>
      </c>
      <c r="C6" s="354">
        <f t="shared" si="0"/>
        <v>75781</v>
      </c>
      <c r="D6" s="354">
        <f t="shared" si="0"/>
        <v>44388</v>
      </c>
      <c r="E6" s="354">
        <f t="shared" si="0"/>
        <v>10147</v>
      </c>
      <c r="F6" s="354">
        <f t="shared" si="0"/>
        <v>18154</v>
      </c>
      <c r="G6" s="354">
        <f t="shared" si="0"/>
        <v>2877</v>
      </c>
      <c r="H6" s="344" t="s">
        <v>547</v>
      </c>
    </row>
    <row r="7" spans="1:8" s="109" customFormat="1" ht="22.5" customHeight="1">
      <c r="A7" s="107" t="s">
        <v>548</v>
      </c>
      <c r="B7" s="355">
        <f aca="true" t="shared" si="1" ref="B7:B15">SUM(C7:G7)</f>
        <v>323</v>
      </c>
      <c r="C7" s="356">
        <v>169</v>
      </c>
      <c r="D7" s="356">
        <v>22</v>
      </c>
      <c r="E7" s="356">
        <v>7</v>
      </c>
      <c r="F7" s="356">
        <v>73</v>
      </c>
      <c r="G7" s="356">
        <v>52</v>
      </c>
      <c r="H7" s="108" t="s">
        <v>549</v>
      </c>
    </row>
    <row r="8" spans="1:8" s="109" customFormat="1" ht="22.5" customHeight="1">
      <c r="A8" s="107" t="s">
        <v>550</v>
      </c>
      <c r="B8" s="355">
        <f t="shared" si="1"/>
        <v>11791</v>
      </c>
      <c r="C8" s="356">
        <v>3706</v>
      </c>
      <c r="D8" s="356">
        <v>5570</v>
      </c>
      <c r="E8" s="356">
        <v>517</v>
      </c>
      <c r="F8" s="356">
        <v>1673</v>
      </c>
      <c r="G8" s="356">
        <v>325</v>
      </c>
      <c r="H8" s="108" t="s">
        <v>376</v>
      </c>
    </row>
    <row r="9" spans="1:8" s="109" customFormat="1" ht="22.5" customHeight="1">
      <c r="A9" s="107" t="s">
        <v>551</v>
      </c>
      <c r="B9" s="355">
        <f t="shared" si="1"/>
        <v>36790</v>
      </c>
      <c r="C9" s="356">
        <v>14353</v>
      </c>
      <c r="D9" s="356">
        <v>16028</v>
      </c>
      <c r="E9" s="356">
        <v>2253</v>
      </c>
      <c r="F9" s="356">
        <v>3788</v>
      </c>
      <c r="G9" s="356">
        <v>368</v>
      </c>
      <c r="H9" s="108" t="s">
        <v>377</v>
      </c>
    </row>
    <row r="10" spans="1:8" s="109" customFormat="1" ht="22.5" customHeight="1">
      <c r="A10" s="107" t="s">
        <v>552</v>
      </c>
      <c r="B10" s="355">
        <f t="shared" si="1"/>
        <v>56006</v>
      </c>
      <c r="C10" s="356">
        <v>22808</v>
      </c>
      <c r="D10" s="356">
        <v>18522</v>
      </c>
      <c r="E10" s="356">
        <v>4632</v>
      </c>
      <c r="F10" s="356">
        <v>9436</v>
      </c>
      <c r="G10" s="356">
        <v>608</v>
      </c>
      <c r="H10" s="108" t="s">
        <v>378</v>
      </c>
    </row>
    <row r="11" spans="1:8" s="109" customFormat="1" ht="22.5" customHeight="1">
      <c r="A11" s="107" t="s">
        <v>553</v>
      </c>
      <c r="B11" s="355">
        <f t="shared" si="1"/>
        <v>18492</v>
      </c>
      <c r="C11" s="356">
        <v>13445</v>
      </c>
      <c r="D11" s="356">
        <v>832</v>
      </c>
      <c r="E11" s="356">
        <v>1396</v>
      </c>
      <c r="F11" s="356">
        <v>2397</v>
      </c>
      <c r="G11" s="356">
        <v>422</v>
      </c>
      <c r="H11" s="108" t="s">
        <v>379</v>
      </c>
    </row>
    <row r="12" spans="1:8" s="109" customFormat="1" ht="22.5" customHeight="1">
      <c r="A12" s="107" t="s">
        <v>554</v>
      </c>
      <c r="B12" s="355">
        <f t="shared" si="1"/>
        <v>12169</v>
      </c>
      <c r="C12" s="356">
        <v>7619</v>
      </c>
      <c r="D12" s="356">
        <v>2521</v>
      </c>
      <c r="E12" s="356">
        <v>1014</v>
      </c>
      <c r="F12" s="356">
        <v>633</v>
      </c>
      <c r="G12" s="356">
        <v>382</v>
      </c>
      <c r="H12" s="108" t="s">
        <v>380</v>
      </c>
    </row>
    <row r="13" spans="1:8" s="109" customFormat="1" ht="22.5" customHeight="1">
      <c r="A13" s="107" t="s">
        <v>555</v>
      </c>
      <c r="B13" s="355">
        <f t="shared" si="1"/>
        <v>9978</v>
      </c>
      <c r="C13" s="356">
        <v>8340</v>
      </c>
      <c r="D13" s="356">
        <v>866</v>
      </c>
      <c r="E13" s="356">
        <v>208</v>
      </c>
      <c r="F13" s="356">
        <v>127</v>
      </c>
      <c r="G13" s="356">
        <v>437</v>
      </c>
      <c r="H13" s="108" t="s">
        <v>381</v>
      </c>
    </row>
    <row r="14" spans="1:8" s="109" customFormat="1" ht="22.5" customHeight="1">
      <c r="A14" s="107" t="s">
        <v>556</v>
      </c>
      <c r="B14" s="355">
        <f t="shared" si="1"/>
        <v>3873</v>
      </c>
      <c r="C14" s="356">
        <v>3515</v>
      </c>
      <c r="D14" s="356">
        <v>27</v>
      </c>
      <c r="E14" s="356">
        <v>120</v>
      </c>
      <c r="F14" s="356">
        <v>27</v>
      </c>
      <c r="G14" s="356">
        <v>184</v>
      </c>
      <c r="H14" s="108" t="s">
        <v>382</v>
      </c>
    </row>
    <row r="15" spans="1:8" s="109" customFormat="1" ht="22.5" customHeight="1">
      <c r="A15" s="345" t="s">
        <v>557</v>
      </c>
      <c r="B15" s="355">
        <f t="shared" si="1"/>
        <v>1925</v>
      </c>
      <c r="C15" s="357">
        <v>1826</v>
      </c>
      <c r="D15" s="357">
        <v>0</v>
      </c>
      <c r="E15" s="357">
        <v>0</v>
      </c>
      <c r="F15" s="357">
        <v>0</v>
      </c>
      <c r="G15" s="357">
        <v>99</v>
      </c>
      <c r="H15" s="346" t="s">
        <v>558</v>
      </c>
    </row>
    <row r="16" spans="1:8" s="109" customFormat="1" ht="19.5" customHeight="1">
      <c r="A16" s="358" t="s">
        <v>559</v>
      </c>
      <c r="B16" s="358"/>
      <c r="F16" s="359"/>
      <c r="H16" s="360" t="s">
        <v>560</v>
      </c>
    </row>
    <row r="17" s="639" customFormat="1" ht="19.5" customHeight="1">
      <c r="A17" s="638" t="s">
        <v>730</v>
      </c>
    </row>
    <row r="18" spans="1:19" s="193" customFormat="1" ht="14.25" customHeight="1">
      <c r="A18" s="338" t="s">
        <v>561</v>
      </c>
      <c r="B18" s="339"/>
      <c r="C18" s="339"/>
      <c r="D18" s="339"/>
      <c r="E18" s="339" t="s">
        <v>673</v>
      </c>
      <c r="F18" s="339"/>
      <c r="H18" s="339"/>
      <c r="I18" s="339"/>
      <c r="J18" s="339"/>
      <c r="K18" s="339"/>
      <c r="M18" s="339"/>
      <c r="N18" s="339"/>
      <c r="O18" s="339"/>
      <c r="P18" s="339"/>
      <c r="Q18" s="339"/>
      <c r="R18" s="339"/>
      <c r="S18" s="339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90" zoomScalePageLayoutView="0" workbookViewId="0" topLeftCell="A1">
      <selection activeCell="O15" sqref="O15"/>
    </sheetView>
  </sheetViews>
  <sheetFormatPr defaultColWidth="9.140625" defaultRowHeight="12.75"/>
  <cols>
    <col min="1" max="1" width="9.7109375" style="361" customWidth="1"/>
    <col min="2" max="2" width="7.140625" style="361" customWidth="1"/>
    <col min="3" max="3" width="15.140625" style="361" customWidth="1"/>
    <col min="4" max="4" width="13.8515625" style="361" customWidth="1"/>
    <col min="5" max="6" width="12.00390625" style="361" customWidth="1"/>
    <col min="7" max="7" width="10.8515625" style="361" customWidth="1"/>
    <col min="8" max="8" width="11.57421875" style="361" customWidth="1"/>
    <col min="9" max="9" width="10.57421875" style="361" customWidth="1"/>
    <col min="10" max="10" width="15.8515625" style="361" customWidth="1"/>
    <col min="11" max="11" width="14.7109375" style="361" customWidth="1"/>
    <col min="12" max="12" width="11.8515625" style="361" customWidth="1"/>
    <col min="13" max="13" width="11.57421875" style="361" customWidth="1"/>
    <col min="14" max="14" width="11.140625" style="361" customWidth="1"/>
    <col min="15" max="15" width="10.28125" style="361" customWidth="1"/>
    <col min="16" max="16" width="11.00390625" style="361" customWidth="1"/>
    <col min="17" max="17" width="13.7109375" style="363" customWidth="1"/>
    <col min="18" max="18" width="24.8515625" style="361" customWidth="1"/>
    <col min="19" max="16384" width="9.140625" style="361" customWidth="1"/>
  </cols>
  <sheetData>
    <row r="1" spans="1:18" ht="24" customHeight="1">
      <c r="A1" s="670" t="s">
        <v>469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</row>
    <row r="2" spans="1:18" ht="17.25" customHeight="1">
      <c r="A2" s="362" t="s">
        <v>470</v>
      </c>
      <c r="B2" s="362"/>
      <c r="R2" s="364" t="s">
        <v>471</v>
      </c>
    </row>
    <row r="3" spans="1:18" s="109" customFormat="1" ht="27" customHeight="1">
      <c r="A3" s="358"/>
      <c r="B3" s="369"/>
      <c r="C3" s="671" t="s">
        <v>562</v>
      </c>
      <c r="D3" s="672"/>
      <c r="E3" s="672"/>
      <c r="F3" s="672"/>
      <c r="G3" s="672"/>
      <c r="H3" s="672"/>
      <c r="I3" s="673"/>
      <c r="J3" s="671" t="s">
        <v>563</v>
      </c>
      <c r="K3" s="672"/>
      <c r="L3" s="672"/>
      <c r="M3" s="672"/>
      <c r="N3" s="672"/>
      <c r="O3" s="672"/>
      <c r="P3" s="673"/>
      <c r="Q3" s="370"/>
      <c r="R3" s="358"/>
    </row>
    <row r="4" spans="1:18" s="109" customFormat="1" ht="15.75" customHeight="1">
      <c r="A4" s="674" t="s">
        <v>564</v>
      </c>
      <c r="B4" s="675"/>
      <c r="C4" s="351"/>
      <c r="D4" s="351" t="s">
        <v>565</v>
      </c>
      <c r="E4" s="351" t="s">
        <v>566</v>
      </c>
      <c r="F4" s="351" t="s">
        <v>567</v>
      </c>
      <c r="G4" s="116" t="s">
        <v>568</v>
      </c>
      <c r="H4" s="351" t="s">
        <v>569</v>
      </c>
      <c r="I4" s="116" t="s">
        <v>570</v>
      </c>
      <c r="J4" s="351"/>
      <c r="K4" s="351" t="s">
        <v>565</v>
      </c>
      <c r="L4" s="351" t="s">
        <v>566</v>
      </c>
      <c r="M4" s="351" t="s">
        <v>567</v>
      </c>
      <c r="N4" s="116" t="s">
        <v>568</v>
      </c>
      <c r="O4" s="351" t="s">
        <v>569</v>
      </c>
      <c r="P4" s="351" t="s">
        <v>570</v>
      </c>
      <c r="Q4" s="668" t="s">
        <v>514</v>
      </c>
      <c r="R4" s="669"/>
    </row>
    <row r="5" spans="1:18" s="109" customFormat="1" ht="19.5" customHeight="1">
      <c r="A5" s="664" t="s">
        <v>571</v>
      </c>
      <c r="B5" s="665"/>
      <c r="C5" s="351"/>
      <c r="D5" s="108"/>
      <c r="E5" s="108"/>
      <c r="F5" s="310" t="s">
        <v>572</v>
      </c>
      <c r="G5" s="666" t="s">
        <v>573</v>
      </c>
      <c r="H5" s="351"/>
      <c r="I5" s="116"/>
      <c r="J5" s="351"/>
      <c r="K5" s="108"/>
      <c r="L5" s="108"/>
      <c r="M5" s="310" t="s">
        <v>572</v>
      </c>
      <c r="N5" s="666" t="s">
        <v>573</v>
      </c>
      <c r="O5" s="351"/>
      <c r="P5" s="351"/>
      <c r="Q5" s="668" t="s">
        <v>574</v>
      </c>
      <c r="R5" s="669"/>
    </row>
    <row r="6" spans="1:18" s="109" customFormat="1" ht="18" customHeight="1">
      <c r="A6" s="371"/>
      <c r="B6" s="372"/>
      <c r="C6" s="300"/>
      <c r="D6" s="346" t="s">
        <v>575</v>
      </c>
      <c r="E6" s="346" t="s">
        <v>576</v>
      </c>
      <c r="F6" s="373"/>
      <c r="G6" s="667"/>
      <c r="H6" s="300" t="s">
        <v>577</v>
      </c>
      <c r="I6" s="374" t="s">
        <v>578</v>
      </c>
      <c r="J6" s="300"/>
      <c r="K6" s="346" t="s">
        <v>575</v>
      </c>
      <c r="L6" s="346" t="s">
        <v>576</v>
      </c>
      <c r="M6" s="373"/>
      <c r="N6" s="667"/>
      <c r="O6" s="300" t="s">
        <v>577</v>
      </c>
      <c r="P6" s="375" t="s">
        <v>578</v>
      </c>
      <c r="Q6" s="376"/>
      <c r="R6" s="371"/>
    </row>
    <row r="7" spans="1:18" s="318" customFormat="1" ht="22.5" customHeight="1">
      <c r="A7" s="377">
        <v>2008</v>
      </c>
      <c r="B7" s="378" t="s">
        <v>579</v>
      </c>
      <c r="C7" s="379">
        <v>4007</v>
      </c>
      <c r="D7" s="380">
        <v>1637</v>
      </c>
      <c r="E7" s="380">
        <v>1540</v>
      </c>
      <c r="F7" s="380">
        <v>616</v>
      </c>
      <c r="G7" s="380">
        <v>36</v>
      </c>
      <c r="H7" s="380">
        <v>166</v>
      </c>
      <c r="I7" s="380">
        <v>12</v>
      </c>
      <c r="J7" s="380">
        <v>2083</v>
      </c>
      <c r="K7" s="380">
        <v>1029</v>
      </c>
      <c r="L7" s="380">
        <v>727</v>
      </c>
      <c r="M7" s="380">
        <v>212</v>
      </c>
      <c r="N7" s="380">
        <v>20</v>
      </c>
      <c r="O7" s="380">
        <v>88</v>
      </c>
      <c r="P7" s="381">
        <v>7</v>
      </c>
      <c r="Q7" s="382" t="s">
        <v>314</v>
      </c>
      <c r="R7" s="303">
        <v>2008</v>
      </c>
    </row>
    <row r="8" spans="1:18" s="318" customFormat="1" ht="22.5" customHeight="1">
      <c r="A8" s="383"/>
      <c r="B8" s="384" t="s">
        <v>580</v>
      </c>
      <c r="C8" s="385">
        <v>1506642</v>
      </c>
      <c r="D8" s="386">
        <v>1138130</v>
      </c>
      <c r="E8" s="386">
        <v>280908</v>
      </c>
      <c r="F8" s="386">
        <v>43899</v>
      </c>
      <c r="G8" s="386">
        <v>29942</v>
      </c>
      <c r="H8" s="386">
        <v>12882</v>
      </c>
      <c r="I8" s="386">
        <v>881</v>
      </c>
      <c r="J8" s="386">
        <v>1199154</v>
      </c>
      <c r="K8" s="386">
        <v>987787</v>
      </c>
      <c r="L8" s="386">
        <v>157980</v>
      </c>
      <c r="M8" s="386">
        <v>20140</v>
      </c>
      <c r="N8" s="386">
        <v>24363</v>
      </c>
      <c r="O8" s="386">
        <v>8283</v>
      </c>
      <c r="P8" s="387">
        <v>601</v>
      </c>
      <c r="Q8" s="388" t="s">
        <v>315</v>
      </c>
      <c r="R8" s="389"/>
    </row>
    <row r="9" spans="1:18" s="318" customFormat="1" ht="22.5" customHeight="1">
      <c r="A9" s="377">
        <v>2009</v>
      </c>
      <c r="B9" s="378" t="s">
        <v>579</v>
      </c>
      <c r="C9" s="379">
        <v>4000</v>
      </c>
      <c r="D9" s="380">
        <v>1464</v>
      </c>
      <c r="E9" s="380">
        <v>1678</v>
      </c>
      <c r="F9" s="380">
        <v>554</v>
      </c>
      <c r="G9" s="380">
        <v>41</v>
      </c>
      <c r="H9" s="380">
        <v>261</v>
      </c>
      <c r="I9" s="380">
        <v>2</v>
      </c>
      <c r="J9" s="380">
        <v>1994</v>
      </c>
      <c r="K9" s="380">
        <v>960</v>
      </c>
      <c r="L9" s="380">
        <v>790</v>
      </c>
      <c r="M9" s="380">
        <v>173</v>
      </c>
      <c r="N9" s="380">
        <v>14</v>
      </c>
      <c r="O9" s="380">
        <v>56</v>
      </c>
      <c r="P9" s="381">
        <v>1</v>
      </c>
      <c r="Q9" s="390" t="s">
        <v>314</v>
      </c>
      <c r="R9" s="303">
        <v>2009</v>
      </c>
    </row>
    <row r="10" spans="1:18" s="318" customFormat="1" ht="22.5" customHeight="1">
      <c r="A10" s="383"/>
      <c r="B10" s="384" t="s">
        <v>580</v>
      </c>
      <c r="C10" s="385">
        <v>1426626</v>
      </c>
      <c r="D10" s="386">
        <v>1059745</v>
      </c>
      <c r="E10" s="386">
        <v>266715</v>
      </c>
      <c r="F10" s="386">
        <v>39161</v>
      </c>
      <c r="G10" s="386">
        <v>50577</v>
      </c>
      <c r="H10" s="386">
        <v>10410</v>
      </c>
      <c r="I10" s="386">
        <v>18</v>
      </c>
      <c r="J10" s="386">
        <v>1139565</v>
      </c>
      <c r="K10" s="386">
        <v>935219</v>
      </c>
      <c r="L10" s="386">
        <v>148112</v>
      </c>
      <c r="M10" s="386">
        <v>14916</v>
      </c>
      <c r="N10" s="386">
        <v>35473</v>
      </c>
      <c r="O10" s="386">
        <v>5827</v>
      </c>
      <c r="P10" s="387">
        <v>18</v>
      </c>
      <c r="Q10" s="391" t="s">
        <v>315</v>
      </c>
      <c r="R10" s="389"/>
    </row>
    <row r="11" spans="1:18" s="109" customFormat="1" ht="22.5" customHeight="1">
      <c r="A11" s="377">
        <v>2010</v>
      </c>
      <c r="B11" s="378" t="s">
        <v>579</v>
      </c>
      <c r="C11" s="379">
        <v>4164</v>
      </c>
      <c r="D11" s="380">
        <v>1695</v>
      </c>
      <c r="E11" s="380">
        <v>1647</v>
      </c>
      <c r="F11" s="380">
        <v>541</v>
      </c>
      <c r="G11" s="380">
        <v>40</v>
      </c>
      <c r="H11" s="380">
        <v>227</v>
      </c>
      <c r="I11" s="380">
        <v>14</v>
      </c>
      <c r="J11" s="380">
        <v>2429</v>
      </c>
      <c r="K11" s="380">
        <v>1158</v>
      </c>
      <c r="L11" s="380">
        <v>872</v>
      </c>
      <c r="M11" s="380">
        <v>192</v>
      </c>
      <c r="N11" s="380">
        <v>17</v>
      </c>
      <c r="O11" s="380">
        <v>180</v>
      </c>
      <c r="P11" s="381">
        <v>10</v>
      </c>
      <c r="Q11" s="390" t="s">
        <v>314</v>
      </c>
      <c r="R11" s="303">
        <v>2010</v>
      </c>
    </row>
    <row r="12" spans="1:18" s="318" customFormat="1" ht="22.5" customHeight="1">
      <c r="A12" s="383"/>
      <c r="B12" s="389" t="s">
        <v>580</v>
      </c>
      <c r="C12" s="385">
        <v>1534420</v>
      </c>
      <c r="D12" s="386">
        <v>1099864</v>
      </c>
      <c r="E12" s="386">
        <v>309545</v>
      </c>
      <c r="F12" s="386">
        <v>36093</v>
      </c>
      <c r="G12" s="386">
        <v>59882</v>
      </c>
      <c r="H12" s="386">
        <v>27656</v>
      </c>
      <c r="I12" s="386">
        <v>1380</v>
      </c>
      <c r="J12" s="386">
        <v>1201435</v>
      </c>
      <c r="K12" s="386">
        <v>922821</v>
      </c>
      <c r="L12" s="386">
        <v>185807</v>
      </c>
      <c r="M12" s="386">
        <v>15296</v>
      </c>
      <c r="N12" s="386">
        <v>51536</v>
      </c>
      <c r="O12" s="386">
        <v>24724</v>
      </c>
      <c r="P12" s="387">
        <v>1251</v>
      </c>
      <c r="Q12" s="391" t="s">
        <v>315</v>
      </c>
      <c r="R12" s="389"/>
    </row>
    <row r="13" spans="1:18" s="318" customFormat="1" ht="22.5" customHeight="1">
      <c r="A13" s="360">
        <v>2011</v>
      </c>
      <c r="B13" s="392" t="s">
        <v>579</v>
      </c>
      <c r="C13" s="393">
        <v>5654</v>
      </c>
      <c r="D13" s="394">
        <v>2596</v>
      </c>
      <c r="E13" s="394">
        <v>2020</v>
      </c>
      <c r="F13" s="394">
        <v>682</v>
      </c>
      <c r="G13" s="394">
        <v>31</v>
      </c>
      <c r="H13" s="394">
        <v>322</v>
      </c>
      <c r="I13" s="394">
        <v>3</v>
      </c>
      <c r="J13" s="394">
        <v>3433</v>
      </c>
      <c r="K13" s="394">
        <v>1862</v>
      </c>
      <c r="L13" s="394">
        <v>1121</v>
      </c>
      <c r="M13" s="394">
        <v>223</v>
      </c>
      <c r="N13" s="394">
        <v>14</v>
      </c>
      <c r="O13" s="394">
        <v>210</v>
      </c>
      <c r="P13" s="395">
        <v>3</v>
      </c>
      <c r="Q13" s="396" t="s">
        <v>314</v>
      </c>
      <c r="R13" s="309">
        <v>2011</v>
      </c>
    </row>
    <row r="14" spans="1:18" s="318" customFormat="1" ht="22.5" customHeight="1">
      <c r="A14" s="397"/>
      <c r="B14" s="392" t="s">
        <v>580</v>
      </c>
      <c r="C14" s="393">
        <v>2409390</v>
      </c>
      <c r="D14" s="394">
        <v>1968128</v>
      </c>
      <c r="E14" s="394">
        <v>320922</v>
      </c>
      <c r="F14" s="394">
        <v>40341</v>
      </c>
      <c r="G14" s="394">
        <v>55297</v>
      </c>
      <c r="H14" s="394">
        <v>24324</v>
      </c>
      <c r="I14" s="394">
        <v>378</v>
      </c>
      <c r="J14" s="394">
        <v>2060832</v>
      </c>
      <c r="K14" s="394">
        <v>1781111</v>
      </c>
      <c r="L14" s="394">
        <v>194380</v>
      </c>
      <c r="M14" s="394">
        <v>17201</v>
      </c>
      <c r="N14" s="394">
        <v>48476</v>
      </c>
      <c r="O14" s="394">
        <v>19286</v>
      </c>
      <c r="P14" s="395">
        <v>378</v>
      </c>
      <c r="Q14" s="396" t="s">
        <v>315</v>
      </c>
      <c r="R14" s="392"/>
    </row>
    <row r="15" spans="1:18" s="79" customFormat="1" ht="22.5" customHeight="1">
      <c r="A15" s="398">
        <v>2012</v>
      </c>
      <c r="B15" s="399" t="s">
        <v>581</v>
      </c>
      <c r="C15" s="400">
        <v>6226</v>
      </c>
      <c r="D15" s="401">
        <v>2949</v>
      </c>
      <c r="E15" s="401">
        <v>2208</v>
      </c>
      <c r="F15" s="401">
        <v>627</v>
      </c>
      <c r="G15" s="401">
        <v>30</v>
      </c>
      <c r="H15" s="401">
        <v>407</v>
      </c>
      <c r="I15" s="401">
        <v>5</v>
      </c>
      <c r="J15" s="401">
        <v>3865</v>
      </c>
      <c r="K15" s="401">
        <v>2220</v>
      </c>
      <c r="L15" s="401">
        <v>1133</v>
      </c>
      <c r="M15" s="401">
        <v>190</v>
      </c>
      <c r="N15" s="401">
        <v>10</v>
      </c>
      <c r="O15" s="401">
        <v>307</v>
      </c>
      <c r="P15" s="402">
        <v>5</v>
      </c>
      <c r="Q15" s="403" t="s">
        <v>314</v>
      </c>
      <c r="R15" s="404">
        <v>2012</v>
      </c>
    </row>
    <row r="16" spans="1:18" s="79" customFormat="1" ht="22.5" customHeight="1">
      <c r="A16" s="405"/>
      <c r="B16" s="406" t="s">
        <v>582</v>
      </c>
      <c r="C16" s="407">
        <v>2412617</v>
      </c>
      <c r="D16" s="408">
        <v>1929920</v>
      </c>
      <c r="E16" s="408">
        <v>366504</v>
      </c>
      <c r="F16" s="408">
        <v>42562</v>
      </c>
      <c r="G16" s="408">
        <v>41525</v>
      </c>
      <c r="H16" s="408">
        <v>31883</v>
      </c>
      <c r="I16" s="408">
        <v>223</v>
      </c>
      <c r="J16" s="408">
        <v>2005948</v>
      </c>
      <c r="K16" s="408">
        <v>1701856</v>
      </c>
      <c r="L16" s="408">
        <v>233587</v>
      </c>
      <c r="M16" s="408">
        <v>16235</v>
      </c>
      <c r="N16" s="408">
        <v>26288</v>
      </c>
      <c r="O16" s="408">
        <v>27729</v>
      </c>
      <c r="P16" s="409">
        <v>253</v>
      </c>
      <c r="Q16" s="410" t="s">
        <v>315</v>
      </c>
      <c r="R16" s="411"/>
    </row>
    <row r="17" spans="1:18" s="109" customFormat="1" ht="22.5" customHeight="1">
      <c r="A17" s="412" t="s">
        <v>583</v>
      </c>
      <c r="B17" s="413" t="s">
        <v>579</v>
      </c>
      <c r="C17" s="379">
        <v>2735</v>
      </c>
      <c r="D17" s="380">
        <v>1543</v>
      </c>
      <c r="E17" s="380">
        <v>558</v>
      </c>
      <c r="F17" s="380">
        <v>324</v>
      </c>
      <c r="G17" s="380">
        <v>4</v>
      </c>
      <c r="H17" s="380">
        <v>303</v>
      </c>
      <c r="I17" s="380">
        <v>3</v>
      </c>
      <c r="J17" s="380">
        <v>2110</v>
      </c>
      <c r="K17" s="380">
        <v>1345</v>
      </c>
      <c r="L17" s="380">
        <v>377</v>
      </c>
      <c r="M17" s="380">
        <v>122</v>
      </c>
      <c r="N17" s="380">
        <v>3</v>
      </c>
      <c r="O17" s="380">
        <v>260</v>
      </c>
      <c r="P17" s="381">
        <v>3</v>
      </c>
      <c r="Q17" s="382" t="s">
        <v>314</v>
      </c>
      <c r="R17" s="378" t="s">
        <v>584</v>
      </c>
    </row>
    <row r="18" spans="1:18" s="109" customFormat="1" ht="22.5" customHeight="1">
      <c r="A18" s="414"/>
      <c r="B18" s="384" t="s">
        <v>580</v>
      </c>
      <c r="C18" s="385">
        <v>1070672</v>
      </c>
      <c r="D18" s="386">
        <v>977823</v>
      </c>
      <c r="E18" s="386">
        <v>44460</v>
      </c>
      <c r="F18" s="386">
        <v>21589</v>
      </c>
      <c r="G18" s="386">
        <v>1583</v>
      </c>
      <c r="H18" s="386">
        <v>25027</v>
      </c>
      <c r="I18" s="386">
        <v>190</v>
      </c>
      <c r="J18" s="386">
        <v>1010143</v>
      </c>
      <c r="K18" s="386">
        <v>942361</v>
      </c>
      <c r="L18" s="386">
        <v>32222</v>
      </c>
      <c r="M18" s="386">
        <v>10794</v>
      </c>
      <c r="N18" s="386">
        <v>1363</v>
      </c>
      <c r="O18" s="386">
        <v>23183</v>
      </c>
      <c r="P18" s="387">
        <v>220</v>
      </c>
      <c r="Q18" s="388" t="s">
        <v>315</v>
      </c>
      <c r="R18" s="389"/>
    </row>
    <row r="19" spans="1:18" s="109" customFormat="1" ht="22.5" customHeight="1">
      <c r="A19" s="412" t="s">
        <v>585</v>
      </c>
      <c r="B19" s="413" t="s">
        <v>586</v>
      </c>
      <c r="C19" s="379">
        <v>1909</v>
      </c>
      <c r="D19" s="380">
        <v>1061</v>
      </c>
      <c r="E19" s="380">
        <v>618</v>
      </c>
      <c r="F19" s="380">
        <v>148</v>
      </c>
      <c r="G19" s="380">
        <v>12</v>
      </c>
      <c r="H19" s="380">
        <v>69</v>
      </c>
      <c r="I19" s="380">
        <v>1</v>
      </c>
      <c r="J19" s="380">
        <v>1090</v>
      </c>
      <c r="K19" s="380">
        <v>713</v>
      </c>
      <c r="L19" s="380">
        <v>322</v>
      </c>
      <c r="M19" s="380">
        <v>15</v>
      </c>
      <c r="N19" s="380">
        <v>3</v>
      </c>
      <c r="O19" s="380">
        <v>36</v>
      </c>
      <c r="P19" s="381">
        <v>1</v>
      </c>
      <c r="Q19" s="382" t="s">
        <v>314</v>
      </c>
      <c r="R19" s="415" t="s">
        <v>587</v>
      </c>
    </row>
    <row r="20" spans="1:18" s="109" customFormat="1" ht="22.5" customHeight="1">
      <c r="A20" s="414"/>
      <c r="B20" s="384" t="s">
        <v>588</v>
      </c>
      <c r="C20" s="385">
        <v>906819</v>
      </c>
      <c r="D20" s="386">
        <v>751921</v>
      </c>
      <c r="E20" s="386">
        <v>123882</v>
      </c>
      <c r="F20" s="386">
        <v>10335</v>
      </c>
      <c r="G20" s="386">
        <v>15652</v>
      </c>
      <c r="H20" s="386">
        <v>5022</v>
      </c>
      <c r="I20" s="386">
        <v>7</v>
      </c>
      <c r="J20" s="386">
        <v>731406</v>
      </c>
      <c r="K20" s="386">
        <v>625350</v>
      </c>
      <c r="L20" s="386">
        <v>89802</v>
      </c>
      <c r="M20" s="386">
        <v>1253</v>
      </c>
      <c r="N20" s="386">
        <v>11341</v>
      </c>
      <c r="O20" s="386">
        <v>3653</v>
      </c>
      <c r="P20" s="387">
        <v>7</v>
      </c>
      <c r="Q20" s="388" t="s">
        <v>315</v>
      </c>
      <c r="R20" s="389"/>
    </row>
    <row r="21" spans="1:18" s="109" customFormat="1" ht="22.5" customHeight="1">
      <c r="A21" s="412" t="s">
        <v>589</v>
      </c>
      <c r="B21" s="413" t="s">
        <v>579</v>
      </c>
      <c r="C21" s="379">
        <v>442</v>
      </c>
      <c r="D21" s="380">
        <v>71</v>
      </c>
      <c r="E21" s="380">
        <v>326</v>
      </c>
      <c r="F21" s="380">
        <v>44</v>
      </c>
      <c r="G21" s="380">
        <v>0</v>
      </c>
      <c r="H21" s="380">
        <v>1</v>
      </c>
      <c r="I21" s="380">
        <v>0</v>
      </c>
      <c r="J21" s="380">
        <v>108</v>
      </c>
      <c r="K21" s="380">
        <v>32</v>
      </c>
      <c r="L21" s="380">
        <v>71</v>
      </c>
      <c r="M21" s="380">
        <v>4</v>
      </c>
      <c r="N21" s="380">
        <v>0</v>
      </c>
      <c r="O21" s="380">
        <v>1</v>
      </c>
      <c r="P21" s="381">
        <v>0</v>
      </c>
      <c r="Q21" s="382" t="s">
        <v>314</v>
      </c>
      <c r="R21" s="416" t="s">
        <v>590</v>
      </c>
    </row>
    <row r="22" spans="1:18" s="109" customFormat="1" ht="22.5" customHeight="1">
      <c r="A22" s="414"/>
      <c r="B22" s="384" t="s">
        <v>580</v>
      </c>
      <c r="C22" s="385">
        <v>100649</v>
      </c>
      <c r="D22" s="386">
        <v>24016</v>
      </c>
      <c r="E22" s="386">
        <v>72577</v>
      </c>
      <c r="F22" s="386">
        <v>4002</v>
      </c>
      <c r="G22" s="386">
        <v>0</v>
      </c>
      <c r="H22" s="386">
        <v>54</v>
      </c>
      <c r="I22" s="386">
        <v>0</v>
      </c>
      <c r="J22" s="386">
        <v>47712</v>
      </c>
      <c r="K22" s="386">
        <v>16730</v>
      </c>
      <c r="L22" s="386">
        <v>30172</v>
      </c>
      <c r="M22" s="386">
        <v>756</v>
      </c>
      <c r="N22" s="386">
        <v>0</v>
      </c>
      <c r="O22" s="386">
        <v>54</v>
      </c>
      <c r="P22" s="387">
        <v>0</v>
      </c>
      <c r="Q22" s="388" t="s">
        <v>315</v>
      </c>
      <c r="R22" s="417"/>
    </row>
    <row r="23" spans="1:18" s="109" customFormat="1" ht="22.5" customHeight="1">
      <c r="A23" s="412" t="s">
        <v>591</v>
      </c>
      <c r="B23" s="413" t="s">
        <v>579</v>
      </c>
      <c r="C23" s="379">
        <v>68</v>
      </c>
      <c r="D23" s="380">
        <v>15</v>
      </c>
      <c r="E23" s="380">
        <v>49</v>
      </c>
      <c r="F23" s="380">
        <v>3</v>
      </c>
      <c r="G23" s="380">
        <v>0</v>
      </c>
      <c r="H23" s="380">
        <v>1</v>
      </c>
      <c r="I23" s="380">
        <v>0</v>
      </c>
      <c r="J23" s="380">
        <v>31</v>
      </c>
      <c r="K23" s="380">
        <v>8</v>
      </c>
      <c r="L23" s="380">
        <v>22</v>
      </c>
      <c r="M23" s="380">
        <v>1</v>
      </c>
      <c r="N23" s="380">
        <v>0</v>
      </c>
      <c r="O23" s="380">
        <v>0</v>
      </c>
      <c r="P23" s="381">
        <v>0</v>
      </c>
      <c r="Q23" s="382" t="s">
        <v>314</v>
      </c>
      <c r="R23" s="416" t="s">
        <v>592</v>
      </c>
    </row>
    <row r="24" spans="1:18" s="109" customFormat="1" ht="22.5" customHeight="1">
      <c r="A24" s="414"/>
      <c r="B24" s="384" t="s">
        <v>580</v>
      </c>
      <c r="C24" s="385">
        <v>39550</v>
      </c>
      <c r="D24" s="386">
        <v>8752</v>
      </c>
      <c r="E24" s="386">
        <v>30401</v>
      </c>
      <c r="F24" s="386">
        <v>329</v>
      </c>
      <c r="G24" s="386">
        <v>0</v>
      </c>
      <c r="H24" s="386">
        <v>68</v>
      </c>
      <c r="I24" s="386">
        <v>0</v>
      </c>
      <c r="J24" s="386">
        <v>32231</v>
      </c>
      <c r="K24" s="386">
        <v>7700</v>
      </c>
      <c r="L24" s="386">
        <v>24449</v>
      </c>
      <c r="M24" s="386">
        <v>82</v>
      </c>
      <c r="N24" s="386">
        <v>0</v>
      </c>
      <c r="O24" s="386">
        <v>0</v>
      </c>
      <c r="P24" s="387">
        <v>0</v>
      </c>
      <c r="Q24" s="388" t="s">
        <v>315</v>
      </c>
      <c r="R24" s="389"/>
    </row>
    <row r="25" spans="1:18" s="109" customFormat="1" ht="22.5" customHeight="1">
      <c r="A25" s="412" t="s">
        <v>593</v>
      </c>
      <c r="B25" s="413" t="s">
        <v>586</v>
      </c>
      <c r="C25" s="379">
        <v>28</v>
      </c>
      <c r="D25" s="380">
        <v>17</v>
      </c>
      <c r="E25" s="380">
        <v>8</v>
      </c>
      <c r="F25" s="380">
        <v>1</v>
      </c>
      <c r="G25" s="380">
        <v>2</v>
      </c>
      <c r="H25" s="380">
        <v>0</v>
      </c>
      <c r="I25" s="380">
        <v>0</v>
      </c>
      <c r="J25" s="380">
        <v>4</v>
      </c>
      <c r="K25" s="380">
        <v>1</v>
      </c>
      <c r="L25" s="380">
        <v>2</v>
      </c>
      <c r="M25" s="380">
        <v>1</v>
      </c>
      <c r="N25" s="380">
        <v>0</v>
      </c>
      <c r="O25" s="380">
        <v>0</v>
      </c>
      <c r="P25" s="381">
        <v>0</v>
      </c>
      <c r="Q25" s="382" t="s">
        <v>314</v>
      </c>
      <c r="R25" s="378" t="s">
        <v>594</v>
      </c>
    </row>
    <row r="26" spans="1:18" s="109" customFormat="1" ht="22.5" customHeight="1">
      <c r="A26" s="414"/>
      <c r="B26" s="384" t="s">
        <v>588</v>
      </c>
      <c r="C26" s="385">
        <v>13070</v>
      </c>
      <c r="D26" s="386">
        <v>9348</v>
      </c>
      <c r="E26" s="386">
        <v>865</v>
      </c>
      <c r="F26" s="386">
        <v>51</v>
      </c>
      <c r="G26" s="386">
        <v>2806</v>
      </c>
      <c r="H26" s="386">
        <v>0</v>
      </c>
      <c r="I26" s="386">
        <v>0</v>
      </c>
      <c r="J26" s="386">
        <v>7180</v>
      </c>
      <c r="K26" s="386">
        <v>6911</v>
      </c>
      <c r="L26" s="386">
        <v>218</v>
      </c>
      <c r="M26" s="386">
        <v>51</v>
      </c>
      <c r="N26" s="386">
        <v>0</v>
      </c>
      <c r="O26" s="386">
        <v>0</v>
      </c>
      <c r="P26" s="387">
        <v>0</v>
      </c>
      <c r="Q26" s="388" t="s">
        <v>315</v>
      </c>
      <c r="R26" s="389"/>
    </row>
    <row r="27" spans="1:18" s="109" customFormat="1" ht="22.5" customHeight="1">
      <c r="A27" s="412" t="s">
        <v>595</v>
      </c>
      <c r="B27" s="413" t="s">
        <v>579</v>
      </c>
      <c r="C27" s="379">
        <v>282</v>
      </c>
      <c r="D27" s="380">
        <v>152</v>
      </c>
      <c r="E27" s="380">
        <v>91</v>
      </c>
      <c r="F27" s="380">
        <v>14</v>
      </c>
      <c r="G27" s="380">
        <v>9</v>
      </c>
      <c r="H27" s="380">
        <v>16</v>
      </c>
      <c r="I27" s="380">
        <v>0</v>
      </c>
      <c r="J27" s="380">
        <v>90</v>
      </c>
      <c r="K27" s="380">
        <v>58</v>
      </c>
      <c r="L27" s="380">
        <v>27</v>
      </c>
      <c r="M27" s="380">
        <v>0</v>
      </c>
      <c r="N27" s="380">
        <v>2</v>
      </c>
      <c r="O27" s="380">
        <v>3</v>
      </c>
      <c r="P27" s="381">
        <v>0</v>
      </c>
      <c r="Q27" s="390" t="s">
        <v>314</v>
      </c>
      <c r="R27" s="416" t="s">
        <v>596</v>
      </c>
    </row>
    <row r="28" spans="1:18" s="109" customFormat="1" ht="22.5" customHeight="1">
      <c r="A28" s="414"/>
      <c r="B28" s="384" t="s">
        <v>580</v>
      </c>
      <c r="C28" s="385">
        <v>162495</v>
      </c>
      <c r="D28" s="386">
        <v>129056</v>
      </c>
      <c r="E28" s="386">
        <v>17935</v>
      </c>
      <c r="F28" s="386">
        <v>1006</v>
      </c>
      <c r="G28" s="386">
        <v>13391</v>
      </c>
      <c r="H28" s="386">
        <v>1107</v>
      </c>
      <c r="I28" s="386">
        <v>0</v>
      </c>
      <c r="J28" s="386">
        <v>92646</v>
      </c>
      <c r="K28" s="386">
        <v>78443</v>
      </c>
      <c r="L28" s="386">
        <v>7619</v>
      </c>
      <c r="M28" s="386">
        <v>0</v>
      </c>
      <c r="N28" s="386">
        <v>6037</v>
      </c>
      <c r="O28" s="386">
        <v>547</v>
      </c>
      <c r="P28" s="387">
        <v>0</v>
      </c>
      <c r="Q28" s="391" t="s">
        <v>315</v>
      </c>
      <c r="R28" s="417"/>
    </row>
    <row r="29" spans="1:18" s="109" customFormat="1" ht="22.5" customHeight="1">
      <c r="A29" s="418" t="s">
        <v>597</v>
      </c>
      <c r="B29" s="419" t="s">
        <v>579</v>
      </c>
      <c r="C29" s="393">
        <v>762</v>
      </c>
      <c r="D29" s="394">
        <v>90</v>
      </c>
      <c r="E29" s="394">
        <v>558</v>
      </c>
      <c r="F29" s="394">
        <v>93</v>
      </c>
      <c r="G29" s="394">
        <v>3</v>
      </c>
      <c r="H29" s="394">
        <v>17</v>
      </c>
      <c r="I29" s="394">
        <v>1</v>
      </c>
      <c r="J29" s="394">
        <v>432</v>
      </c>
      <c r="K29" s="394">
        <v>63</v>
      </c>
      <c r="L29" s="394">
        <v>312</v>
      </c>
      <c r="M29" s="394">
        <v>47</v>
      </c>
      <c r="N29" s="394">
        <v>2</v>
      </c>
      <c r="O29" s="394">
        <v>7</v>
      </c>
      <c r="P29" s="395">
        <v>1</v>
      </c>
      <c r="Q29" s="420" t="s">
        <v>314</v>
      </c>
      <c r="R29" s="392" t="s">
        <v>578</v>
      </c>
    </row>
    <row r="30" spans="1:18" s="109" customFormat="1" ht="22.5" customHeight="1">
      <c r="A30" s="414"/>
      <c r="B30" s="384" t="s">
        <v>580</v>
      </c>
      <c r="C30" s="385">
        <v>119362</v>
      </c>
      <c r="D30" s="386">
        <v>29004</v>
      </c>
      <c r="E30" s="386">
        <v>76384</v>
      </c>
      <c r="F30" s="386">
        <v>5250</v>
      </c>
      <c r="G30" s="386">
        <v>8093</v>
      </c>
      <c r="H30" s="386">
        <v>605</v>
      </c>
      <c r="I30" s="386">
        <v>26</v>
      </c>
      <c r="J30" s="386">
        <v>84630</v>
      </c>
      <c r="K30" s="386">
        <v>24361</v>
      </c>
      <c r="L30" s="386">
        <v>49105</v>
      </c>
      <c r="M30" s="386">
        <v>3299</v>
      </c>
      <c r="N30" s="386">
        <v>7547</v>
      </c>
      <c r="O30" s="386">
        <v>292</v>
      </c>
      <c r="P30" s="387">
        <v>26</v>
      </c>
      <c r="Q30" s="388" t="s">
        <v>315</v>
      </c>
      <c r="R30" s="389"/>
    </row>
    <row r="31" spans="1:18" s="367" customFormat="1" ht="15" customHeight="1">
      <c r="A31" s="365" t="s">
        <v>366</v>
      </c>
      <c r="B31" s="365"/>
      <c r="C31" s="365"/>
      <c r="D31" s="366"/>
      <c r="E31" s="366"/>
      <c r="J31" s="365"/>
      <c r="M31" s="365" t="s">
        <v>383</v>
      </c>
      <c r="P31" s="365"/>
      <c r="Q31" s="365"/>
      <c r="R31" s="365"/>
    </row>
    <row r="32" spans="1:13" s="367" customFormat="1" ht="15" customHeight="1">
      <c r="A32" s="367" t="s">
        <v>674</v>
      </c>
      <c r="M32" s="367" t="s">
        <v>392</v>
      </c>
    </row>
    <row r="33" spans="1:19" s="173" customFormat="1" ht="15" customHeight="1">
      <c r="A33" s="368" t="s">
        <v>393</v>
      </c>
      <c r="B33" s="368"/>
      <c r="C33" s="368"/>
      <c r="D33" s="368"/>
      <c r="F33" s="368"/>
      <c r="H33" s="368"/>
      <c r="I33" s="368"/>
      <c r="J33" s="368"/>
      <c r="K33" s="368"/>
      <c r="M33" s="368" t="s">
        <v>475</v>
      </c>
      <c r="N33" s="368"/>
      <c r="O33" s="368"/>
      <c r="P33" s="368"/>
      <c r="Q33" s="368"/>
      <c r="R33" s="368"/>
      <c r="S33" s="368"/>
    </row>
  </sheetData>
  <sheetProtection/>
  <mergeCells count="9">
    <mergeCell ref="A5:B5"/>
    <mergeCell ref="G5:G6"/>
    <mergeCell ref="N5:N6"/>
    <mergeCell ref="Q5:R5"/>
    <mergeCell ref="A1:R1"/>
    <mergeCell ref="C3:I3"/>
    <mergeCell ref="J3:P3"/>
    <mergeCell ref="A4:B4"/>
    <mergeCell ref="Q4:R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90" zoomScalePageLayoutView="0" workbookViewId="0" topLeftCell="A1">
      <selection activeCell="H31" sqref="H31"/>
    </sheetView>
  </sheetViews>
  <sheetFormatPr defaultColWidth="9.140625" defaultRowHeight="12.75"/>
  <cols>
    <col min="1" max="1" width="10.57421875" style="361" customWidth="1"/>
    <col min="2" max="2" width="7.140625" style="361" customWidth="1"/>
    <col min="3" max="3" width="11.7109375" style="361" customWidth="1"/>
    <col min="4" max="4" width="11.140625" style="361" customWidth="1"/>
    <col min="5" max="6" width="12.00390625" style="361" customWidth="1"/>
    <col min="7" max="7" width="10.8515625" style="361" customWidth="1"/>
    <col min="8" max="8" width="11.57421875" style="361" customWidth="1"/>
    <col min="9" max="9" width="10.57421875" style="361" customWidth="1"/>
    <col min="10" max="10" width="12.00390625" style="361" customWidth="1"/>
    <col min="11" max="11" width="11.57421875" style="361" customWidth="1"/>
    <col min="12" max="12" width="11.8515625" style="361" customWidth="1"/>
    <col min="13" max="13" width="11.57421875" style="361" customWidth="1"/>
    <col min="14" max="14" width="11.140625" style="361" customWidth="1"/>
    <col min="15" max="15" width="10.28125" style="361" customWidth="1"/>
    <col min="16" max="16" width="11.00390625" style="361" customWidth="1"/>
    <col min="17" max="17" width="10.421875" style="363" customWidth="1"/>
    <col min="18" max="18" width="18.421875" style="361" customWidth="1"/>
    <col min="19" max="16384" width="9.140625" style="361" customWidth="1"/>
  </cols>
  <sheetData>
    <row r="1" spans="1:18" ht="21" customHeight="1">
      <c r="A1" s="670" t="s">
        <v>472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</row>
    <row r="2" spans="1:18" ht="20.25" customHeight="1">
      <c r="A2" s="362" t="s">
        <v>470</v>
      </c>
      <c r="B2" s="362"/>
      <c r="R2" s="364" t="s">
        <v>471</v>
      </c>
    </row>
    <row r="3" spans="1:18" s="109" customFormat="1" ht="26.25" customHeight="1">
      <c r="A3" s="358"/>
      <c r="B3" s="358"/>
      <c r="C3" s="676" t="s">
        <v>598</v>
      </c>
      <c r="D3" s="677"/>
      <c r="E3" s="677"/>
      <c r="F3" s="677"/>
      <c r="G3" s="677"/>
      <c r="H3" s="677"/>
      <c r="I3" s="678"/>
      <c r="J3" s="676" t="s">
        <v>599</v>
      </c>
      <c r="K3" s="677"/>
      <c r="L3" s="677"/>
      <c r="M3" s="677"/>
      <c r="N3" s="677"/>
      <c r="O3" s="677"/>
      <c r="P3" s="678"/>
      <c r="Q3" s="421"/>
      <c r="R3" s="358"/>
    </row>
    <row r="4" spans="1:18" s="109" customFormat="1" ht="21" customHeight="1">
      <c r="A4" s="674" t="s">
        <v>600</v>
      </c>
      <c r="B4" s="675"/>
      <c r="C4" s="351"/>
      <c r="D4" s="351" t="s">
        <v>565</v>
      </c>
      <c r="E4" s="351" t="s">
        <v>566</v>
      </c>
      <c r="F4" s="351" t="s">
        <v>567</v>
      </c>
      <c r="G4" s="116" t="s">
        <v>601</v>
      </c>
      <c r="H4" s="351" t="s">
        <v>569</v>
      </c>
      <c r="I4" s="116" t="s">
        <v>570</v>
      </c>
      <c r="J4" s="351"/>
      <c r="K4" s="351" t="s">
        <v>565</v>
      </c>
      <c r="L4" s="351" t="s">
        <v>566</v>
      </c>
      <c r="M4" s="351" t="s">
        <v>567</v>
      </c>
      <c r="N4" s="116" t="s">
        <v>601</v>
      </c>
      <c r="O4" s="351" t="s">
        <v>569</v>
      </c>
      <c r="P4" s="116" t="s">
        <v>570</v>
      </c>
      <c r="Q4" s="668" t="s">
        <v>514</v>
      </c>
      <c r="R4" s="669"/>
    </row>
    <row r="5" spans="1:18" s="109" customFormat="1" ht="12.75" customHeight="1">
      <c r="A5" s="664" t="s">
        <v>571</v>
      </c>
      <c r="B5" s="665"/>
      <c r="C5" s="351"/>
      <c r="D5" s="108"/>
      <c r="E5" s="108"/>
      <c r="F5" s="310" t="s">
        <v>572</v>
      </c>
      <c r="G5" s="310" t="s">
        <v>473</v>
      </c>
      <c r="H5" s="351"/>
      <c r="I5" s="116"/>
      <c r="J5" s="351"/>
      <c r="K5" s="108"/>
      <c r="L5" s="108"/>
      <c r="M5" s="310" t="s">
        <v>572</v>
      </c>
      <c r="N5" s="310" t="s">
        <v>473</v>
      </c>
      <c r="O5" s="351"/>
      <c r="P5" s="116"/>
      <c r="Q5" s="668" t="s">
        <v>574</v>
      </c>
      <c r="R5" s="669"/>
    </row>
    <row r="6" spans="1:18" s="109" customFormat="1" ht="21" customHeight="1">
      <c r="A6" s="371"/>
      <c r="B6" s="371"/>
      <c r="C6" s="300"/>
      <c r="D6" s="346" t="s">
        <v>575</v>
      </c>
      <c r="E6" s="346" t="s">
        <v>576</v>
      </c>
      <c r="F6" s="373"/>
      <c r="G6" s="316" t="s">
        <v>474</v>
      </c>
      <c r="H6" s="300" t="s">
        <v>577</v>
      </c>
      <c r="I6" s="374" t="s">
        <v>578</v>
      </c>
      <c r="J6" s="300"/>
      <c r="K6" s="346" t="s">
        <v>575</v>
      </c>
      <c r="L6" s="346" t="s">
        <v>576</v>
      </c>
      <c r="M6" s="373"/>
      <c r="N6" s="316" t="s">
        <v>474</v>
      </c>
      <c r="O6" s="300" t="s">
        <v>577</v>
      </c>
      <c r="P6" s="374" t="s">
        <v>578</v>
      </c>
      <c r="Q6" s="422"/>
      <c r="R6" s="371"/>
    </row>
    <row r="7" spans="1:18" s="318" customFormat="1" ht="22.5" customHeight="1">
      <c r="A7" s="423">
        <v>2008</v>
      </c>
      <c r="B7" s="424" t="s">
        <v>579</v>
      </c>
      <c r="C7" s="380">
        <v>1327</v>
      </c>
      <c r="D7" s="380">
        <v>308</v>
      </c>
      <c r="E7" s="380">
        <v>721</v>
      </c>
      <c r="F7" s="380">
        <v>249</v>
      </c>
      <c r="G7" s="380">
        <v>12</v>
      </c>
      <c r="H7" s="380">
        <v>32</v>
      </c>
      <c r="I7" s="380">
        <v>5</v>
      </c>
      <c r="J7" s="380">
        <v>597</v>
      </c>
      <c r="K7" s="380">
        <v>300</v>
      </c>
      <c r="L7" s="380">
        <v>92</v>
      </c>
      <c r="M7" s="380">
        <v>155</v>
      </c>
      <c r="N7" s="380">
        <v>4</v>
      </c>
      <c r="O7" s="380">
        <v>46</v>
      </c>
      <c r="P7" s="381">
        <v>0</v>
      </c>
      <c r="Q7" s="396" t="s">
        <v>314</v>
      </c>
      <c r="R7" s="309">
        <v>2008</v>
      </c>
    </row>
    <row r="8" spans="1:18" s="318" customFormat="1" ht="22.5" customHeight="1">
      <c r="A8" s="425"/>
      <c r="B8" s="426" t="s">
        <v>580</v>
      </c>
      <c r="C8" s="386">
        <v>208332</v>
      </c>
      <c r="D8" s="386">
        <v>87351</v>
      </c>
      <c r="E8" s="386">
        <v>103789</v>
      </c>
      <c r="F8" s="386">
        <v>12034</v>
      </c>
      <c r="G8" s="386">
        <v>3360</v>
      </c>
      <c r="H8" s="386">
        <v>1518</v>
      </c>
      <c r="I8" s="386">
        <v>280</v>
      </c>
      <c r="J8" s="386">
        <v>99156</v>
      </c>
      <c r="K8" s="386">
        <v>62992</v>
      </c>
      <c r="L8" s="386">
        <v>19139</v>
      </c>
      <c r="M8" s="386">
        <v>11725</v>
      </c>
      <c r="N8" s="386">
        <v>2219</v>
      </c>
      <c r="O8" s="386">
        <v>3081</v>
      </c>
      <c r="P8" s="387">
        <v>0</v>
      </c>
      <c r="Q8" s="396" t="s">
        <v>315</v>
      </c>
      <c r="R8" s="427"/>
    </row>
    <row r="9" spans="1:18" s="318" customFormat="1" ht="22.5" customHeight="1">
      <c r="A9" s="423">
        <v>2009</v>
      </c>
      <c r="B9" s="424" t="s">
        <v>579</v>
      </c>
      <c r="C9" s="380">
        <v>1551</v>
      </c>
      <c r="D9" s="380">
        <v>281</v>
      </c>
      <c r="E9" s="380">
        <v>817</v>
      </c>
      <c r="F9" s="380">
        <v>254</v>
      </c>
      <c r="G9" s="380">
        <v>10</v>
      </c>
      <c r="H9" s="380">
        <v>188</v>
      </c>
      <c r="I9" s="380">
        <v>1</v>
      </c>
      <c r="J9" s="380">
        <v>455</v>
      </c>
      <c r="K9" s="380">
        <v>223</v>
      </c>
      <c r="L9" s="380">
        <v>71</v>
      </c>
      <c r="M9" s="380">
        <v>127</v>
      </c>
      <c r="N9" s="380">
        <v>17</v>
      </c>
      <c r="O9" s="380">
        <v>17</v>
      </c>
      <c r="P9" s="381">
        <v>0</v>
      </c>
      <c r="Q9" s="396" t="s">
        <v>314</v>
      </c>
      <c r="R9" s="309">
        <v>2009</v>
      </c>
    </row>
    <row r="10" spans="1:18" s="318" customFormat="1" ht="22.5" customHeight="1">
      <c r="A10" s="425"/>
      <c r="B10" s="426" t="s">
        <v>580</v>
      </c>
      <c r="C10" s="386">
        <v>201583</v>
      </c>
      <c r="D10" s="386">
        <v>72507</v>
      </c>
      <c r="E10" s="386">
        <v>107425</v>
      </c>
      <c r="F10" s="386">
        <v>11711</v>
      </c>
      <c r="G10" s="386">
        <v>6792</v>
      </c>
      <c r="H10" s="386">
        <v>3148</v>
      </c>
      <c r="I10" s="386">
        <v>0</v>
      </c>
      <c r="J10" s="386">
        <v>85478</v>
      </c>
      <c r="K10" s="386">
        <v>52019</v>
      </c>
      <c r="L10" s="386">
        <v>11178</v>
      </c>
      <c r="M10" s="386">
        <v>12534</v>
      </c>
      <c r="N10" s="386">
        <v>8312</v>
      </c>
      <c r="O10" s="386">
        <v>1435</v>
      </c>
      <c r="P10" s="387">
        <v>0</v>
      </c>
      <c r="Q10" s="396" t="s">
        <v>315</v>
      </c>
      <c r="R10" s="427"/>
    </row>
    <row r="11" spans="1:18" s="109" customFormat="1" ht="22.5" customHeight="1">
      <c r="A11" s="423">
        <v>2010</v>
      </c>
      <c r="B11" s="424" t="s">
        <v>579</v>
      </c>
      <c r="C11" s="380">
        <v>1315</v>
      </c>
      <c r="D11" s="380">
        <v>317</v>
      </c>
      <c r="E11" s="380">
        <v>718</v>
      </c>
      <c r="F11" s="380">
        <v>224</v>
      </c>
      <c r="G11" s="380">
        <v>19</v>
      </c>
      <c r="H11" s="380">
        <v>33</v>
      </c>
      <c r="I11" s="380">
        <v>4</v>
      </c>
      <c r="J11" s="380">
        <v>420</v>
      </c>
      <c r="K11" s="380">
        <v>220</v>
      </c>
      <c r="L11" s="380">
        <v>57</v>
      </c>
      <c r="M11" s="380">
        <v>125</v>
      </c>
      <c r="N11" s="380">
        <v>4</v>
      </c>
      <c r="O11" s="380">
        <v>14</v>
      </c>
      <c r="P11" s="381">
        <v>0</v>
      </c>
      <c r="Q11" s="396" t="s">
        <v>314</v>
      </c>
      <c r="R11" s="309">
        <v>2010</v>
      </c>
    </row>
    <row r="12" spans="1:18" s="318" customFormat="1" ht="22.5" customHeight="1">
      <c r="A12" s="428"/>
      <c r="B12" s="429" t="s">
        <v>580</v>
      </c>
      <c r="C12" s="394">
        <v>248544</v>
      </c>
      <c r="D12" s="394">
        <v>113729</v>
      </c>
      <c r="E12" s="394">
        <v>114768</v>
      </c>
      <c r="F12" s="394">
        <v>11694</v>
      </c>
      <c r="G12" s="394">
        <v>6514</v>
      </c>
      <c r="H12" s="394">
        <v>1710</v>
      </c>
      <c r="I12" s="394">
        <v>129</v>
      </c>
      <c r="J12" s="394">
        <v>84441</v>
      </c>
      <c r="K12" s="394">
        <v>63314</v>
      </c>
      <c r="L12" s="394">
        <v>8970</v>
      </c>
      <c r="M12" s="394">
        <v>9103</v>
      </c>
      <c r="N12" s="394">
        <v>1832</v>
      </c>
      <c r="O12" s="394">
        <v>1222</v>
      </c>
      <c r="P12" s="395">
        <v>0</v>
      </c>
      <c r="Q12" s="396" t="s">
        <v>315</v>
      </c>
      <c r="R12" s="427"/>
    </row>
    <row r="13" spans="1:18" s="318" customFormat="1" ht="22.5" customHeight="1">
      <c r="A13" s="360">
        <v>2011</v>
      </c>
      <c r="B13" s="429" t="s">
        <v>579</v>
      </c>
      <c r="C13" s="394">
        <v>1743</v>
      </c>
      <c r="D13" s="394">
        <v>479</v>
      </c>
      <c r="E13" s="394">
        <v>827</v>
      </c>
      <c r="F13" s="394">
        <v>336</v>
      </c>
      <c r="G13" s="394">
        <v>11</v>
      </c>
      <c r="H13" s="394">
        <v>90</v>
      </c>
      <c r="I13" s="394">
        <v>0</v>
      </c>
      <c r="J13" s="394">
        <v>478</v>
      </c>
      <c r="K13" s="394">
        <v>255</v>
      </c>
      <c r="L13" s="394">
        <v>72</v>
      </c>
      <c r="M13" s="394">
        <v>123</v>
      </c>
      <c r="N13" s="394">
        <v>6</v>
      </c>
      <c r="O13" s="394">
        <v>22</v>
      </c>
      <c r="P13" s="395">
        <v>0</v>
      </c>
      <c r="Q13" s="396" t="s">
        <v>314</v>
      </c>
      <c r="R13" s="309">
        <v>2011</v>
      </c>
    </row>
    <row r="14" spans="1:18" s="318" customFormat="1" ht="22.5" customHeight="1">
      <c r="A14" s="397"/>
      <c r="B14" s="429" t="s">
        <v>580</v>
      </c>
      <c r="C14" s="394">
        <v>243616</v>
      </c>
      <c r="D14" s="394">
        <v>114819</v>
      </c>
      <c r="E14" s="394">
        <v>107845</v>
      </c>
      <c r="F14" s="394">
        <v>14494</v>
      </c>
      <c r="G14" s="394">
        <v>3114</v>
      </c>
      <c r="H14" s="394">
        <v>3344</v>
      </c>
      <c r="I14" s="394">
        <v>0</v>
      </c>
      <c r="J14" s="394">
        <v>104942</v>
      </c>
      <c r="K14" s="394">
        <v>72198</v>
      </c>
      <c r="L14" s="394">
        <v>18697</v>
      </c>
      <c r="M14" s="394">
        <v>8646</v>
      </c>
      <c r="N14" s="394">
        <v>3707</v>
      </c>
      <c r="O14" s="394">
        <v>1694</v>
      </c>
      <c r="P14" s="395">
        <v>0</v>
      </c>
      <c r="Q14" s="396" t="s">
        <v>315</v>
      </c>
      <c r="R14" s="427"/>
    </row>
    <row r="15" spans="1:18" s="79" customFormat="1" ht="22.5" customHeight="1">
      <c r="A15" s="398">
        <v>2012</v>
      </c>
      <c r="B15" s="430" t="s">
        <v>581</v>
      </c>
      <c r="C15" s="401">
        <v>1828</v>
      </c>
      <c r="D15" s="401">
        <v>462</v>
      </c>
      <c r="E15" s="401">
        <v>981</v>
      </c>
      <c r="F15" s="401">
        <v>289</v>
      </c>
      <c r="G15" s="401">
        <v>17</v>
      </c>
      <c r="H15" s="401">
        <v>79</v>
      </c>
      <c r="I15" s="401">
        <v>0</v>
      </c>
      <c r="J15" s="401">
        <v>533</v>
      </c>
      <c r="K15" s="401">
        <v>267</v>
      </c>
      <c r="L15" s="401">
        <v>94</v>
      </c>
      <c r="M15" s="401">
        <v>148</v>
      </c>
      <c r="N15" s="401">
        <v>3</v>
      </c>
      <c r="O15" s="401">
        <v>21</v>
      </c>
      <c r="P15" s="402">
        <v>0</v>
      </c>
      <c r="Q15" s="403" t="s">
        <v>314</v>
      </c>
      <c r="R15" s="404">
        <v>2012</v>
      </c>
    </row>
    <row r="16" spans="1:18" s="79" customFormat="1" ht="22.5" customHeight="1">
      <c r="A16" s="405"/>
      <c r="B16" s="431" t="s">
        <v>582</v>
      </c>
      <c r="C16" s="408">
        <v>273947</v>
      </c>
      <c r="D16" s="408">
        <v>127931</v>
      </c>
      <c r="E16" s="408">
        <v>115733</v>
      </c>
      <c r="F16" s="408">
        <v>13789</v>
      </c>
      <c r="G16" s="408">
        <v>13265</v>
      </c>
      <c r="H16" s="408">
        <v>3259</v>
      </c>
      <c r="I16" s="432">
        <v>-30</v>
      </c>
      <c r="J16" s="408">
        <v>132722</v>
      </c>
      <c r="K16" s="408">
        <v>100133</v>
      </c>
      <c r="L16" s="408">
        <v>17184</v>
      </c>
      <c r="M16" s="408">
        <v>12538</v>
      </c>
      <c r="N16" s="408">
        <v>1972</v>
      </c>
      <c r="O16" s="408">
        <v>895</v>
      </c>
      <c r="P16" s="409">
        <v>0</v>
      </c>
      <c r="Q16" s="410" t="s">
        <v>315</v>
      </c>
      <c r="R16" s="411"/>
    </row>
    <row r="17" spans="1:18" s="109" customFormat="1" ht="22.5" customHeight="1">
      <c r="A17" s="412" t="s">
        <v>583</v>
      </c>
      <c r="B17" s="424" t="s">
        <v>579</v>
      </c>
      <c r="C17" s="380">
        <v>497</v>
      </c>
      <c r="D17" s="380">
        <v>139</v>
      </c>
      <c r="E17" s="380">
        <v>171</v>
      </c>
      <c r="F17" s="380">
        <v>146</v>
      </c>
      <c r="G17" s="380">
        <v>1</v>
      </c>
      <c r="H17" s="380">
        <v>40</v>
      </c>
      <c r="I17" s="380">
        <v>0</v>
      </c>
      <c r="J17" s="380">
        <v>128</v>
      </c>
      <c r="K17" s="380">
        <v>59</v>
      </c>
      <c r="L17" s="380">
        <v>10</v>
      </c>
      <c r="M17" s="380">
        <v>56</v>
      </c>
      <c r="N17" s="380">
        <v>0</v>
      </c>
      <c r="O17" s="380">
        <v>3</v>
      </c>
      <c r="P17" s="381">
        <v>0</v>
      </c>
      <c r="Q17" s="382" t="s">
        <v>314</v>
      </c>
      <c r="R17" s="378" t="s">
        <v>584</v>
      </c>
    </row>
    <row r="18" spans="1:18" s="109" customFormat="1" ht="22.5" customHeight="1">
      <c r="A18" s="414"/>
      <c r="B18" s="426" t="s">
        <v>580</v>
      </c>
      <c r="C18" s="386">
        <v>44047</v>
      </c>
      <c r="D18" s="386">
        <v>24435</v>
      </c>
      <c r="E18" s="386">
        <v>11267</v>
      </c>
      <c r="F18" s="386">
        <v>6565</v>
      </c>
      <c r="G18" s="386">
        <v>220</v>
      </c>
      <c r="H18" s="386">
        <v>1590</v>
      </c>
      <c r="I18" s="433">
        <v>-30</v>
      </c>
      <c r="J18" s="386">
        <v>16482</v>
      </c>
      <c r="K18" s="386">
        <v>11027</v>
      </c>
      <c r="L18" s="386">
        <v>971</v>
      </c>
      <c r="M18" s="386">
        <v>4230</v>
      </c>
      <c r="N18" s="386">
        <v>0</v>
      </c>
      <c r="O18" s="386">
        <v>254</v>
      </c>
      <c r="P18" s="387">
        <v>0</v>
      </c>
      <c r="Q18" s="388" t="s">
        <v>315</v>
      </c>
      <c r="R18" s="389"/>
    </row>
    <row r="19" spans="1:18" s="109" customFormat="1" ht="22.5" customHeight="1">
      <c r="A19" s="412" t="s">
        <v>585</v>
      </c>
      <c r="B19" s="424" t="s">
        <v>579</v>
      </c>
      <c r="C19" s="380">
        <v>489</v>
      </c>
      <c r="D19" s="380">
        <v>171</v>
      </c>
      <c r="E19" s="380">
        <v>230</v>
      </c>
      <c r="F19" s="380">
        <v>61</v>
      </c>
      <c r="G19" s="380">
        <v>9</v>
      </c>
      <c r="H19" s="380">
        <v>18</v>
      </c>
      <c r="I19" s="380">
        <v>0</v>
      </c>
      <c r="J19" s="380">
        <v>330</v>
      </c>
      <c r="K19" s="380">
        <v>177</v>
      </c>
      <c r="L19" s="380">
        <v>66</v>
      </c>
      <c r="M19" s="380">
        <v>72</v>
      </c>
      <c r="N19" s="380">
        <v>0</v>
      </c>
      <c r="O19" s="380">
        <v>15</v>
      </c>
      <c r="P19" s="381">
        <v>0</v>
      </c>
      <c r="Q19" s="382" t="s">
        <v>314</v>
      </c>
      <c r="R19" s="415" t="s">
        <v>587</v>
      </c>
    </row>
    <row r="20" spans="1:18" s="109" customFormat="1" ht="22.5" customHeight="1">
      <c r="A20" s="414"/>
      <c r="B20" s="426" t="s">
        <v>580</v>
      </c>
      <c r="C20" s="386">
        <v>81627</v>
      </c>
      <c r="D20" s="386">
        <v>51456</v>
      </c>
      <c r="E20" s="386">
        <v>23394</v>
      </c>
      <c r="F20" s="386">
        <v>3375</v>
      </c>
      <c r="G20" s="386">
        <v>2531</v>
      </c>
      <c r="H20" s="386">
        <v>871</v>
      </c>
      <c r="I20" s="386">
        <v>0</v>
      </c>
      <c r="J20" s="386">
        <v>93786</v>
      </c>
      <c r="K20" s="386">
        <v>75115</v>
      </c>
      <c r="L20" s="386">
        <v>10686</v>
      </c>
      <c r="M20" s="386">
        <v>5707</v>
      </c>
      <c r="N20" s="386">
        <v>1780</v>
      </c>
      <c r="O20" s="386">
        <v>498</v>
      </c>
      <c r="P20" s="387">
        <v>0</v>
      </c>
      <c r="Q20" s="388" t="s">
        <v>315</v>
      </c>
      <c r="R20" s="389"/>
    </row>
    <row r="21" spans="1:18" s="109" customFormat="1" ht="22.5" customHeight="1">
      <c r="A21" s="412" t="s">
        <v>589</v>
      </c>
      <c r="B21" s="424" t="s">
        <v>579</v>
      </c>
      <c r="C21" s="380">
        <v>327</v>
      </c>
      <c r="D21" s="380">
        <v>38</v>
      </c>
      <c r="E21" s="380">
        <v>252</v>
      </c>
      <c r="F21" s="380">
        <v>37</v>
      </c>
      <c r="G21" s="380">
        <v>0</v>
      </c>
      <c r="H21" s="380">
        <v>0</v>
      </c>
      <c r="I21" s="380">
        <v>0</v>
      </c>
      <c r="J21" s="380">
        <v>7</v>
      </c>
      <c r="K21" s="380">
        <v>1</v>
      </c>
      <c r="L21" s="380">
        <v>3</v>
      </c>
      <c r="M21" s="380">
        <v>3</v>
      </c>
      <c r="N21" s="380">
        <v>0</v>
      </c>
      <c r="O21" s="380">
        <v>0</v>
      </c>
      <c r="P21" s="381">
        <v>0</v>
      </c>
      <c r="Q21" s="382" t="s">
        <v>314</v>
      </c>
      <c r="R21" s="415" t="s">
        <v>590</v>
      </c>
    </row>
    <row r="22" spans="1:18" s="109" customFormat="1" ht="22.5" customHeight="1">
      <c r="A22" s="414"/>
      <c r="B22" s="426" t="s">
        <v>580</v>
      </c>
      <c r="C22" s="386">
        <v>51606</v>
      </c>
      <c r="D22" s="386">
        <v>7126</v>
      </c>
      <c r="E22" s="386">
        <v>42302</v>
      </c>
      <c r="F22" s="386">
        <v>2178</v>
      </c>
      <c r="G22" s="386">
        <v>0</v>
      </c>
      <c r="H22" s="386">
        <v>0</v>
      </c>
      <c r="I22" s="386">
        <v>0</v>
      </c>
      <c r="J22" s="386">
        <v>1331</v>
      </c>
      <c r="K22" s="386">
        <v>160</v>
      </c>
      <c r="L22" s="386">
        <v>103</v>
      </c>
      <c r="M22" s="386">
        <v>1068</v>
      </c>
      <c r="N22" s="386">
        <v>0</v>
      </c>
      <c r="O22" s="386">
        <v>0</v>
      </c>
      <c r="P22" s="387">
        <v>0</v>
      </c>
      <c r="Q22" s="388" t="s">
        <v>315</v>
      </c>
      <c r="R22" s="417"/>
    </row>
    <row r="23" spans="1:18" s="109" customFormat="1" ht="22.5" customHeight="1">
      <c r="A23" s="412" t="s">
        <v>591</v>
      </c>
      <c r="B23" s="424" t="s">
        <v>579</v>
      </c>
      <c r="C23" s="380">
        <v>33</v>
      </c>
      <c r="D23" s="380">
        <v>7</v>
      </c>
      <c r="E23" s="380">
        <v>25</v>
      </c>
      <c r="F23" s="380">
        <v>0</v>
      </c>
      <c r="G23" s="380">
        <v>0</v>
      </c>
      <c r="H23" s="380">
        <v>1</v>
      </c>
      <c r="I23" s="380">
        <v>0</v>
      </c>
      <c r="J23" s="380">
        <v>4</v>
      </c>
      <c r="K23" s="380">
        <v>0</v>
      </c>
      <c r="L23" s="380">
        <v>2</v>
      </c>
      <c r="M23" s="380">
        <v>2</v>
      </c>
      <c r="N23" s="380">
        <v>0</v>
      </c>
      <c r="O23" s="380">
        <v>0</v>
      </c>
      <c r="P23" s="381">
        <v>0</v>
      </c>
      <c r="Q23" s="382" t="s">
        <v>314</v>
      </c>
      <c r="R23" s="415" t="s">
        <v>592</v>
      </c>
    </row>
    <row r="24" spans="1:18" s="109" customFormat="1" ht="22.5" customHeight="1">
      <c r="A24" s="414"/>
      <c r="B24" s="426" t="s">
        <v>580</v>
      </c>
      <c r="C24" s="386">
        <v>6620</v>
      </c>
      <c r="D24" s="386">
        <v>1052</v>
      </c>
      <c r="E24" s="386">
        <v>5500</v>
      </c>
      <c r="F24" s="386">
        <v>0</v>
      </c>
      <c r="G24" s="386">
        <v>0</v>
      </c>
      <c r="H24" s="386">
        <v>68</v>
      </c>
      <c r="I24" s="386">
        <v>0</v>
      </c>
      <c r="J24" s="386">
        <v>699</v>
      </c>
      <c r="K24" s="386">
        <v>0</v>
      </c>
      <c r="L24" s="386">
        <v>452</v>
      </c>
      <c r="M24" s="386">
        <v>247</v>
      </c>
      <c r="N24" s="386">
        <v>0</v>
      </c>
      <c r="O24" s="386">
        <v>0</v>
      </c>
      <c r="P24" s="387">
        <v>0</v>
      </c>
      <c r="Q24" s="388" t="s">
        <v>315</v>
      </c>
      <c r="R24" s="389"/>
    </row>
    <row r="25" spans="1:18" s="109" customFormat="1" ht="22.5" customHeight="1">
      <c r="A25" s="412" t="s">
        <v>593</v>
      </c>
      <c r="B25" s="424" t="s">
        <v>579</v>
      </c>
      <c r="C25" s="380">
        <v>22</v>
      </c>
      <c r="D25" s="380">
        <v>15</v>
      </c>
      <c r="E25" s="380">
        <v>6</v>
      </c>
      <c r="F25" s="380">
        <v>0</v>
      </c>
      <c r="G25" s="380">
        <v>1</v>
      </c>
      <c r="H25" s="380">
        <v>0</v>
      </c>
      <c r="I25" s="380">
        <v>0</v>
      </c>
      <c r="J25" s="380">
        <v>2</v>
      </c>
      <c r="K25" s="380">
        <v>1</v>
      </c>
      <c r="L25" s="380">
        <v>0</v>
      </c>
      <c r="M25" s="380">
        <v>0</v>
      </c>
      <c r="N25" s="380">
        <v>1</v>
      </c>
      <c r="O25" s="380">
        <v>0</v>
      </c>
      <c r="P25" s="381">
        <v>0</v>
      </c>
      <c r="Q25" s="382" t="s">
        <v>314</v>
      </c>
      <c r="R25" s="378" t="s">
        <v>594</v>
      </c>
    </row>
    <row r="26" spans="1:18" s="109" customFormat="1" ht="22.5" customHeight="1">
      <c r="A26" s="414"/>
      <c r="B26" s="426" t="s">
        <v>580</v>
      </c>
      <c r="C26" s="386">
        <v>5584</v>
      </c>
      <c r="D26" s="386">
        <v>2131</v>
      </c>
      <c r="E26" s="386">
        <v>647</v>
      </c>
      <c r="F26" s="386">
        <v>0</v>
      </c>
      <c r="G26" s="386">
        <v>2806</v>
      </c>
      <c r="H26" s="386">
        <v>0</v>
      </c>
      <c r="I26" s="386">
        <v>0</v>
      </c>
      <c r="J26" s="386">
        <v>306</v>
      </c>
      <c r="K26" s="386">
        <v>306</v>
      </c>
      <c r="L26" s="386">
        <v>0</v>
      </c>
      <c r="M26" s="386">
        <v>0</v>
      </c>
      <c r="N26" s="386">
        <v>0</v>
      </c>
      <c r="O26" s="386">
        <v>0</v>
      </c>
      <c r="P26" s="387">
        <v>0</v>
      </c>
      <c r="Q26" s="388" t="s">
        <v>315</v>
      </c>
      <c r="R26" s="389"/>
    </row>
    <row r="27" spans="1:18" s="109" customFormat="1" ht="22.5" customHeight="1">
      <c r="A27" s="412" t="s">
        <v>595</v>
      </c>
      <c r="B27" s="424" t="s">
        <v>579</v>
      </c>
      <c r="C27" s="380">
        <v>162</v>
      </c>
      <c r="D27" s="380">
        <v>74</v>
      </c>
      <c r="E27" s="380">
        <v>59</v>
      </c>
      <c r="F27" s="380">
        <v>11</v>
      </c>
      <c r="G27" s="380">
        <v>5</v>
      </c>
      <c r="H27" s="380">
        <v>13</v>
      </c>
      <c r="I27" s="380">
        <v>0</v>
      </c>
      <c r="J27" s="380">
        <v>30</v>
      </c>
      <c r="K27" s="380">
        <v>20</v>
      </c>
      <c r="L27" s="380">
        <v>5</v>
      </c>
      <c r="M27" s="380">
        <v>3</v>
      </c>
      <c r="N27" s="380">
        <v>2</v>
      </c>
      <c r="O27" s="380">
        <v>0</v>
      </c>
      <c r="P27" s="381">
        <v>0</v>
      </c>
      <c r="Q27" s="390" t="s">
        <v>314</v>
      </c>
      <c r="R27" s="415" t="s">
        <v>596</v>
      </c>
    </row>
    <row r="28" spans="1:18" s="109" customFormat="1" ht="22.5" customHeight="1">
      <c r="A28" s="414"/>
      <c r="B28" s="426" t="s">
        <v>580</v>
      </c>
      <c r="C28" s="386">
        <v>53716</v>
      </c>
      <c r="D28" s="386">
        <v>38499</v>
      </c>
      <c r="E28" s="386">
        <v>6823</v>
      </c>
      <c r="F28" s="386">
        <v>558</v>
      </c>
      <c r="G28" s="386">
        <v>7276</v>
      </c>
      <c r="H28" s="386">
        <v>560</v>
      </c>
      <c r="I28" s="386">
        <v>0</v>
      </c>
      <c r="J28" s="386">
        <v>16133</v>
      </c>
      <c r="K28" s="386">
        <v>12114</v>
      </c>
      <c r="L28" s="386">
        <v>3493</v>
      </c>
      <c r="M28" s="386">
        <v>448</v>
      </c>
      <c r="N28" s="386">
        <v>78</v>
      </c>
      <c r="O28" s="386">
        <v>0</v>
      </c>
      <c r="P28" s="387">
        <v>0</v>
      </c>
      <c r="Q28" s="391" t="s">
        <v>315</v>
      </c>
      <c r="R28" s="417"/>
    </row>
    <row r="29" spans="1:18" s="109" customFormat="1" ht="22.5" customHeight="1">
      <c r="A29" s="418" t="s">
        <v>597</v>
      </c>
      <c r="B29" s="429" t="s">
        <v>579</v>
      </c>
      <c r="C29" s="394">
        <v>298</v>
      </c>
      <c r="D29" s="394">
        <v>18</v>
      </c>
      <c r="E29" s="394">
        <v>238</v>
      </c>
      <c r="F29" s="394">
        <v>34</v>
      </c>
      <c r="G29" s="394">
        <v>1</v>
      </c>
      <c r="H29" s="394">
        <v>7</v>
      </c>
      <c r="I29" s="394">
        <v>0</v>
      </c>
      <c r="J29" s="394">
        <v>32</v>
      </c>
      <c r="K29" s="394">
        <v>9</v>
      </c>
      <c r="L29" s="394">
        <v>8</v>
      </c>
      <c r="M29" s="394">
        <v>12</v>
      </c>
      <c r="N29" s="394">
        <v>0</v>
      </c>
      <c r="O29" s="394">
        <v>3</v>
      </c>
      <c r="P29" s="395">
        <v>0</v>
      </c>
      <c r="Q29" s="420" t="s">
        <v>314</v>
      </c>
      <c r="R29" s="392" t="s">
        <v>578</v>
      </c>
    </row>
    <row r="30" spans="1:18" s="109" customFormat="1" ht="22.5" customHeight="1">
      <c r="A30" s="414"/>
      <c r="B30" s="426" t="s">
        <v>580</v>
      </c>
      <c r="C30" s="386">
        <v>30747</v>
      </c>
      <c r="D30" s="386">
        <v>3232</v>
      </c>
      <c r="E30" s="386">
        <v>25800</v>
      </c>
      <c r="F30" s="386">
        <v>1113</v>
      </c>
      <c r="G30" s="386">
        <v>432</v>
      </c>
      <c r="H30" s="386">
        <v>170</v>
      </c>
      <c r="I30" s="386">
        <v>0</v>
      </c>
      <c r="J30" s="386">
        <v>3985</v>
      </c>
      <c r="K30" s="386">
        <v>1411</v>
      </c>
      <c r="L30" s="386">
        <v>1479</v>
      </c>
      <c r="M30" s="386">
        <v>838</v>
      </c>
      <c r="N30" s="386">
        <v>114</v>
      </c>
      <c r="O30" s="386">
        <v>143</v>
      </c>
      <c r="P30" s="387">
        <v>0</v>
      </c>
      <c r="Q30" s="388" t="s">
        <v>315</v>
      </c>
      <c r="R30" s="389"/>
    </row>
    <row r="31" spans="1:18" s="367" customFormat="1" ht="15" customHeight="1">
      <c r="A31" s="365" t="s">
        <v>366</v>
      </c>
      <c r="B31" s="365"/>
      <c r="C31" s="365"/>
      <c r="D31" s="366"/>
      <c r="E31" s="366"/>
      <c r="J31" s="365"/>
      <c r="L31" s="365" t="s">
        <v>383</v>
      </c>
      <c r="M31" s="365"/>
      <c r="P31" s="365"/>
      <c r="Q31" s="365"/>
      <c r="R31" s="365"/>
    </row>
    <row r="32" spans="1:12" s="367" customFormat="1" ht="15" customHeight="1">
      <c r="A32" s="367" t="s">
        <v>674</v>
      </c>
      <c r="L32" s="367" t="s">
        <v>392</v>
      </c>
    </row>
    <row r="33" spans="1:19" s="173" customFormat="1" ht="15" customHeight="1">
      <c r="A33" s="368" t="s">
        <v>393</v>
      </c>
      <c r="B33" s="368"/>
      <c r="C33" s="368"/>
      <c r="D33" s="368"/>
      <c r="F33" s="368"/>
      <c r="H33" s="368"/>
      <c r="I33" s="368"/>
      <c r="J33" s="368"/>
      <c r="K33" s="368"/>
      <c r="L33" s="368" t="s">
        <v>475</v>
      </c>
      <c r="M33" s="368"/>
      <c r="N33" s="368"/>
      <c r="O33" s="368"/>
      <c r="P33" s="368"/>
      <c r="Q33" s="368"/>
      <c r="R33" s="368"/>
      <c r="S33" s="368"/>
    </row>
  </sheetData>
  <sheetProtection/>
  <mergeCells count="7">
    <mergeCell ref="A1:R1"/>
    <mergeCell ref="A4:B4"/>
    <mergeCell ref="Q4:R4"/>
    <mergeCell ref="A5:B5"/>
    <mergeCell ref="Q5:R5"/>
    <mergeCell ref="C3:I3"/>
    <mergeCell ref="J3:P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4.421875" style="361" customWidth="1"/>
    <col min="2" max="2" width="15.8515625" style="361" customWidth="1"/>
    <col min="3" max="3" width="16.140625" style="361" customWidth="1"/>
    <col min="4" max="4" width="15.421875" style="361" customWidth="1"/>
    <col min="5" max="5" width="15.57421875" style="361" customWidth="1"/>
    <col min="6" max="6" width="15.8515625" style="361" customWidth="1"/>
    <col min="7" max="7" width="16.421875" style="361" customWidth="1"/>
    <col min="8" max="8" width="15.7109375" style="361" customWidth="1"/>
    <col min="9" max="9" width="16.00390625" style="361" customWidth="1"/>
    <col min="10" max="10" width="15.8515625" style="361" customWidth="1"/>
    <col min="11" max="115" width="0" style="361" hidden="1" customWidth="1"/>
    <col min="116" max="16384" width="9.140625" style="361" customWidth="1"/>
  </cols>
  <sheetData>
    <row r="1" spans="1:10" s="434" customFormat="1" ht="33.75" customHeight="1">
      <c r="A1" s="681" t="s">
        <v>385</v>
      </c>
      <c r="B1" s="681"/>
      <c r="C1" s="681"/>
      <c r="D1" s="681"/>
      <c r="E1" s="681"/>
      <c r="F1" s="681"/>
      <c r="G1" s="681"/>
      <c r="H1" s="681"/>
      <c r="I1" s="681"/>
      <c r="J1" s="681"/>
    </row>
    <row r="2" spans="1:15" ht="22.5" customHeight="1">
      <c r="A2" s="362" t="s">
        <v>476</v>
      </c>
      <c r="B2" s="362"/>
      <c r="J2" s="364" t="s">
        <v>477</v>
      </c>
      <c r="O2" s="363"/>
    </row>
    <row r="3" spans="1:16" s="117" customFormat="1" ht="30" customHeight="1">
      <c r="A3" s="347" t="s">
        <v>602</v>
      </c>
      <c r="B3" s="679" t="s">
        <v>603</v>
      </c>
      <c r="C3" s="680"/>
      <c r="D3" s="679" t="s">
        <v>604</v>
      </c>
      <c r="E3" s="680"/>
      <c r="F3" s="679" t="s">
        <v>605</v>
      </c>
      <c r="G3" s="680"/>
      <c r="H3" s="679" t="s">
        <v>606</v>
      </c>
      <c r="I3" s="680"/>
      <c r="J3" s="304" t="s">
        <v>607</v>
      </c>
      <c r="O3" s="437"/>
      <c r="P3" s="438"/>
    </row>
    <row r="4" spans="1:16" s="117" customFormat="1" ht="30" customHeight="1">
      <c r="A4" s="345" t="s">
        <v>608</v>
      </c>
      <c r="B4" s="294" t="s">
        <v>609</v>
      </c>
      <c r="C4" s="294" t="s">
        <v>610</v>
      </c>
      <c r="D4" s="294" t="s">
        <v>609</v>
      </c>
      <c r="E4" s="294" t="s">
        <v>610</v>
      </c>
      <c r="F4" s="294" t="s">
        <v>609</v>
      </c>
      <c r="G4" s="294" t="s">
        <v>610</v>
      </c>
      <c r="H4" s="294" t="s">
        <v>609</v>
      </c>
      <c r="I4" s="294" t="s">
        <v>610</v>
      </c>
      <c r="J4" s="346" t="s">
        <v>611</v>
      </c>
      <c r="K4" s="439"/>
      <c r="L4" s="439"/>
      <c r="P4" s="116"/>
    </row>
    <row r="5" spans="1:10" s="109" customFormat="1" ht="22.5" customHeight="1">
      <c r="A5" s="116" t="s">
        <v>354</v>
      </c>
      <c r="B5" s="440">
        <v>4007</v>
      </c>
      <c r="C5" s="441">
        <v>1506642</v>
      </c>
      <c r="D5" s="441">
        <v>1126</v>
      </c>
      <c r="E5" s="441">
        <v>549341</v>
      </c>
      <c r="F5" s="441">
        <v>1371</v>
      </c>
      <c r="G5" s="441">
        <v>419931</v>
      </c>
      <c r="H5" s="441">
        <v>412</v>
      </c>
      <c r="I5" s="442">
        <v>81995</v>
      </c>
      <c r="J5" s="116" t="s">
        <v>354</v>
      </c>
    </row>
    <row r="6" spans="1:10" s="109" customFormat="1" ht="22.5" customHeight="1">
      <c r="A6" s="116" t="s">
        <v>384</v>
      </c>
      <c r="B6" s="440">
        <v>4000</v>
      </c>
      <c r="C6" s="441">
        <v>1426626</v>
      </c>
      <c r="D6" s="441">
        <v>1127</v>
      </c>
      <c r="E6" s="441">
        <v>366132</v>
      </c>
      <c r="F6" s="441">
        <v>1274</v>
      </c>
      <c r="G6" s="441">
        <v>638432</v>
      </c>
      <c r="H6" s="441">
        <v>389</v>
      </c>
      <c r="I6" s="442">
        <v>75211</v>
      </c>
      <c r="J6" s="116" t="s">
        <v>384</v>
      </c>
    </row>
    <row r="7" spans="1:10" s="109" customFormat="1" ht="22.5" customHeight="1">
      <c r="A7" s="116" t="s">
        <v>399</v>
      </c>
      <c r="B7" s="440">
        <v>4164</v>
      </c>
      <c r="C7" s="441">
        <v>1534420</v>
      </c>
      <c r="D7" s="441">
        <v>1533</v>
      </c>
      <c r="E7" s="441">
        <v>590557</v>
      </c>
      <c r="F7" s="441">
        <v>1241</v>
      </c>
      <c r="G7" s="441">
        <v>335992</v>
      </c>
      <c r="H7" s="441">
        <v>323</v>
      </c>
      <c r="I7" s="442">
        <v>72006</v>
      </c>
      <c r="J7" s="116" t="s">
        <v>399</v>
      </c>
    </row>
    <row r="8" spans="1:10" s="109" customFormat="1" ht="22.5" customHeight="1">
      <c r="A8" s="116" t="s">
        <v>528</v>
      </c>
      <c r="B8" s="440">
        <v>5654</v>
      </c>
      <c r="C8" s="441">
        <v>2409390</v>
      </c>
      <c r="D8" s="441">
        <v>2490</v>
      </c>
      <c r="E8" s="441">
        <v>1247189</v>
      </c>
      <c r="F8" s="441">
        <v>1519</v>
      </c>
      <c r="G8" s="441">
        <v>554671</v>
      </c>
      <c r="H8" s="441">
        <v>391</v>
      </c>
      <c r="I8" s="442">
        <v>88959</v>
      </c>
      <c r="J8" s="116" t="s">
        <v>528</v>
      </c>
    </row>
    <row r="9" spans="1:10" s="109" customFormat="1" ht="22.5" customHeight="1">
      <c r="A9" s="129" t="s">
        <v>612</v>
      </c>
      <c r="B9" s="443">
        <v>6226</v>
      </c>
      <c r="C9" s="234">
        <v>2412617</v>
      </c>
      <c r="D9" s="234">
        <v>2735</v>
      </c>
      <c r="E9" s="234">
        <v>1070672</v>
      </c>
      <c r="F9" s="234">
        <v>1909</v>
      </c>
      <c r="G9" s="234">
        <v>906819</v>
      </c>
      <c r="H9" s="234">
        <v>442</v>
      </c>
      <c r="I9" s="235">
        <v>100649</v>
      </c>
      <c r="J9" s="129" t="s">
        <v>529</v>
      </c>
    </row>
    <row r="10" spans="1:10" s="109" customFormat="1" ht="22.5" customHeight="1">
      <c r="A10" s="116" t="s">
        <v>613</v>
      </c>
      <c r="B10" s="440">
        <v>268</v>
      </c>
      <c r="C10" s="441">
        <v>162327</v>
      </c>
      <c r="D10" s="441">
        <v>0</v>
      </c>
      <c r="E10" s="441">
        <v>93</v>
      </c>
      <c r="F10" s="441">
        <v>263</v>
      </c>
      <c r="G10" s="441">
        <v>161655</v>
      </c>
      <c r="H10" s="441">
        <v>0</v>
      </c>
      <c r="I10" s="442">
        <v>0</v>
      </c>
      <c r="J10" s="309" t="s">
        <v>614</v>
      </c>
    </row>
    <row r="11" spans="1:10" s="109" customFormat="1" ht="22.5" customHeight="1">
      <c r="A11" s="116" t="s">
        <v>615</v>
      </c>
      <c r="B11" s="440">
        <v>3932</v>
      </c>
      <c r="C11" s="441">
        <v>1533591</v>
      </c>
      <c r="D11" s="441">
        <v>1877</v>
      </c>
      <c r="E11" s="441">
        <v>742018</v>
      </c>
      <c r="F11" s="441">
        <v>993</v>
      </c>
      <c r="G11" s="441">
        <v>495057</v>
      </c>
      <c r="H11" s="441">
        <v>319</v>
      </c>
      <c r="I11" s="442">
        <v>65713</v>
      </c>
      <c r="J11" s="309" t="s">
        <v>287</v>
      </c>
    </row>
    <row r="12" spans="1:10" s="109" customFormat="1" ht="22.5" customHeight="1">
      <c r="A12" s="352" t="s">
        <v>616</v>
      </c>
      <c r="B12" s="444">
        <v>2026</v>
      </c>
      <c r="C12" s="445">
        <v>716699</v>
      </c>
      <c r="D12" s="445">
        <v>858</v>
      </c>
      <c r="E12" s="445">
        <v>328561</v>
      </c>
      <c r="F12" s="445">
        <v>653</v>
      </c>
      <c r="G12" s="445">
        <v>250107</v>
      </c>
      <c r="H12" s="445">
        <v>123</v>
      </c>
      <c r="I12" s="446">
        <v>34936</v>
      </c>
      <c r="J12" s="314" t="s">
        <v>288</v>
      </c>
    </row>
    <row r="13" s="109" customFormat="1" ht="18" customHeight="1"/>
    <row r="14" spans="1:10" s="117" customFormat="1" ht="30" customHeight="1">
      <c r="A14" s="347" t="s">
        <v>602</v>
      </c>
      <c r="B14" s="679" t="s">
        <v>617</v>
      </c>
      <c r="C14" s="680"/>
      <c r="D14" s="679" t="s">
        <v>618</v>
      </c>
      <c r="E14" s="680"/>
      <c r="F14" s="679" t="s">
        <v>619</v>
      </c>
      <c r="G14" s="680"/>
      <c r="H14" s="679" t="s">
        <v>620</v>
      </c>
      <c r="I14" s="680"/>
      <c r="J14" s="304" t="s">
        <v>607</v>
      </c>
    </row>
    <row r="15" spans="1:10" s="117" customFormat="1" ht="30" customHeight="1">
      <c r="A15" s="345" t="s">
        <v>608</v>
      </c>
      <c r="B15" s="294" t="s">
        <v>609</v>
      </c>
      <c r="C15" s="294" t="s">
        <v>610</v>
      </c>
      <c r="D15" s="294" t="s">
        <v>609</v>
      </c>
      <c r="E15" s="294" t="s">
        <v>610</v>
      </c>
      <c r="F15" s="294" t="s">
        <v>609</v>
      </c>
      <c r="G15" s="294" t="s">
        <v>610</v>
      </c>
      <c r="H15" s="294" t="s">
        <v>609</v>
      </c>
      <c r="I15" s="294" t="s">
        <v>610</v>
      </c>
      <c r="J15" s="346" t="s">
        <v>611</v>
      </c>
    </row>
    <row r="16" spans="1:10" s="318" customFormat="1" ht="22.5" customHeight="1">
      <c r="A16" s="107" t="s">
        <v>354</v>
      </c>
      <c r="B16" s="441">
        <v>70</v>
      </c>
      <c r="C16" s="441">
        <v>64173</v>
      </c>
      <c r="D16" s="441">
        <v>337</v>
      </c>
      <c r="E16" s="441">
        <v>195183</v>
      </c>
      <c r="F16" s="441">
        <v>15</v>
      </c>
      <c r="G16" s="441">
        <v>22296</v>
      </c>
      <c r="H16" s="441">
        <v>676</v>
      </c>
      <c r="I16" s="442">
        <v>173723</v>
      </c>
      <c r="J16" s="116" t="s">
        <v>354</v>
      </c>
    </row>
    <row r="17" spans="1:10" s="318" customFormat="1" ht="22.5" customHeight="1">
      <c r="A17" s="107" t="s">
        <v>384</v>
      </c>
      <c r="B17" s="441">
        <v>60</v>
      </c>
      <c r="C17" s="441">
        <v>27081</v>
      </c>
      <c r="D17" s="441">
        <v>471</v>
      </c>
      <c r="E17" s="441">
        <v>190500</v>
      </c>
      <c r="F17" s="441">
        <v>47</v>
      </c>
      <c r="G17" s="441">
        <v>30519</v>
      </c>
      <c r="H17" s="441">
        <v>632</v>
      </c>
      <c r="I17" s="442">
        <v>98751</v>
      </c>
      <c r="J17" s="116" t="s">
        <v>384</v>
      </c>
    </row>
    <row r="18" spans="1:10" s="318" customFormat="1" ht="22.5" customHeight="1">
      <c r="A18" s="107" t="s">
        <v>399</v>
      </c>
      <c r="B18" s="441">
        <v>70</v>
      </c>
      <c r="C18" s="441">
        <v>41937</v>
      </c>
      <c r="D18" s="441">
        <v>273</v>
      </c>
      <c r="E18" s="441">
        <v>323855</v>
      </c>
      <c r="F18" s="441">
        <v>21</v>
      </c>
      <c r="G18" s="441">
        <v>28040</v>
      </c>
      <c r="H18" s="441">
        <v>703</v>
      </c>
      <c r="I18" s="442">
        <v>142033</v>
      </c>
      <c r="J18" s="108" t="s">
        <v>399</v>
      </c>
    </row>
    <row r="19" spans="1:10" s="318" customFormat="1" ht="22.5" customHeight="1">
      <c r="A19" s="107" t="s">
        <v>528</v>
      </c>
      <c r="B19" s="441">
        <v>51</v>
      </c>
      <c r="C19" s="441">
        <v>28548</v>
      </c>
      <c r="D19" s="441">
        <v>416</v>
      </c>
      <c r="E19" s="441">
        <v>282649</v>
      </c>
      <c r="F19" s="441">
        <v>38</v>
      </c>
      <c r="G19" s="441">
        <v>17969</v>
      </c>
      <c r="H19" s="441">
        <v>749</v>
      </c>
      <c r="I19" s="442">
        <v>189405</v>
      </c>
      <c r="J19" s="116" t="s">
        <v>528</v>
      </c>
    </row>
    <row r="20" spans="1:10" s="79" customFormat="1" ht="22.5" customHeight="1">
      <c r="A20" s="343" t="s">
        <v>612</v>
      </c>
      <c r="B20" s="234">
        <v>68</v>
      </c>
      <c r="C20" s="234">
        <v>39550</v>
      </c>
      <c r="D20" s="234">
        <v>282</v>
      </c>
      <c r="E20" s="234">
        <v>162495</v>
      </c>
      <c r="F20" s="234">
        <v>28</v>
      </c>
      <c r="G20" s="234">
        <v>13070</v>
      </c>
      <c r="H20" s="234">
        <v>762</v>
      </c>
      <c r="I20" s="235">
        <v>119362</v>
      </c>
      <c r="J20" s="129" t="s">
        <v>612</v>
      </c>
    </row>
    <row r="21" spans="1:10" s="109" customFormat="1" ht="22.5" customHeight="1">
      <c r="A21" s="107" t="s">
        <v>613</v>
      </c>
      <c r="B21" s="441">
        <v>0</v>
      </c>
      <c r="C21" s="441">
        <v>0</v>
      </c>
      <c r="D21" s="441">
        <v>4</v>
      </c>
      <c r="E21" s="441">
        <v>467</v>
      </c>
      <c r="F21" s="441">
        <v>0</v>
      </c>
      <c r="G21" s="441">
        <v>0</v>
      </c>
      <c r="H21" s="441">
        <v>1</v>
      </c>
      <c r="I21" s="442">
        <v>112</v>
      </c>
      <c r="J21" s="309" t="s">
        <v>614</v>
      </c>
    </row>
    <row r="22" spans="1:10" s="109" customFormat="1" ht="22.5" customHeight="1">
      <c r="A22" s="107" t="s">
        <v>615</v>
      </c>
      <c r="B22" s="441">
        <v>54</v>
      </c>
      <c r="C22" s="441">
        <v>33272</v>
      </c>
      <c r="D22" s="441">
        <v>198</v>
      </c>
      <c r="E22" s="441">
        <v>115537</v>
      </c>
      <c r="F22" s="441">
        <v>22</v>
      </c>
      <c r="G22" s="441">
        <v>12470</v>
      </c>
      <c r="H22" s="441">
        <v>469</v>
      </c>
      <c r="I22" s="442">
        <v>69524</v>
      </c>
      <c r="J22" s="309" t="s">
        <v>287</v>
      </c>
    </row>
    <row r="23" spans="1:10" s="109" customFormat="1" ht="22.5" customHeight="1">
      <c r="A23" s="345" t="s">
        <v>616</v>
      </c>
      <c r="B23" s="445">
        <v>14</v>
      </c>
      <c r="C23" s="445">
        <v>6278</v>
      </c>
      <c r="D23" s="445">
        <v>80</v>
      </c>
      <c r="E23" s="445">
        <v>46491</v>
      </c>
      <c r="F23" s="445">
        <v>6</v>
      </c>
      <c r="G23" s="445">
        <v>600</v>
      </c>
      <c r="H23" s="445">
        <v>292</v>
      </c>
      <c r="I23" s="446">
        <v>49726</v>
      </c>
      <c r="J23" s="292" t="s">
        <v>288</v>
      </c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spans="1:18" s="367" customFormat="1" ht="15" customHeight="1">
      <c r="A581" s="365" t="s">
        <v>366</v>
      </c>
      <c r="B581" s="365"/>
      <c r="C581" s="365"/>
      <c r="D581" s="366"/>
      <c r="E581" s="435" t="s">
        <v>383</v>
      </c>
      <c r="P581" s="435"/>
      <c r="Q581" s="436"/>
      <c r="R581" s="435"/>
    </row>
    <row r="582" spans="1:19" s="193" customFormat="1" ht="15" customHeight="1">
      <c r="A582" s="338" t="s">
        <v>372</v>
      </c>
      <c r="B582" s="339"/>
      <c r="C582" s="339"/>
      <c r="D582" s="339"/>
      <c r="E582" s="339" t="s">
        <v>386</v>
      </c>
      <c r="F582" s="339"/>
      <c r="H582" s="339"/>
      <c r="I582" s="339"/>
      <c r="J582" s="339"/>
      <c r="K582" s="339"/>
      <c r="M582" s="339"/>
      <c r="N582" s="339"/>
      <c r="O582" s="339"/>
      <c r="P582" s="339"/>
      <c r="Q582" s="339"/>
      <c r="R582" s="339"/>
      <c r="S582" s="339"/>
    </row>
  </sheetData>
  <sheetProtection/>
  <mergeCells count="9">
    <mergeCell ref="B14:C14"/>
    <mergeCell ref="D14:E14"/>
    <mergeCell ref="F14:G14"/>
    <mergeCell ref="H14:I14"/>
    <mergeCell ref="A1:J1"/>
    <mergeCell ref="B3:C3"/>
    <mergeCell ref="D3:E3"/>
    <mergeCell ref="F3:G3"/>
    <mergeCell ref="H3:I3"/>
  </mergeCells>
  <printOptions/>
  <pageMargins left="0.31496062992125984" right="0.31496062992125984" top="0.2362204724409449" bottom="0.2362204724409449" header="0.31496062992125984" footer="0.2755905511811024"/>
  <pageSetup horizontalDpi="600" verticalDpi="600" orientation="landscape" paperSize="9" scale="80" r:id="rId1"/>
  <rowBreaks count="1" manualBreakCount="1">
    <brk id="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24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8" width="15.140625" style="0" customWidth="1"/>
    <col min="9" max="9" width="13.8515625" style="0" customWidth="1"/>
    <col min="10" max="10" width="17.28125" style="0" customWidth="1"/>
  </cols>
  <sheetData>
    <row r="1" spans="1:10" s="17" customFormat="1" ht="32.25" customHeight="1">
      <c r="A1" s="682" t="s">
        <v>231</v>
      </c>
      <c r="B1" s="682"/>
      <c r="C1" s="682"/>
      <c r="D1" s="682"/>
      <c r="E1" s="682"/>
      <c r="F1" s="682"/>
      <c r="G1" s="682"/>
      <c r="H1" s="682"/>
      <c r="I1" s="682"/>
      <c r="J1" s="682"/>
    </row>
    <row r="2" spans="1:10" s="8" customFormat="1" ht="18" customHeight="1">
      <c r="A2" s="18" t="s">
        <v>304</v>
      </c>
      <c r="J2" s="22" t="s">
        <v>305</v>
      </c>
    </row>
    <row r="3" spans="1:10" s="11" customFormat="1" ht="18.75" customHeight="1">
      <c r="A3" s="683" t="s">
        <v>232</v>
      </c>
      <c r="B3" s="2" t="s">
        <v>233</v>
      </c>
      <c r="C3" s="2" t="s">
        <v>387</v>
      </c>
      <c r="D3" s="686" t="s">
        <v>235</v>
      </c>
      <c r="E3" s="687"/>
      <c r="F3" s="687"/>
      <c r="G3" s="687"/>
      <c r="H3" s="687"/>
      <c r="I3" s="688"/>
      <c r="J3" s="689" t="s">
        <v>236</v>
      </c>
    </row>
    <row r="4" spans="1:10" s="11" customFormat="1" ht="18.75" customHeight="1">
      <c r="A4" s="684"/>
      <c r="B4" s="13"/>
      <c r="C4" s="13"/>
      <c r="D4" s="26" t="s">
        <v>237</v>
      </c>
      <c r="E4" s="26" t="s">
        <v>238</v>
      </c>
      <c r="F4" s="27" t="s">
        <v>239</v>
      </c>
      <c r="G4" s="26" t="s">
        <v>240</v>
      </c>
      <c r="H4" s="689" t="s">
        <v>241</v>
      </c>
      <c r="I4" s="692"/>
      <c r="J4" s="690"/>
    </row>
    <row r="5" spans="1:10" s="11" customFormat="1" ht="18.75" customHeight="1">
      <c r="A5" s="684"/>
      <c r="B5" s="13" t="s">
        <v>242</v>
      </c>
      <c r="C5" s="13" t="s">
        <v>242</v>
      </c>
      <c r="D5" s="13"/>
      <c r="E5" s="13"/>
      <c r="F5" s="12"/>
      <c r="G5" s="13"/>
      <c r="H5" s="690"/>
      <c r="I5" s="693"/>
      <c r="J5" s="690"/>
    </row>
    <row r="6" spans="1:10" s="11" customFormat="1" ht="18.75" customHeight="1">
      <c r="A6" s="685"/>
      <c r="B6" s="14" t="s">
        <v>243</v>
      </c>
      <c r="C6" s="14" t="s">
        <v>302</v>
      </c>
      <c r="D6" s="14" t="s">
        <v>244</v>
      </c>
      <c r="E6" s="14" t="s">
        <v>244</v>
      </c>
      <c r="F6" s="14" t="s">
        <v>244</v>
      </c>
      <c r="G6" s="14" t="s">
        <v>244</v>
      </c>
      <c r="H6" s="691" t="s">
        <v>245</v>
      </c>
      <c r="I6" s="694"/>
      <c r="J6" s="691"/>
    </row>
    <row r="7" spans="1:40" s="19" customFormat="1" ht="18.75" customHeight="1">
      <c r="A7" s="23" t="s">
        <v>354</v>
      </c>
      <c r="B7" s="73">
        <v>50</v>
      </c>
      <c r="C7" s="71">
        <v>2282</v>
      </c>
      <c r="D7" s="62" t="s">
        <v>252</v>
      </c>
      <c r="E7" s="62">
        <v>416</v>
      </c>
      <c r="F7" s="71">
        <v>1650</v>
      </c>
      <c r="G7" s="71">
        <v>138</v>
      </c>
      <c r="H7" s="700">
        <v>78</v>
      </c>
      <c r="I7" s="705"/>
      <c r="J7" s="29" t="s">
        <v>354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9" customFormat="1" ht="18.75" customHeight="1">
      <c r="A8" s="23" t="s">
        <v>359</v>
      </c>
      <c r="B8" s="73">
        <v>11</v>
      </c>
      <c r="C8" s="71">
        <v>309</v>
      </c>
      <c r="D8" s="62" t="s">
        <v>252</v>
      </c>
      <c r="E8" s="62" t="s">
        <v>252</v>
      </c>
      <c r="F8" s="71">
        <v>291</v>
      </c>
      <c r="G8" s="71">
        <v>18</v>
      </c>
      <c r="H8" s="700">
        <v>0</v>
      </c>
      <c r="I8" s="706"/>
      <c r="J8" s="29" t="s">
        <v>359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19" customFormat="1" ht="18.75" customHeight="1">
      <c r="A9" s="23" t="s">
        <v>467</v>
      </c>
      <c r="B9" s="73">
        <v>16</v>
      </c>
      <c r="C9" s="71">
        <v>807</v>
      </c>
      <c r="D9" s="62" t="s">
        <v>251</v>
      </c>
      <c r="E9" s="62" t="s">
        <v>251</v>
      </c>
      <c r="F9" s="71">
        <v>529</v>
      </c>
      <c r="G9" s="71">
        <v>278</v>
      </c>
      <c r="H9" s="700" t="s">
        <v>251</v>
      </c>
      <c r="I9" s="701"/>
      <c r="J9" s="29" t="s">
        <v>467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s="449" customFormat="1" ht="18.75" customHeight="1">
      <c r="A10" s="107" t="s">
        <v>398</v>
      </c>
      <c r="B10" s="86">
        <v>77</v>
      </c>
      <c r="C10" s="82">
        <v>3521</v>
      </c>
      <c r="D10" s="288" t="s">
        <v>225</v>
      </c>
      <c r="E10" s="288">
        <v>93</v>
      </c>
      <c r="F10" s="86">
        <v>3102</v>
      </c>
      <c r="G10" s="86">
        <v>326</v>
      </c>
      <c r="H10" s="702" t="s">
        <v>225</v>
      </c>
      <c r="I10" s="703"/>
      <c r="J10" s="447" t="s">
        <v>398</v>
      </c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</row>
    <row r="11" spans="1:40" s="133" customFormat="1" ht="18.75" customHeight="1">
      <c r="A11" s="122" t="s">
        <v>622</v>
      </c>
      <c r="B11" s="124">
        <v>16</v>
      </c>
      <c r="C11" s="80">
        <v>845</v>
      </c>
      <c r="D11" s="118">
        <v>7</v>
      </c>
      <c r="E11" s="118">
        <v>48</v>
      </c>
      <c r="F11" s="124">
        <v>512</v>
      </c>
      <c r="G11" s="124">
        <v>278</v>
      </c>
      <c r="H11" s="698" t="s">
        <v>225</v>
      </c>
      <c r="I11" s="699"/>
      <c r="J11" s="126" t="s">
        <v>622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="28" customFormat="1" ht="18.75" customHeight="1"/>
    <row r="13" spans="1:10" s="1" customFormat="1" ht="18.75" customHeight="1">
      <c r="A13" s="683" t="s">
        <v>232</v>
      </c>
      <c r="B13" s="695" t="s">
        <v>246</v>
      </c>
      <c r="C13" s="696"/>
      <c r="D13" s="696"/>
      <c r="E13" s="696"/>
      <c r="F13" s="696"/>
      <c r="G13" s="696"/>
      <c r="H13" s="696"/>
      <c r="I13" s="697"/>
      <c r="J13" s="689" t="s">
        <v>236</v>
      </c>
    </row>
    <row r="14" spans="1:10" s="1" customFormat="1" ht="18.75" customHeight="1">
      <c r="A14" s="684"/>
      <c r="B14" s="704" t="s">
        <v>247</v>
      </c>
      <c r="C14" s="688"/>
      <c r="D14" s="704" t="s">
        <v>248</v>
      </c>
      <c r="E14" s="688"/>
      <c r="F14" s="704" t="s">
        <v>249</v>
      </c>
      <c r="G14" s="688"/>
      <c r="H14" s="704" t="s">
        <v>250</v>
      </c>
      <c r="I14" s="688"/>
      <c r="J14" s="690"/>
    </row>
    <row r="15" spans="1:10" s="1" customFormat="1" ht="18.75" customHeight="1">
      <c r="A15" s="684"/>
      <c r="B15" s="2" t="s">
        <v>233</v>
      </c>
      <c r="C15" s="2" t="s">
        <v>387</v>
      </c>
      <c r="D15" s="2" t="s">
        <v>233</v>
      </c>
      <c r="E15" s="2" t="s">
        <v>234</v>
      </c>
      <c r="F15" s="2" t="s">
        <v>233</v>
      </c>
      <c r="G15" s="2" t="s">
        <v>234</v>
      </c>
      <c r="H15" s="2" t="s">
        <v>233</v>
      </c>
      <c r="I15" s="2" t="s">
        <v>234</v>
      </c>
      <c r="J15" s="690"/>
    </row>
    <row r="16" spans="1:10" s="1" customFormat="1" ht="18.75" customHeight="1">
      <c r="A16" s="684"/>
      <c r="B16" s="13" t="s">
        <v>242</v>
      </c>
      <c r="C16" s="13" t="s">
        <v>242</v>
      </c>
      <c r="D16" s="13" t="s">
        <v>242</v>
      </c>
      <c r="E16" s="13" t="s">
        <v>242</v>
      </c>
      <c r="F16" s="13" t="s">
        <v>242</v>
      </c>
      <c r="G16" s="13" t="s">
        <v>242</v>
      </c>
      <c r="H16" s="13" t="s">
        <v>242</v>
      </c>
      <c r="I16" s="13" t="s">
        <v>242</v>
      </c>
      <c r="J16" s="690"/>
    </row>
    <row r="17" spans="1:10" s="1" customFormat="1" ht="18.75" customHeight="1">
      <c r="A17" s="685"/>
      <c r="B17" s="24" t="s">
        <v>243</v>
      </c>
      <c r="C17" s="14" t="s">
        <v>303</v>
      </c>
      <c r="D17" s="24" t="s">
        <v>230</v>
      </c>
      <c r="E17" s="14" t="s">
        <v>302</v>
      </c>
      <c r="F17" s="24" t="s">
        <v>230</v>
      </c>
      <c r="G17" s="14" t="s">
        <v>302</v>
      </c>
      <c r="H17" s="24" t="s">
        <v>230</v>
      </c>
      <c r="I17" s="14" t="s">
        <v>302</v>
      </c>
      <c r="J17" s="691"/>
    </row>
    <row r="18" spans="1:10" s="3" customFormat="1" ht="18.75" customHeight="1">
      <c r="A18" s="23" t="s">
        <v>354</v>
      </c>
      <c r="B18" s="63" t="s">
        <v>252</v>
      </c>
      <c r="C18" s="62" t="s">
        <v>252</v>
      </c>
      <c r="D18" s="62">
        <v>9</v>
      </c>
      <c r="E18" s="62">
        <v>312</v>
      </c>
      <c r="F18" s="71">
        <v>41</v>
      </c>
      <c r="G18" s="71">
        <v>1970</v>
      </c>
      <c r="H18" s="62" t="s">
        <v>251</v>
      </c>
      <c r="I18" s="64" t="s">
        <v>251</v>
      </c>
      <c r="J18" s="29" t="s">
        <v>354</v>
      </c>
    </row>
    <row r="19" spans="1:10" s="3" customFormat="1" ht="18.75" customHeight="1">
      <c r="A19" s="65" t="s">
        <v>359</v>
      </c>
      <c r="B19" s="63" t="s">
        <v>252</v>
      </c>
      <c r="C19" s="62" t="s">
        <v>252</v>
      </c>
      <c r="D19" s="62">
        <v>8</v>
      </c>
      <c r="E19" s="62">
        <v>173</v>
      </c>
      <c r="F19" s="71">
        <v>3</v>
      </c>
      <c r="G19" s="71">
        <v>136</v>
      </c>
      <c r="H19" s="62" t="s">
        <v>252</v>
      </c>
      <c r="I19" s="64" t="s">
        <v>251</v>
      </c>
      <c r="J19" s="45" t="s">
        <v>359</v>
      </c>
    </row>
    <row r="20" spans="1:10" s="3" customFormat="1" ht="18.75" customHeight="1">
      <c r="A20" s="65" t="s">
        <v>467</v>
      </c>
      <c r="B20" s="62">
        <v>1</v>
      </c>
      <c r="C20" s="62">
        <v>30</v>
      </c>
      <c r="D20" s="62">
        <v>5</v>
      </c>
      <c r="E20" s="62">
        <v>205</v>
      </c>
      <c r="F20" s="71">
        <v>10</v>
      </c>
      <c r="G20" s="71">
        <v>572</v>
      </c>
      <c r="H20" s="62" t="s">
        <v>251</v>
      </c>
      <c r="I20" s="64" t="s">
        <v>251</v>
      </c>
      <c r="J20" s="45" t="s">
        <v>467</v>
      </c>
    </row>
    <row r="21" spans="1:10" s="449" customFormat="1" ht="18.75" customHeight="1">
      <c r="A21" s="107" t="s">
        <v>398</v>
      </c>
      <c r="B21" s="82">
        <v>0</v>
      </c>
      <c r="C21" s="82">
        <v>0</v>
      </c>
      <c r="D21" s="82">
        <v>7</v>
      </c>
      <c r="E21" s="82">
        <v>323</v>
      </c>
      <c r="F21" s="82">
        <v>70</v>
      </c>
      <c r="G21" s="82">
        <v>3198</v>
      </c>
      <c r="H21" s="288" t="s">
        <v>225</v>
      </c>
      <c r="I21" s="289" t="s">
        <v>225</v>
      </c>
      <c r="J21" s="447" t="s">
        <v>398</v>
      </c>
    </row>
    <row r="22" spans="1:10" s="133" customFormat="1" ht="18.75" customHeight="1">
      <c r="A22" s="122" t="s">
        <v>622</v>
      </c>
      <c r="B22" s="80">
        <v>0</v>
      </c>
      <c r="C22" s="80">
        <v>0</v>
      </c>
      <c r="D22" s="80">
        <v>6</v>
      </c>
      <c r="E22" s="80">
        <v>273</v>
      </c>
      <c r="F22" s="80">
        <v>10</v>
      </c>
      <c r="G22" s="80">
        <v>572</v>
      </c>
      <c r="H22" s="118" t="s">
        <v>225</v>
      </c>
      <c r="I22" s="119" t="s">
        <v>225</v>
      </c>
      <c r="J22" s="126" t="s">
        <v>622</v>
      </c>
    </row>
    <row r="23" spans="1:9" s="173" customFormat="1" ht="13.5" customHeight="1">
      <c r="A23" s="141" t="s">
        <v>366</v>
      </c>
      <c r="B23" s="141"/>
      <c r="F23" s="168" t="s">
        <v>480</v>
      </c>
      <c r="I23" s="141"/>
    </row>
    <row r="24" spans="1:6" s="173" customFormat="1" ht="13.5" customHeight="1">
      <c r="A24" s="199" t="s">
        <v>731</v>
      </c>
      <c r="F24" s="200" t="s">
        <v>394</v>
      </c>
    </row>
    <row r="25" s="3" customFormat="1" ht="12.75"/>
    <row r="26" s="3" customFormat="1" ht="12.75"/>
    <row r="27" s="3" customFormat="1" ht="12.75"/>
    <row r="28" s="3" customFormat="1" ht="12.75"/>
    <row r="29" s="3" customFormat="1" ht="12.75"/>
  </sheetData>
  <sheetProtection/>
  <mergeCells count="19">
    <mergeCell ref="H7:I7"/>
    <mergeCell ref="H8:I8"/>
    <mergeCell ref="A13:A17"/>
    <mergeCell ref="B13:I13"/>
    <mergeCell ref="H11:I11"/>
    <mergeCell ref="H9:I9"/>
    <mergeCell ref="H10:I10"/>
    <mergeCell ref="J13:J17"/>
    <mergeCell ref="B14:C14"/>
    <mergeCell ref="D14:E14"/>
    <mergeCell ref="F14:G14"/>
    <mergeCell ref="H14:I14"/>
    <mergeCell ref="A1:J1"/>
    <mergeCell ref="A3:A6"/>
    <mergeCell ref="D3:I3"/>
    <mergeCell ref="J3:J6"/>
    <mergeCell ref="H4:I4"/>
    <mergeCell ref="H5:I5"/>
    <mergeCell ref="H6:I6"/>
  </mergeCells>
  <printOptions/>
  <pageMargins left="0.75" right="0.75" top="0.72" bottom="0.38" header="0.5" footer="0.1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5.57421875" style="215" customWidth="1"/>
    <col min="2" max="13" width="11.140625" style="215" customWidth="1"/>
    <col min="14" max="14" width="19.00390625" style="215" customWidth="1"/>
    <col min="15" max="16384" width="11.421875" style="215" customWidth="1"/>
  </cols>
  <sheetData>
    <row r="1" spans="1:14" s="212" customFormat="1" ht="39" customHeight="1">
      <c r="A1" s="719" t="s">
        <v>400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</row>
    <row r="2" spans="1:14" ht="18" customHeight="1">
      <c r="A2" s="213" t="s">
        <v>478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720" t="s">
        <v>479</v>
      </c>
      <c r="M2" s="720"/>
      <c r="N2" s="720"/>
    </row>
    <row r="3" spans="1:14" s="450" customFormat="1" ht="35.25" customHeight="1">
      <c r="A3" s="721" t="s">
        <v>623</v>
      </c>
      <c r="B3" s="679" t="s">
        <v>624</v>
      </c>
      <c r="C3" s="680"/>
      <c r="D3" s="680"/>
      <c r="E3" s="680"/>
      <c r="F3" s="680"/>
      <c r="G3" s="680"/>
      <c r="H3" s="679" t="s">
        <v>401</v>
      </c>
      <c r="I3" s="680"/>
      <c r="J3" s="680"/>
      <c r="K3" s="680"/>
      <c r="L3" s="680"/>
      <c r="M3" s="680"/>
      <c r="N3" s="723" t="s">
        <v>402</v>
      </c>
    </row>
    <row r="4" spans="1:14" s="450" customFormat="1" ht="60" customHeight="1">
      <c r="A4" s="722"/>
      <c r="B4" s="709" t="s">
        <v>625</v>
      </c>
      <c r="C4" s="710"/>
      <c r="D4" s="711"/>
      <c r="E4" s="709" t="s">
        <v>626</v>
      </c>
      <c r="F4" s="710"/>
      <c r="G4" s="711"/>
      <c r="H4" s="709" t="s">
        <v>625</v>
      </c>
      <c r="I4" s="710"/>
      <c r="J4" s="711"/>
      <c r="K4" s="709" t="s">
        <v>626</v>
      </c>
      <c r="L4" s="710"/>
      <c r="M4" s="711"/>
      <c r="N4" s="724"/>
    </row>
    <row r="5" spans="1:14" s="646" customFormat="1" ht="22.5" customHeight="1">
      <c r="A5" s="645">
        <v>2012</v>
      </c>
      <c r="B5" s="716">
        <v>108.3</v>
      </c>
      <c r="C5" s="717"/>
      <c r="D5" s="717"/>
      <c r="E5" s="717">
        <v>118.1</v>
      </c>
      <c r="F5" s="717"/>
      <c r="G5" s="717"/>
      <c r="H5" s="717">
        <v>107.5</v>
      </c>
      <c r="I5" s="717"/>
      <c r="J5" s="717"/>
      <c r="K5" s="717">
        <v>113.5</v>
      </c>
      <c r="L5" s="717"/>
      <c r="M5" s="718"/>
      <c r="N5" s="464">
        <v>2012</v>
      </c>
    </row>
    <row r="6" spans="1:14" s="450" customFormat="1" ht="22.5" customHeight="1">
      <c r="A6" s="324" t="s">
        <v>627</v>
      </c>
      <c r="B6" s="715">
        <v>108.3</v>
      </c>
      <c r="C6" s="707"/>
      <c r="D6" s="707"/>
      <c r="E6" s="707">
        <v>118.1</v>
      </c>
      <c r="F6" s="707"/>
      <c r="G6" s="707"/>
      <c r="H6" s="707">
        <v>107.5</v>
      </c>
      <c r="I6" s="707"/>
      <c r="J6" s="707"/>
      <c r="K6" s="707">
        <v>113.5</v>
      </c>
      <c r="L6" s="707"/>
      <c r="M6" s="708"/>
      <c r="N6" s="330" t="s">
        <v>287</v>
      </c>
    </row>
    <row r="7" spans="1:14" s="450" customFormat="1" ht="22.5" customHeight="1">
      <c r="A7" s="451" t="s">
        <v>628</v>
      </c>
      <c r="B7" s="712" t="s">
        <v>629</v>
      </c>
      <c r="C7" s="713"/>
      <c r="D7" s="713"/>
      <c r="E7" s="713" t="s">
        <v>629</v>
      </c>
      <c r="F7" s="713"/>
      <c r="G7" s="713"/>
      <c r="H7" s="713" t="s">
        <v>629</v>
      </c>
      <c r="I7" s="713"/>
      <c r="J7" s="713"/>
      <c r="K7" s="713" t="s">
        <v>629</v>
      </c>
      <c r="L7" s="713"/>
      <c r="M7" s="714"/>
      <c r="N7" s="452" t="s">
        <v>288</v>
      </c>
    </row>
    <row r="8" spans="1:14" s="472" customFormat="1" ht="19.5" customHeight="1">
      <c r="A8" s="173" t="s">
        <v>675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N8" s="594" t="s">
        <v>676</v>
      </c>
    </row>
    <row r="9" spans="1:10" s="472" customFormat="1" ht="19.5" customHeight="1">
      <c r="A9" s="472" t="s">
        <v>677</v>
      </c>
      <c r="J9" s="339" t="s">
        <v>678</v>
      </c>
    </row>
    <row r="10" spans="1:6" s="173" customFormat="1" ht="13.5" customHeight="1">
      <c r="A10" s="200" t="s">
        <v>679</v>
      </c>
      <c r="F10" s="200"/>
    </row>
  </sheetData>
  <sheetProtection/>
  <mergeCells count="22">
    <mergeCell ref="A1:N1"/>
    <mergeCell ref="L2:N2"/>
    <mergeCell ref="A3:A4"/>
    <mergeCell ref="B3:G3"/>
    <mergeCell ref="H3:M3"/>
    <mergeCell ref="N3:N4"/>
    <mergeCell ref="B7:D7"/>
    <mergeCell ref="E7:G7"/>
    <mergeCell ref="H7:J7"/>
    <mergeCell ref="K7:M7"/>
    <mergeCell ref="B6:D6"/>
    <mergeCell ref="E6:G6"/>
    <mergeCell ref="H6:J6"/>
    <mergeCell ref="K6:M6"/>
    <mergeCell ref="B4:D4"/>
    <mergeCell ref="E4:G4"/>
    <mergeCell ref="H4:J4"/>
    <mergeCell ref="K4:M4"/>
    <mergeCell ref="B5:D5"/>
    <mergeCell ref="E5:G5"/>
    <mergeCell ref="H5:J5"/>
    <mergeCell ref="K5:M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3" r:id="rId1"/>
  <headerFooter alignWithMargins="0">
    <oddFooter>&amp;L&amp;"돋움,기울임꼴"Ⅹ. 주택ㆍ건설&amp;C-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1.421875" style="109" customWidth="1"/>
    <col min="2" max="11" width="10.8515625" style="109" customWidth="1"/>
    <col min="12" max="12" width="11.140625" style="109" customWidth="1"/>
    <col min="13" max="13" width="6.00390625" style="109" customWidth="1"/>
    <col min="14" max="16384" width="9.140625" style="185" customWidth="1"/>
  </cols>
  <sheetData>
    <row r="1" spans="1:13" ht="36" customHeight="1">
      <c r="A1" s="725" t="s">
        <v>403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ht="19.5" customHeight="1">
      <c r="A2" s="461" t="s">
        <v>352</v>
      </c>
      <c r="M2" s="453" t="s">
        <v>353</v>
      </c>
    </row>
    <row r="3" spans="1:12" s="109" customFormat="1" ht="33.75" customHeight="1">
      <c r="A3" s="454"/>
      <c r="B3" s="726" t="s">
        <v>630</v>
      </c>
      <c r="C3" s="727"/>
      <c r="D3" s="726" t="s">
        <v>631</v>
      </c>
      <c r="E3" s="727"/>
      <c r="F3" s="730" t="s">
        <v>632</v>
      </c>
      <c r="G3" s="731"/>
      <c r="H3" s="731"/>
      <c r="I3" s="731"/>
      <c r="J3" s="731"/>
      <c r="K3" s="732"/>
      <c r="L3" s="348"/>
    </row>
    <row r="4" spans="1:12" s="109" customFormat="1" ht="33.75" customHeight="1">
      <c r="A4" s="309" t="s">
        <v>633</v>
      </c>
      <c r="B4" s="728"/>
      <c r="C4" s="729"/>
      <c r="D4" s="728"/>
      <c r="E4" s="729"/>
      <c r="F4" s="730" t="s">
        <v>634</v>
      </c>
      <c r="G4" s="732"/>
      <c r="H4" s="730" t="s">
        <v>635</v>
      </c>
      <c r="I4" s="732"/>
      <c r="J4" s="730" t="s">
        <v>636</v>
      </c>
      <c r="K4" s="732"/>
      <c r="L4" s="116" t="s">
        <v>637</v>
      </c>
    </row>
    <row r="5" spans="1:12" s="109" customFormat="1" ht="22.5" customHeight="1">
      <c r="A5" s="309"/>
      <c r="B5" s="310" t="s">
        <v>638</v>
      </c>
      <c r="C5" s="310" t="s">
        <v>639</v>
      </c>
      <c r="D5" s="310" t="s">
        <v>638</v>
      </c>
      <c r="E5" s="310" t="s">
        <v>639</v>
      </c>
      <c r="F5" s="310" t="s">
        <v>638</v>
      </c>
      <c r="G5" s="310" t="s">
        <v>639</v>
      </c>
      <c r="H5" s="310" t="s">
        <v>638</v>
      </c>
      <c r="I5" s="310" t="s">
        <v>639</v>
      </c>
      <c r="J5" s="310" t="s">
        <v>638</v>
      </c>
      <c r="K5" s="310" t="s">
        <v>639</v>
      </c>
      <c r="L5" s="116"/>
    </row>
    <row r="6" spans="1:12" s="109" customFormat="1" ht="43.5" customHeight="1">
      <c r="A6" s="372"/>
      <c r="B6" s="353" t="s">
        <v>640</v>
      </c>
      <c r="C6" s="353" t="s">
        <v>263</v>
      </c>
      <c r="D6" s="353" t="s">
        <v>640</v>
      </c>
      <c r="E6" s="353" t="s">
        <v>263</v>
      </c>
      <c r="F6" s="353" t="s">
        <v>640</v>
      </c>
      <c r="G6" s="353" t="s">
        <v>263</v>
      </c>
      <c r="H6" s="353" t="s">
        <v>640</v>
      </c>
      <c r="I6" s="353" t="s">
        <v>263</v>
      </c>
      <c r="J6" s="353" t="s">
        <v>640</v>
      </c>
      <c r="K6" s="353" t="s">
        <v>263</v>
      </c>
      <c r="L6" s="346"/>
    </row>
    <row r="7" spans="1:12" s="318" customFormat="1" ht="22.5" customHeight="1">
      <c r="A7" s="107" t="s">
        <v>354</v>
      </c>
      <c r="B7" s="455">
        <v>20</v>
      </c>
      <c r="C7" s="455">
        <v>23</v>
      </c>
      <c r="D7" s="455">
        <v>20</v>
      </c>
      <c r="E7" s="455">
        <v>23</v>
      </c>
      <c r="F7" s="456">
        <v>0</v>
      </c>
      <c r="G7" s="456">
        <v>0</v>
      </c>
      <c r="H7" s="456">
        <v>0</v>
      </c>
      <c r="I7" s="456">
        <v>0</v>
      </c>
      <c r="J7" s="456">
        <v>0</v>
      </c>
      <c r="K7" s="457">
        <v>0</v>
      </c>
      <c r="L7" s="108" t="s">
        <v>354</v>
      </c>
    </row>
    <row r="8" spans="1:12" s="52" customFormat="1" ht="22.5" customHeight="1">
      <c r="A8" s="107" t="s">
        <v>384</v>
      </c>
      <c r="B8" s="455">
        <v>9</v>
      </c>
      <c r="C8" s="455">
        <v>16</v>
      </c>
      <c r="D8" s="455">
        <v>9</v>
      </c>
      <c r="E8" s="455">
        <v>16</v>
      </c>
      <c r="F8" s="456">
        <v>0</v>
      </c>
      <c r="G8" s="456">
        <v>0</v>
      </c>
      <c r="H8" s="456">
        <v>0</v>
      </c>
      <c r="I8" s="456">
        <v>0</v>
      </c>
      <c r="J8" s="456">
        <v>0</v>
      </c>
      <c r="K8" s="457">
        <v>0</v>
      </c>
      <c r="L8" s="108" t="s">
        <v>384</v>
      </c>
    </row>
    <row r="9" spans="1:12" s="52" customFormat="1" ht="22.5" customHeight="1">
      <c r="A9" s="107" t="s">
        <v>399</v>
      </c>
      <c r="B9" s="455">
        <v>12</v>
      </c>
      <c r="C9" s="455">
        <v>35</v>
      </c>
      <c r="D9" s="455">
        <v>12</v>
      </c>
      <c r="E9" s="455">
        <v>35</v>
      </c>
      <c r="F9" s="456">
        <v>0</v>
      </c>
      <c r="G9" s="456">
        <v>0</v>
      </c>
      <c r="H9" s="456">
        <v>0</v>
      </c>
      <c r="I9" s="456">
        <v>0</v>
      </c>
      <c r="J9" s="456">
        <v>0</v>
      </c>
      <c r="K9" s="457">
        <v>0</v>
      </c>
      <c r="L9" s="108" t="s">
        <v>399</v>
      </c>
    </row>
    <row r="10" spans="1:12" s="52" customFormat="1" ht="22.5" customHeight="1">
      <c r="A10" s="107" t="s">
        <v>528</v>
      </c>
      <c r="B10" s="455">
        <v>1</v>
      </c>
      <c r="C10" s="455">
        <v>3</v>
      </c>
      <c r="D10" s="455">
        <v>1</v>
      </c>
      <c r="E10" s="455">
        <v>3</v>
      </c>
      <c r="F10" s="456">
        <v>0</v>
      </c>
      <c r="G10" s="456">
        <v>0</v>
      </c>
      <c r="H10" s="456">
        <v>0</v>
      </c>
      <c r="I10" s="456">
        <v>0</v>
      </c>
      <c r="J10" s="456">
        <v>0</v>
      </c>
      <c r="K10" s="457">
        <v>0</v>
      </c>
      <c r="L10" s="108" t="s">
        <v>528</v>
      </c>
    </row>
    <row r="11" spans="1:12" s="52" customFormat="1" ht="22.5" customHeight="1">
      <c r="A11" s="122" t="s">
        <v>529</v>
      </c>
      <c r="B11" s="458">
        <v>0</v>
      </c>
      <c r="C11" s="458">
        <v>0</v>
      </c>
      <c r="D11" s="458">
        <v>0</v>
      </c>
      <c r="E11" s="458">
        <v>0</v>
      </c>
      <c r="F11" s="459">
        <v>0</v>
      </c>
      <c r="G11" s="459">
        <v>0</v>
      </c>
      <c r="H11" s="459">
        <v>0</v>
      </c>
      <c r="I11" s="459">
        <v>0</v>
      </c>
      <c r="J11" s="459">
        <v>0</v>
      </c>
      <c r="K11" s="460">
        <v>0</v>
      </c>
      <c r="L11" s="128" t="s">
        <v>529</v>
      </c>
    </row>
    <row r="12" spans="1:13" s="193" customFormat="1" ht="15.75" customHeight="1">
      <c r="A12" s="141" t="s">
        <v>366</v>
      </c>
      <c r="B12" s="141"/>
      <c r="C12" s="141"/>
      <c r="D12" s="173"/>
      <c r="E12" s="173"/>
      <c r="F12" s="141"/>
      <c r="G12" s="141"/>
      <c r="H12" s="141"/>
      <c r="I12" s="141"/>
      <c r="J12" s="141"/>
      <c r="K12" s="141"/>
      <c r="L12" s="337" t="s">
        <v>480</v>
      </c>
      <c r="M12" s="141"/>
    </row>
    <row r="13" spans="1:19" s="193" customFormat="1" ht="15.75" customHeight="1">
      <c r="A13" s="338" t="s">
        <v>372</v>
      </c>
      <c r="B13" s="339"/>
      <c r="C13" s="339"/>
      <c r="D13" s="339"/>
      <c r="E13" s="339"/>
      <c r="F13" s="339" t="s">
        <v>389</v>
      </c>
      <c r="H13" s="339"/>
      <c r="I13" s="339"/>
      <c r="J13" s="339"/>
      <c r="K13" s="339"/>
      <c r="M13" s="339"/>
      <c r="N13" s="339"/>
      <c r="O13" s="339"/>
      <c r="P13" s="339"/>
      <c r="Q13" s="339"/>
      <c r="R13" s="339"/>
      <c r="S13" s="339"/>
    </row>
  </sheetData>
  <sheetProtection/>
  <mergeCells count="7">
    <mergeCell ref="A1:M1"/>
    <mergeCell ref="B3:C4"/>
    <mergeCell ref="D3:E4"/>
    <mergeCell ref="F3:K3"/>
    <mergeCell ref="F4:G4"/>
    <mergeCell ref="H4:I4"/>
    <mergeCell ref="J4:K4"/>
  </mergeCells>
  <printOptions/>
  <pageMargins left="0.55" right="0.4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2014-09-25T02:09:45Z</cp:lastPrinted>
  <dcterms:created xsi:type="dcterms:W3CDTF">2007-11-14T04:48:36Z</dcterms:created>
  <dcterms:modified xsi:type="dcterms:W3CDTF">2015-03-25T05:59:02Z</dcterms:modified>
  <cp:category/>
  <cp:version/>
  <cp:contentType/>
  <cp:contentStatus/>
</cp:coreProperties>
</file>