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91" activeTab="0"/>
  </bookViews>
  <sheets>
    <sheet name="1.주택 현황 및 보급율" sheetId="1" r:id="rId1"/>
    <sheet name="2.건축연도별 주택" sheetId="2" r:id="rId2"/>
    <sheet name="3.연건평별주택" sheetId="3" r:id="rId3"/>
    <sheet name="4. 건축허가(1)" sheetId="4" r:id="rId4"/>
    <sheet name="4. 건축허가 (2)" sheetId="5" r:id="rId5"/>
    <sheet name="4-1.시별 건축허가" sheetId="6" r:id="rId6"/>
    <sheet name="5.아파트 건립" sheetId="7" r:id="rId7"/>
    <sheet name="5.아파트건립(계속)" sheetId="8" r:id="rId8"/>
    <sheet name="6. 토지거래허가" sheetId="9" r:id="rId9"/>
    <sheet name="7.토지거래현황" sheetId="10" r:id="rId10"/>
    <sheet name="8.용도지역" sheetId="11" r:id="rId11"/>
    <sheet name="9.용도지구" sheetId="12" r:id="rId12"/>
    <sheet name="10.공원" sheetId="13" r:id="rId13"/>
    <sheet name="11.하천" sheetId="14" r:id="rId14"/>
    <sheet name="12.하천부지점용" sheetId="15" r:id="rId15"/>
    <sheet name="13.도로" sheetId="16" r:id="rId16"/>
    <sheet name="13-1 폭원별 도로현황" sheetId="17" r:id="rId17"/>
    <sheet name="14.도로시설물" sheetId="18" r:id="rId18"/>
    <sheet name="15.교량" sheetId="19" r:id="rId19"/>
    <sheet name="16.건설장비" sheetId="20" r:id="rId20"/>
  </sheets>
  <externalReferences>
    <externalReference r:id="rId23"/>
    <externalReference r:id="rId24"/>
  </externalReferences>
  <definedNames>
    <definedName name="_xlnm.Print_Area" localSheetId="0">'1.주택 현황 및 보급율'!$A$1:$K$17</definedName>
    <definedName name="_xlnm.Print_Area" localSheetId="12">'10.공원'!$A$1:$P$30</definedName>
    <definedName name="_xlnm.Print_Area" localSheetId="17">'14.도로시설물'!$A$1:$N$25</definedName>
    <definedName name="_xlnm.Print_Area" localSheetId="18">'15.교량'!$A$1:$N$28</definedName>
    <definedName name="_xlnm.Print_Area" localSheetId="2">'3.연건평별주택'!$A$1:$H$24</definedName>
    <definedName name="_xlnm.Print_Area" localSheetId="3">'4. 건축허가(1)'!$A$1:$Q$37</definedName>
    <definedName name="_xlnm.Print_Area" localSheetId="6">'5.아파트 건립'!$A$1:$J$14</definedName>
    <definedName name="_xlnm.Print_Area" localSheetId="10">'8.용도지역'!$A$1:$U$30</definedName>
  </definedNames>
  <calcPr fullCalcOnLoad="1"/>
</workbook>
</file>

<file path=xl/comments4.xml><?xml version="1.0" encoding="utf-8"?>
<comments xmlns="http://schemas.openxmlformats.org/spreadsheetml/2006/main">
  <authors>
    <author>SEC</author>
  </authors>
  <commentList>
    <comment ref="C1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5-1 시군별건축허가와 값이 같음
</t>
        </r>
      </text>
    </comment>
  </commentList>
</comments>
</file>

<file path=xl/sharedStrings.xml><?xml version="1.0" encoding="utf-8"?>
<sst xmlns="http://schemas.openxmlformats.org/spreadsheetml/2006/main" count="1970" uniqueCount="800">
  <si>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</si>
  <si>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토사채취</t>
  </si>
  <si>
    <t>Total  Area</t>
  </si>
  <si>
    <t>Collection of use fees</t>
  </si>
  <si>
    <t>Collection of</t>
  </si>
  <si>
    <t>Number of</t>
  </si>
  <si>
    <t xml:space="preserve">Dry </t>
  </si>
  <si>
    <t>Rice</t>
  </si>
  <si>
    <t>Misc.</t>
  </si>
  <si>
    <t>gravels and</t>
  </si>
  <si>
    <t>cases</t>
  </si>
  <si>
    <t>paddy</t>
  </si>
  <si>
    <t>land</t>
  </si>
  <si>
    <t>sand</t>
  </si>
  <si>
    <t>Adjusted</t>
  </si>
  <si>
    <t>Collected</t>
  </si>
  <si>
    <r>
      <t>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</si>
  <si>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면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</si>
  <si>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</si>
  <si>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(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</si>
  <si>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</si>
  <si>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</si>
  <si>
    <r>
      <t>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정</t>
    </r>
  </si>
  <si>
    <r>
      <t>징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</si>
  <si>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m, %)</t>
    </r>
  </si>
  <si>
    <t>(Unit : m, %)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</si>
  <si>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 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</si>
  <si>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General  national  road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</si>
  <si>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</si>
  <si>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미포장</t>
  </si>
  <si>
    <t>미개통</t>
  </si>
  <si>
    <t>Paved</t>
  </si>
  <si>
    <t>%</t>
  </si>
  <si>
    <t>Unpaved</t>
  </si>
  <si>
    <t>Undeveloped</t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</si>
  <si>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</si>
  <si>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</si>
  <si>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Provincial  road</t>
    </r>
  </si>
  <si>
    <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  Si  and  Gun's road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</si>
  <si>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</si>
  <si>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number,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</si>
  <si>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교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</si>
  <si>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</si>
  <si>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</si>
  <si>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로</t>
    </r>
  </si>
  <si>
    <t>Pedestrian overpass</t>
  </si>
  <si>
    <t>Pedestrian underpass</t>
  </si>
  <si>
    <t>Underground roadway</t>
  </si>
  <si>
    <t>Elevated road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</si>
  <si>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</si>
  <si>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</si>
  <si>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</si>
  <si>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t>Number</t>
  </si>
  <si>
    <t>Length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</si>
  <si>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</si>
  <si>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가
</t>
    </r>
    <r>
      <rPr>
        <sz val="10"/>
        <rFont val="Arial"/>
        <family val="2"/>
      </rPr>
      <t>Underground shopping arcades</t>
    </r>
  </si>
  <si>
    <r>
      <t>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널
</t>
    </r>
    <r>
      <rPr>
        <sz val="10"/>
        <rFont val="Arial"/>
        <family val="2"/>
      </rPr>
      <t>Tunnels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</si>
  <si>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등
</t>
    </r>
    <r>
      <rPr>
        <sz val="10"/>
        <rFont val="Arial"/>
        <family val="2"/>
      </rPr>
      <t>Street lamps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</si>
  <si>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</si>
  <si>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Length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</si>
  <si>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</si>
  <si>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r>
      <t>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</si>
  <si>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t xml:space="preserve">   주 : 보안등 포함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</si>
  <si>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, m)</t>
    </r>
  </si>
  <si>
    <t>(Unit : number, m)</t>
  </si>
  <si>
    <r>
      <t xml:space="preserve">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Grand  total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</si>
  <si>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General  national  road</t>
    </r>
  </si>
  <si>
    <t>계</t>
  </si>
  <si>
    <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</si>
  <si>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</si>
  <si>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t>Constructed</t>
  </si>
  <si>
    <t>Unconstructed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</si>
  <si>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</si>
  <si>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</si>
  <si>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Place</t>
  </si>
  <si>
    <t>Length</t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</si>
  <si>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</si>
  <si>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</si>
  <si>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Provincial  road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</si>
  <si>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Si &amp; Gun`s road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</si>
  <si>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</si>
  <si>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</si>
  <si>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</si>
  <si>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</si>
  <si>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</si>
  <si>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t>스크레이퍼</t>
  </si>
  <si>
    <t>덤프트럭</t>
  </si>
  <si>
    <t>기중기</t>
  </si>
  <si>
    <r>
      <t>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  Concrete</t>
    </r>
  </si>
  <si>
    <r>
      <t>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칭</t>
    </r>
  </si>
  <si>
    <r>
      <t>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셔</t>
    </r>
  </si>
  <si>
    <r>
      <t>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</si>
  <si>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믹서트럭</t>
  </si>
  <si>
    <r>
      <t>펌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프</t>
    </r>
  </si>
  <si>
    <r>
      <t>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</si>
  <si>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t>Dump</t>
  </si>
  <si>
    <t>Betching</t>
  </si>
  <si>
    <t>Mixer</t>
  </si>
  <si>
    <t>Total</t>
  </si>
  <si>
    <t>Bulldozers</t>
  </si>
  <si>
    <t>Excavators</t>
  </si>
  <si>
    <t>Loaders</t>
  </si>
  <si>
    <t>Forklifts</t>
  </si>
  <si>
    <t>Scrapers</t>
  </si>
  <si>
    <t>trucks</t>
  </si>
  <si>
    <t>Cranes</t>
  </si>
  <si>
    <t>Graders</t>
  </si>
  <si>
    <t>Rollers</t>
  </si>
  <si>
    <t>plant</t>
  </si>
  <si>
    <t>Finishers</t>
  </si>
  <si>
    <t>Distributors</t>
  </si>
  <si>
    <t>Pumps</t>
  </si>
  <si>
    <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Asphalt</t>
    </r>
  </si>
  <si>
    <t>골재살포기</t>
  </si>
  <si>
    <r>
      <t>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</si>
  <si>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공기압축기</t>
  </si>
  <si>
    <r>
      <t>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</si>
  <si>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사리채취기</t>
  </si>
  <si>
    <r>
      <t>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</si>
  <si>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노상안정기</t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</si>
  <si>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및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</si>
  <si>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</si>
  <si>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>믹싱플랜트</t>
  </si>
  <si>
    <r>
      <t>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</si>
  <si>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</si>
  <si>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Mixing</t>
  </si>
  <si>
    <t>Aggregate</t>
  </si>
  <si>
    <t>Boring</t>
  </si>
  <si>
    <t>Gravel</t>
  </si>
  <si>
    <t>Road</t>
  </si>
  <si>
    <t>plants</t>
  </si>
  <si>
    <t>Crushers</t>
  </si>
  <si>
    <t>Compressors</t>
  </si>
  <si>
    <t>machine</t>
  </si>
  <si>
    <t>collectors</t>
  </si>
  <si>
    <t>Dredgers</t>
  </si>
  <si>
    <t>stabilizers</t>
  </si>
  <si>
    <t>Rock drills</t>
  </si>
  <si>
    <t>Others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</si>
  <si>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</si>
  <si>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인구</t>
    </r>
    <r>
      <rPr>
        <sz val="10"/>
        <rFont val="Arial"/>
        <family val="2"/>
      </rPr>
      <t xml:space="preserve"> Population</t>
    </r>
  </si>
  <si>
    <t>Year</t>
  </si>
  <si>
    <t>Total</t>
  </si>
  <si>
    <t>-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</si>
  <si>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</si>
  <si>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t xml:space="preserve">(Unit : 1,000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</si>
  <si>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</si>
  <si>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용도지역</t>
  </si>
  <si>
    <r>
      <t>도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 use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</si>
  <si>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</si>
  <si>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도시지역</t>
  </si>
  <si>
    <t>비도시지역</t>
  </si>
  <si>
    <t>총합계</t>
  </si>
  <si>
    <r>
      <t>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Residential zone</t>
    </r>
  </si>
  <si>
    <r>
      <t>인구</t>
    </r>
    <r>
      <rPr>
        <sz val="10"/>
        <rFont val="Arial"/>
        <family val="2"/>
      </rPr>
      <t xml:space="preserve"> </t>
    </r>
  </si>
  <si>
    <t>인구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</si>
  <si>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</si>
  <si>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</si>
  <si>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전용주거지역</t>
    </r>
    <r>
      <rPr>
        <sz val="10"/>
        <rFont val="Arial"/>
        <family val="2"/>
      </rPr>
      <t xml:space="preserve">  Residential only</t>
    </r>
  </si>
  <si>
    <r>
      <t>일반주거지역</t>
    </r>
    <r>
      <rPr>
        <sz val="10"/>
        <rFont val="Arial"/>
        <family val="2"/>
      </rPr>
      <t xml:space="preserve">      General residential</t>
    </r>
  </si>
  <si>
    <t>준주거</t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</si>
  <si>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</si>
  <si>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</si>
  <si>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</si>
  <si>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</si>
  <si>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3</t>
    </r>
    <r>
      <rPr>
        <sz val="10"/>
        <rFont val="돋움"/>
        <family val="3"/>
      </rPr>
      <t>종일반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</si>
  <si>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</si>
  <si>
    <t>Sub-</t>
  </si>
  <si>
    <t>1st</t>
  </si>
  <si>
    <t>2nd</t>
  </si>
  <si>
    <t>3rd</t>
  </si>
  <si>
    <t>Semi-</t>
  </si>
  <si>
    <t>total</t>
  </si>
  <si>
    <t>Exculsive</t>
  </si>
  <si>
    <t>Exclusive</t>
  </si>
  <si>
    <t>General</t>
  </si>
  <si>
    <t>residential</t>
  </si>
  <si>
    <r>
      <t>도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use</t>
    </r>
  </si>
  <si>
    <r>
      <t>상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Commercial  zone</t>
    </r>
  </si>
  <si>
    <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Industrial  zone</t>
    </r>
  </si>
  <si>
    <r>
      <t>녹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Green  zone</t>
    </r>
  </si>
  <si>
    <t>미지정</t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</si>
  <si>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Rural Area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</si>
  <si>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</si>
  <si>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>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심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</si>
  <si>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반</t>
    </r>
  </si>
  <si>
    <r>
      <t>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린</t>
    </r>
  </si>
  <si>
    <t>유통</t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</si>
  <si>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</si>
  <si>
    <t>준공업</t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</si>
  <si>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전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</si>
  <si>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</si>
  <si>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</si>
  <si>
    <r>
      <t>관리지역</t>
    </r>
    <r>
      <rPr>
        <sz val="10"/>
        <rFont val="Arial"/>
        <family val="2"/>
      </rPr>
      <t xml:space="preserve">     Management Area</t>
    </r>
  </si>
  <si>
    <t>농림지역</t>
  </si>
  <si>
    <t>자연환경</t>
  </si>
  <si>
    <t>계획관리지역</t>
  </si>
  <si>
    <t>생산관리지역</t>
  </si>
  <si>
    <t>보전관리지역</t>
  </si>
  <si>
    <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</si>
  <si>
    <t>보전지역</t>
  </si>
  <si>
    <t>Plan management</t>
  </si>
  <si>
    <t>Production management</t>
  </si>
  <si>
    <t>Preservation management</t>
  </si>
  <si>
    <t>Agricultural and</t>
  </si>
  <si>
    <t>Natural Environment</t>
  </si>
  <si>
    <t>Central</t>
  </si>
  <si>
    <t>hood</t>
  </si>
  <si>
    <t>tional</t>
  </si>
  <si>
    <t>Sub-total</t>
  </si>
  <si>
    <t>Mixed</t>
  </si>
  <si>
    <t>Preserved</t>
  </si>
  <si>
    <t>Agricultural</t>
  </si>
  <si>
    <t>Natural</t>
  </si>
  <si>
    <t>ted</t>
  </si>
  <si>
    <t>Forest Area</t>
  </si>
  <si>
    <t>Preservation Area</t>
  </si>
  <si>
    <t/>
  </si>
  <si>
    <t>Sub-total</t>
  </si>
  <si>
    <t>Central</t>
  </si>
  <si>
    <t>Max</t>
  </si>
  <si>
    <t>Scenery</t>
  </si>
  <si>
    <t>Landscape</t>
  </si>
  <si>
    <t>Height</t>
  </si>
  <si>
    <t>지구</t>
  </si>
  <si>
    <t>Reservation</t>
  </si>
  <si>
    <t>소계</t>
  </si>
  <si>
    <t>자연</t>
  </si>
  <si>
    <t>수변</t>
  </si>
  <si>
    <t>시가지</t>
  </si>
  <si>
    <t>중심지</t>
  </si>
  <si>
    <t>역사문화</t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</si>
  <si>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</si>
  <si>
    <t>최고</t>
  </si>
  <si>
    <t>최저</t>
  </si>
  <si>
    <t>Fire-</t>
  </si>
  <si>
    <t>Prevention</t>
  </si>
  <si>
    <t>문화자원</t>
  </si>
  <si>
    <t>중요시설물</t>
  </si>
  <si>
    <t>생태계</t>
  </si>
  <si>
    <t>Sub-totla</t>
  </si>
  <si>
    <t>Natural</t>
  </si>
  <si>
    <t>River-side</t>
  </si>
  <si>
    <t>Urban</t>
  </si>
  <si>
    <t>General</t>
  </si>
  <si>
    <t>Min</t>
  </si>
  <si>
    <t>fighting</t>
  </si>
  <si>
    <t>of disaster</t>
  </si>
  <si>
    <t>Cultural
resources</t>
  </si>
  <si>
    <t>Major
facilities</t>
  </si>
  <si>
    <t>Ecosystem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</si>
  <si>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</si>
  <si>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</si>
  <si>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</si>
  <si>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개발진흥지구</t>
  </si>
  <si>
    <t>특정용도</t>
  </si>
  <si>
    <r>
      <t>기타</t>
    </r>
    <r>
      <rPr>
        <sz val="10"/>
        <rFont val="Arial"/>
        <family val="2"/>
      </rPr>
      <t>1)</t>
    </r>
  </si>
  <si>
    <t>Year</t>
  </si>
  <si>
    <t>Protection of facilities</t>
  </si>
  <si>
    <t>Community</t>
  </si>
  <si>
    <t>Development Promotion</t>
  </si>
  <si>
    <t>제한지구</t>
  </si>
  <si>
    <t>학교</t>
  </si>
  <si>
    <t>공용</t>
  </si>
  <si>
    <t>항만</t>
  </si>
  <si>
    <t>공항</t>
  </si>
  <si>
    <t>집단</t>
  </si>
  <si>
    <t>주거</t>
  </si>
  <si>
    <t>산업</t>
  </si>
  <si>
    <t>유통</t>
  </si>
  <si>
    <t>관광휴양</t>
  </si>
  <si>
    <t>복합</t>
  </si>
  <si>
    <t>Sub-total</t>
  </si>
  <si>
    <t>School</t>
  </si>
  <si>
    <t>Port</t>
  </si>
  <si>
    <t>Airport</t>
  </si>
  <si>
    <t>Group</t>
  </si>
  <si>
    <t>residential</t>
  </si>
  <si>
    <t>industial</t>
  </si>
  <si>
    <t>circulative</t>
  </si>
  <si>
    <t>tourist</t>
  </si>
  <si>
    <t>complex</t>
  </si>
  <si>
    <t>Protective</t>
  </si>
  <si>
    <t>Recreation</t>
  </si>
  <si>
    <t>Other</t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</si>
  <si>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</si>
  <si>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</si>
  <si>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경관지구</t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</si>
  <si>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</si>
  <si>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</si>
  <si>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방화</t>
  </si>
  <si>
    <t>방재</t>
  </si>
  <si>
    <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</si>
  <si>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국립공원</t>
  </si>
  <si>
    <t>도립공원</t>
  </si>
  <si>
    <t>어린이공원</t>
  </si>
  <si>
    <t>근린공원</t>
  </si>
  <si>
    <t>묘지공원</t>
  </si>
  <si>
    <t>체육공원</t>
  </si>
  <si>
    <t>Grand Total</t>
  </si>
  <si>
    <t>Total</t>
  </si>
  <si>
    <t>National</t>
  </si>
  <si>
    <t>Provincial</t>
  </si>
  <si>
    <t xml:space="preserve"> Total</t>
  </si>
  <si>
    <t>Children's</t>
  </si>
  <si>
    <t>개소</t>
  </si>
  <si>
    <t>Area</t>
  </si>
  <si>
    <t>시립공원</t>
  </si>
  <si>
    <t>Si</t>
  </si>
  <si>
    <t>Neighborhood</t>
  </si>
  <si>
    <t>Grave yard</t>
  </si>
  <si>
    <t>Sports</t>
  </si>
  <si>
    <t>개소</t>
  </si>
  <si>
    <t>Number</t>
  </si>
  <si>
    <t>2(2)</t>
  </si>
  <si>
    <t>156,713(35,558)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</si>
  <si>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</si>
  <si>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(Unit :number,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</si>
  <si>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</si>
  <si>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  <r>
      <rPr>
        <sz val="10"/>
        <rFont val="Arial"/>
        <family val="2"/>
      </rPr>
      <t>(A+B)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</si>
  <si>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Natural park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</si>
  <si>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          Urban      Parks</t>
    </r>
  </si>
  <si>
    <r>
      <t>계</t>
    </r>
    <r>
      <rPr>
        <sz val="10"/>
        <rFont val="Arial"/>
        <family val="2"/>
      </rPr>
      <t>(A)</t>
    </r>
  </si>
  <si>
    <r>
      <t>계</t>
    </r>
    <r>
      <rPr>
        <sz val="10"/>
        <rFont val="Arial"/>
        <family val="2"/>
      </rPr>
      <t xml:space="preserve">  (B)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</si>
  <si>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</si>
  <si>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>개소</t>
    </r>
    <r>
      <rPr>
        <sz val="10"/>
        <rFont val="Arial"/>
        <family val="2"/>
      </rPr>
      <t xml:space="preserve"> </t>
    </r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</si>
  <si>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</si>
  <si>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</si>
  <si>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</si>
  <si>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t>No. of rivers</t>
  </si>
  <si>
    <t>and streams</t>
  </si>
  <si>
    <t>Total length</t>
  </si>
  <si>
    <t>Already improved</t>
  </si>
  <si>
    <t>Yet to be improved</t>
  </si>
  <si>
    <t>Improvement rate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</si>
  <si>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㎞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</si>
  <si>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㎞</t>
    </r>
    <r>
      <rPr>
        <sz val="10"/>
        <rFont val="Arial"/>
        <family val="2"/>
      </rPr>
      <t>)</t>
    </r>
  </si>
  <si>
    <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>(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</si>
  <si>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t>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</si>
  <si>
    <r>
      <t>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Cases of  improvements needed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</si>
  <si>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</si>
  <si>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</si>
  <si>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율</t>
    </r>
    <r>
      <rPr>
        <sz val="10"/>
        <rFont val="Arial"/>
        <family val="2"/>
      </rPr>
      <t>(%)</t>
    </r>
  </si>
  <si>
    <t>(Unit : house)</t>
  </si>
  <si>
    <t>비주거용</t>
  </si>
  <si>
    <t>Year</t>
  </si>
  <si>
    <t>단독주택</t>
  </si>
  <si>
    <t>아파트</t>
  </si>
  <si>
    <t>연립주택</t>
  </si>
  <si>
    <t>다세대주택</t>
  </si>
  <si>
    <t>No. of</t>
  </si>
  <si>
    <t>다가구주택</t>
  </si>
  <si>
    <t>Households</t>
  </si>
  <si>
    <t>Total</t>
  </si>
  <si>
    <t>Housing 
supply rate</t>
  </si>
  <si>
    <t>Detached
 dwelling</t>
  </si>
  <si>
    <t>Multy family
house</t>
  </si>
  <si>
    <t>Apartment</t>
  </si>
  <si>
    <t>Row House</t>
  </si>
  <si>
    <t>Apartment units in
a private house</t>
  </si>
  <si>
    <t>2 0 0 5</t>
  </si>
  <si>
    <t>2 0 0 6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</si>
  <si>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</si>
  <si>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가구수</t>
    </r>
    <r>
      <rPr>
        <vertAlign val="superscript"/>
        <sz val="10"/>
        <rFont val="Arial"/>
        <family val="2"/>
      </rPr>
      <t>1)</t>
    </r>
  </si>
  <si>
    <r>
      <t>건물내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주택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</si>
  <si>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</si>
  <si>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보급률</t>
    </r>
    <r>
      <rPr>
        <sz val="10"/>
        <rFont val="Arial"/>
        <family val="2"/>
      </rPr>
      <t>(%)</t>
    </r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</si>
  <si>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</si>
  <si>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2. </t>
    </r>
    <r>
      <rPr>
        <b/>
        <sz val="18"/>
        <rFont val="굴림"/>
        <family val="3"/>
      </rPr>
      <t>건축연도별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주택</t>
    </r>
    <r>
      <rPr>
        <b/>
        <sz val="18"/>
        <rFont val="Arial"/>
        <family val="2"/>
      </rPr>
      <t xml:space="preserve">  Housing Units by Year of Construction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</si>
  <si>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호수</t>
    </r>
    <r>
      <rPr>
        <sz val="10"/>
        <rFont val="Arial"/>
        <family val="2"/>
      </rPr>
      <t>)</t>
    </r>
  </si>
  <si>
    <t xml:space="preserve">                 (Unit : house)</t>
  </si>
  <si>
    <r>
      <t xml:space="preserve">합 계
</t>
    </r>
    <r>
      <rPr>
        <sz val="10"/>
        <rFont val="Arial"/>
        <family val="2"/>
      </rPr>
      <t>Total</t>
    </r>
  </si>
  <si>
    <r>
      <t>1959</t>
    </r>
    <r>
      <rPr>
        <sz val="10"/>
        <rFont val="굴림"/>
        <family val="3"/>
      </rPr>
      <t xml:space="preserve">년이전
</t>
    </r>
    <r>
      <rPr>
        <sz val="10"/>
        <rFont val="Arial"/>
        <family val="2"/>
      </rPr>
      <t>Year Before 1959</t>
    </r>
  </si>
  <si>
    <t>'60~'69</t>
  </si>
  <si>
    <t>'70~'79</t>
  </si>
  <si>
    <t>'80~'89</t>
  </si>
  <si>
    <r>
      <t>'90</t>
    </r>
    <r>
      <rPr>
        <sz val="10"/>
        <rFont val="굴림"/>
        <family val="3"/>
      </rPr>
      <t>∼</t>
    </r>
    <r>
      <rPr>
        <sz val="10"/>
        <rFont val="Arial"/>
        <family val="2"/>
      </rPr>
      <t>'94</t>
    </r>
  </si>
  <si>
    <r>
      <t>'95</t>
    </r>
    <r>
      <rPr>
        <sz val="10"/>
        <rFont val="굴림"/>
        <family val="3"/>
      </rPr>
      <t>∼</t>
    </r>
    <r>
      <rPr>
        <sz val="10"/>
        <rFont val="Arial"/>
        <family val="2"/>
      </rPr>
      <t>'99</t>
    </r>
  </si>
  <si>
    <t>1 9 8 0</t>
  </si>
  <si>
    <t>-</t>
  </si>
  <si>
    <t>1 9 8 0</t>
  </si>
  <si>
    <t>1 9 8 5</t>
  </si>
  <si>
    <t>1 9 9 0</t>
  </si>
  <si>
    <t>1 9 9 0</t>
  </si>
  <si>
    <t>1 9 9 5</t>
  </si>
  <si>
    <t>1 9 9 5</t>
  </si>
  <si>
    <t>2 0 0 0</t>
  </si>
  <si>
    <t>2 0 0 5</t>
  </si>
  <si>
    <t>2 0 0 5</t>
  </si>
  <si>
    <t>1 9 8 0</t>
  </si>
  <si>
    <t>-</t>
  </si>
  <si>
    <t>1 9 8 5</t>
  </si>
  <si>
    <t>1 9 9 0</t>
  </si>
  <si>
    <t xml:space="preserve"> 1 9 9 5</t>
  </si>
  <si>
    <r>
      <t xml:space="preserve">3. </t>
    </r>
    <r>
      <rPr>
        <b/>
        <sz val="18"/>
        <rFont val="굴림"/>
        <family val="3"/>
      </rPr>
      <t>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평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택</t>
    </r>
    <r>
      <rPr>
        <b/>
        <sz val="18"/>
        <rFont val="Arial"/>
        <family val="2"/>
      </rPr>
      <t xml:space="preserve">     Housing Units by Floor Space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</si>
  <si>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</si>
  <si>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</si>
  <si>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</si>
  <si>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</si>
  <si>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</si>
  <si>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비주거용건물내</t>
    </r>
    <r>
      <rPr>
        <vertAlign val="superscript"/>
        <sz val="10"/>
        <rFont val="굴림"/>
        <family val="3"/>
      </rPr>
      <t>1)</t>
    </r>
  </si>
  <si>
    <t xml:space="preserve">Detached </t>
  </si>
  <si>
    <t>Apartment units in a</t>
  </si>
  <si>
    <t xml:space="preserve"> </t>
  </si>
  <si>
    <t>Total</t>
  </si>
  <si>
    <t>dwelling</t>
  </si>
  <si>
    <t>Apartment</t>
  </si>
  <si>
    <t>Rowhouse</t>
  </si>
  <si>
    <t>private house</t>
  </si>
  <si>
    <t>Non-housing units</t>
  </si>
  <si>
    <t>1 9 8 5</t>
  </si>
  <si>
    <t>1 9 8 5</t>
  </si>
  <si>
    <t>1 9 9 0</t>
  </si>
  <si>
    <t>1 9 9 5</t>
  </si>
  <si>
    <t>2 0 0 5</t>
  </si>
  <si>
    <r>
      <t>7</t>
    </r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</si>
  <si>
    <t>7 pyong and under</t>
  </si>
  <si>
    <t>7 ~ 9</t>
  </si>
  <si>
    <t xml:space="preserve"> 9 ~14 </t>
  </si>
  <si>
    <t>14 ~19</t>
  </si>
  <si>
    <t>19 ~29</t>
  </si>
  <si>
    <t>29 ~ 39</t>
  </si>
  <si>
    <t>39 ~ 49</t>
  </si>
  <si>
    <t>49 ~ 69</t>
  </si>
  <si>
    <t>69 ~ 99</t>
  </si>
  <si>
    <r>
      <t xml:space="preserve">99 </t>
    </r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</si>
  <si>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99 pyong and over</t>
  </si>
  <si>
    <t>동수</t>
  </si>
  <si>
    <t>면적</t>
  </si>
  <si>
    <t>연면적</t>
  </si>
  <si>
    <t>2 0 0 5</t>
  </si>
  <si>
    <t>Total</t>
  </si>
  <si>
    <t>-</t>
  </si>
  <si>
    <t>2 0 0 5</t>
  </si>
  <si>
    <t>Public</t>
  </si>
  <si>
    <t>2 0 0 4</t>
  </si>
  <si>
    <t>buildings</t>
  </si>
  <si>
    <r>
      <t xml:space="preserve">5.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파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립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Construction of Apartment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</si>
  <si>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</si>
  <si>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</si>
  <si>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t>주택수</t>
  </si>
  <si>
    <r>
      <t>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House by size</t>
    </r>
  </si>
  <si>
    <t>Year</t>
  </si>
  <si>
    <r>
      <t>40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</si>
  <si>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40~60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</si>
  <si>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60~85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</si>
  <si>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85~135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</si>
  <si>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초과</t>
    </r>
  </si>
  <si>
    <t>No. of</t>
  </si>
  <si>
    <t>buildings</t>
  </si>
  <si>
    <t>or less</t>
  </si>
  <si>
    <t>or larger</t>
  </si>
  <si>
    <r>
      <t>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   House by floor number</t>
    </r>
  </si>
  <si>
    <r>
      <t>5</t>
    </r>
    <r>
      <rPr>
        <sz val="10"/>
        <rFont val="돋움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  <r>
      <rPr>
        <sz val="10"/>
        <rFont val="Arial"/>
        <family val="2"/>
      </rPr>
      <t xml:space="preserve">      floor or less</t>
    </r>
  </si>
  <si>
    <r>
      <t>6~10</t>
    </r>
    <r>
      <rPr>
        <sz val="10"/>
        <rFont val="돋움"/>
        <family val="3"/>
      </rPr>
      <t>층</t>
    </r>
  </si>
  <si>
    <r>
      <t>11-20</t>
    </r>
    <r>
      <rPr>
        <sz val="10"/>
        <rFont val="돋움"/>
        <family val="3"/>
      </rPr>
      <t>층</t>
    </r>
  </si>
  <si>
    <r>
      <t>21</t>
    </r>
    <r>
      <rPr>
        <sz val="10"/>
        <rFont val="돋움"/>
        <family val="3"/>
      </rPr>
      <t>층이상</t>
    </r>
    <r>
      <rPr>
        <sz val="10"/>
        <rFont val="Arial"/>
        <family val="2"/>
      </rPr>
      <t xml:space="preserve">    floor or higher</t>
    </r>
  </si>
  <si>
    <t>-</t>
  </si>
  <si>
    <t>-</t>
  </si>
  <si>
    <t>2 0 0 5</t>
  </si>
  <si>
    <t>-</t>
  </si>
  <si>
    <t>Year</t>
  </si>
  <si>
    <t>전</t>
  </si>
  <si>
    <t>답</t>
  </si>
  <si>
    <t>Total</t>
  </si>
  <si>
    <t>Dry paddy</t>
  </si>
  <si>
    <t>Rice paddy</t>
  </si>
  <si>
    <t>Building land</t>
  </si>
  <si>
    <t>Forest field</t>
  </si>
  <si>
    <t>Factory site</t>
  </si>
  <si>
    <t>Others</t>
  </si>
  <si>
    <t>Area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</si>
  <si>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필지수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</si>
  <si>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(Unit : Parcel, thousand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</si>
  <si>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</si>
  <si>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By use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</si>
  <si>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Subject to urban planning zone</t>
    </r>
  </si>
  <si>
    <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역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</si>
  <si>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</si>
  <si>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</si>
  <si>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</si>
  <si>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용도미지정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구역</t>
    </r>
  </si>
  <si>
    <t>Residential zone</t>
  </si>
  <si>
    <t>Commercial zone</t>
  </si>
  <si>
    <t>Industrial zone</t>
  </si>
  <si>
    <t>Green belt</t>
  </si>
  <si>
    <t>Non-designated zone</t>
  </si>
  <si>
    <t>필지수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</si>
  <si>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</si>
  <si>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Parcel</t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</si>
  <si>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</si>
  <si>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</si>
  <si>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지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          By  purpose</t>
    </r>
  </si>
  <si>
    <r>
      <t>대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지</t>
    </r>
  </si>
  <si>
    <r>
      <t>임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야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</si>
  <si>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</si>
  <si>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</si>
  <si>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2 0 0 5</t>
  </si>
  <si>
    <r>
      <t xml:space="preserve">    Source : National Statistical Office </t>
    </r>
    <r>
      <rPr>
        <sz val="10"/>
        <rFont val="굴림"/>
        <family val="3"/>
      </rPr>
      <t>「</t>
    </r>
    <r>
      <rPr>
        <sz val="10"/>
        <rFont val="Arial"/>
        <family val="2"/>
      </rPr>
      <t>Population and Housing Census Report</t>
    </r>
    <r>
      <rPr>
        <sz val="10"/>
        <rFont val="굴림"/>
        <family val="3"/>
      </rPr>
      <t>」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</si>
  <si>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2000</t>
    </r>
    <r>
      <rPr>
        <sz val="10"/>
        <rFont val="굴림"/>
        <family val="3"/>
      </rPr>
      <t>년은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영업용건물내주택임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</si>
  <si>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「인구주택총조사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보고서」</t>
    </r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</si>
  <si>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    Building Construction Permits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</si>
  <si>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동수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</si>
  <si>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                     (Unit : building,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</si>
  <si>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Public</t>
  </si>
  <si>
    <t>Culture-social</t>
  </si>
  <si>
    <t xml:space="preserve">   Note : Including business shares approved</t>
  </si>
  <si>
    <r>
      <t xml:space="preserve">4-1. 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건축허가</t>
    </r>
    <r>
      <rPr>
        <b/>
        <sz val="18"/>
        <rFont val="Arial"/>
        <family val="2"/>
      </rPr>
      <t xml:space="preserve">  Building Permits by Si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</si>
  <si>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동수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</si>
  <si>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                     (Unit : building,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</si>
  <si>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</si>
  <si>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주거용
</t>
    </r>
    <r>
      <rPr>
        <sz val="10"/>
        <rFont val="Arial"/>
        <family val="2"/>
      </rPr>
      <t>Dwelling</t>
    </r>
  </si>
  <si>
    <r>
      <t xml:space="preserve">상업용
</t>
    </r>
    <r>
      <rPr>
        <sz val="10"/>
        <rFont val="Arial"/>
        <family val="2"/>
      </rPr>
      <t>Commercial</t>
    </r>
  </si>
  <si>
    <r>
      <t xml:space="preserve">농수산용
</t>
    </r>
    <r>
      <rPr>
        <sz val="10"/>
        <rFont val="Arial"/>
        <family val="2"/>
      </rPr>
      <t>Farming and Fishery</t>
    </r>
  </si>
  <si>
    <r>
      <t xml:space="preserve">동수
</t>
    </r>
    <r>
      <rPr>
        <sz val="10"/>
        <rFont val="Arial"/>
        <family val="2"/>
      </rPr>
      <t>building</t>
    </r>
  </si>
  <si>
    <r>
      <t xml:space="preserve">연면적
</t>
    </r>
    <r>
      <rPr>
        <sz val="10"/>
        <rFont val="Arial"/>
        <family val="2"/>
      </rPr>
      <t>Gross coverage</t>
    </r>
  </si>
  <si>
    <t>Jeju-si</t>
  </si>
  <si>
    <t>Seogwipo-si</t>
  </si>
  <si>
    <r>
      <t xml:space="preserve">공업용
</t>
    </r>
    <r>
      <rPr>
        <sz val="10"/>
        <rFont val="Arial"/>
        <family val="2"/>
      </rPr>
      <t>Factory</t>
    </r>
  </si>
  <si>
    <r>
      <t xml:space="preserve">공공용
</t>
    </r>
    <r>
      <rPr>
        <sz val="10"/>
        <rFont val="Arial"/>
        <family val="2"/>
      </rPr>
      <t>Public</t>
    </r>
  </si>
  <si>
    <r>
      <t xml:space="preserve">기타
</t>
    </r>
    <r>
      <rPr>
        <sz val="10"/>
        <rFont val="Arial"/>
        <family val="2"/>
      </rPr>
      <t>Others</t>
    </r>
  </si>
  <si>
    <r>
      <t xml:space="preserve">동수
</t>
    </r>
    <r>
      <rPr>
        <sz val="10"/>
        <rFont val="Arial"/>
        <family val="2"/>
      </rPr>
      <t>building</t>
    </r>
  </si>
  <si>
    <r>
      <t xml:space="preserve">연면적
</t>
    </r>
    <r>
      <rPr>
        <sz val="10"/>
        <rFont val="Arial"/>
        <family val="2"/>
      </rPr>
      <t>Gross coverage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</si>
  <si>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건축지적과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</si>
  <si>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건축지적과</t>
    </r>
  </si>
  <si>
    <r>
      <t xml:space="preserve">             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Urban Planning Div.</t>
    </r>
  </si>
  <si>
    <t xml:space="preserve">                            </t>
  </si>
  <si>
    <t xml:space="preserve">  2004(Jejusi)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</si>
  <si>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통계청</t>
    </r>
    <r>
      <rPr>
        <sz val="9"/>
        <rFont val="Arial"/>
        <family val="2"/>
      </rPr>
      <t>,</t>
    </r>
    <r>
      <rPr>
        <sz val="9"/>
        <rFont val="굴림"/>
        <family val="3"/>
      </rPr>
      <t>「인구주택총조사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보고서」</t>
    </r>
  </si>
  <si>
    <r>
      <t xml:space="preserve">                     Source : National Statistical Office </t>
    </r>
    <r>
      <rPr>
        <sz val="9"/>
        <rFont val="굴림"/>
        <family val="3"/>
      </rPr>
      <t>「</t>
    </r>
    <r>
      <rPr>
        <sz val="9"/>
        <rFont val="Arial"/>
        <family val="2"/>
      </rPr>
      <t>Population and Housing Census Report</t>
    </r>
    <r>
      <rPr>
        <sz val="9"/>
        <rFont val="굴림"/>
        <family val="3"/>
      </rPr>
      <t>」</t>
    </r>
  </si>
  <si>
    <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</si>
  <si>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연별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</si>
  <si>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</si>
  <si>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</si>
  <si>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 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>2)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</si>
  <si>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Building Construction Permits(Cont'd)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</si>
  <si>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1) </t>
    </r>
    <r>
      <rPr>
        <sz val="10"/>
        <rFont val="굴림"/>
        <family val="3"/>
      </rPr>
      <t>건설교통부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사업승인분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</si>
  <si>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건설교통부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사업승인분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</si>
  <si>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     2) </t>
    </r>
    <r>
      <rPr>
        <sz val="10"/>
        <rFont val="Arial"/>
        <family val="2"/>
      </rPr>
      <t>2006</t>
    </r>
    <r>
      <rPr>
        <sz val="10"/>
        <rFont val="돋움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</si>
  <si>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</t>
    </r>
    <r>
      <rPr>
        <sz val="10"/>
        <rFont val="Arial"/>
        <family val="2"/>
      </rPr>
      <t xml:space="preserve">        2) 2006</t>
    </r>
    <r>
      <rPr>
        <sz val="10"/>
        <rFont val="돋움"/>
        <family val="3"/>
      </rPr>
      <t>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</si>
  <si>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</si>
  <si>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t>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New building</t>
    </r>
  </si>
  <si>
    <t>계</t>
  </si>
  <si>
    <t>콘크리트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</si>
  <si>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골</t>
    </r>
  </si>
  <si>
    <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</si>
  <si>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철골철근</t>
  </si>
  <si>
    <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무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</si>
  <si>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</si>
  <si>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Feno-oon</t>
  </si>
  <si>
    <t>Total</t>
  </si>
  <si>
    <t>Concrete</t>
  </si>
  <si>
    <t>Steelframe</t>
  </si>
  <si>
    <t>-aete</t>
  </si>
  <si>
    <t>Wooden</t>
  </si>
  <si>
    <t>Other</t>
  </si>
  <si>
    <t>동수</t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</si>
  <si>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</si>
  <si>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</si>
  <si>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>·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 xml:space="preserve">Extension · reconstruction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others</t>
    </r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</si>
  <si>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경
</t>
    </r>
    <r>
      <rPr>
        <sz val="10"/>
        <rFont val="Arial"/>
        <family val="2"/>
      </rPr>
      <t>Change of use</t>
    </r>
  </si>
  <si>
    <t>계</t>
  </si>
  <si>
    <t>콘크리트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</si>
  <si>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골</t>
    </r>
  </si>
  <si>
    <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</si>
  <si>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철골철근</t>
  </si>
  <si>
    <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무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</si>
  <si>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</si>
  <si>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Feno-oon</t>
  </si>
  <si>
    <t>Concrete</t>
  </si>
  <si>
    <t>Steelframe</t>
  </si>
  <si>
    <t>-aete</t>
  </si>
  <si>
    <t>Ferro-concrete</t>
  </si>
  <si>
    <t>Wooden</t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</si>
  <si>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</si>
  <si>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</si>
  <si>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Others</t>
  </si>
  <si>
    <t>2004(Jejusi)</t>
  </si>
  <si>
    <t>2004(Bukjeju)</t>
  </si>
  <si>
    <t>Ferro
-concrete</t>
  </si>
  <si>
    <t xml:space="preserve">   Note : Including business shares approved</t>
  </si>
  <si>
    <t>연면적</t>
  </si>
  <si>
    <t>-</t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</si>
  <si>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</si>
  <si>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</si>
  <si>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r>
      <t>Y</t>
    </r>
    <r>
      <rPr>
        <sz val="10"/>
        <rFont val="Arial"/>
        <family val="2"/>
      </rPr>
      <t>ear &amp; City</t>
    </r>
  </si>
  <si>
    <r>
      <t>Y</t>
    </r>
    <r>
      <rPr>
        <sz val="10"/>
        <rFont val="Arial"/>
        <family val="2"/>
      </rPr>
      <t>ear</t>
    </r>
  </si>
  <si>
    <t xml:space="preserve">  2004(Bukjeju)</t>
  </si>
  <si>
    <t>year</t>
  </si>
  <si>
    <r>
      <t>Y</t>
    </r>
    <r>
      <rPr>
        <sz val="10"/>
        <rFont val="Arial"/>
        <family val="2"/>
      </rPr>
      <t>ear</t>
    </r>
  </si>
  <si>
    <t>연별</t>
  </si>
  <si>
    <t>-</t>
  </si>
  <si>
    <r>
      <t>y</t>
    </r>
    <r>
      <rPr>
        <sz val="10"/>
        <rFont val="Arial"/>
        <family val="2"/>
      </rPr>
      <t>ear</t>
    </r>
  </si>
  <si>
    <t>Historical
 culture</t>
  </si>
  <si>
    <t xml:space="preserve">Year </t>
  </si>
  <si>
    <t xml:space="preserve">Year </t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</si>
  <si>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 </t>
    </r>
    <r>
      <rPr>
        <sz val="10"/>
        <color indexed="8"/>
        <rFont val="돋움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전체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수치임</t>
    </r>
    <r>
      <rPr>
        <sz val="10"/>
        <color indexed="8"/>
        <rFont val="Arial"/>
        <family val="2"/>
      </rPr>
      <t>.</t>
    </r>
  </si>
  <si>
    <t>연별</t>
  </si>
  <si>
    <r>
      <t>Y</t>
    </r>
    <r>
      <rPr>
        <sz val="10"/>
        <rFont val="Arial"/>
        <family val="2"/>
      </rPr>
      <t>ear</t>
    </r>
  </si>
  <si>
    <t xml:space="preserve">  2004(Bukjeju)</t>
  </si>
  <si>
    <r>
      <t xml:space="preserve">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</si>
  <si>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2004(Jejusi)</t>
  </si>
  <si>
    <t xml:space="preserve">  2004(Bukjeju)</t>
  </si>
  <si>
    <t>-</t>
  </si>
  <si>
    <t>2 0 0 5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</si>
  <si>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: 1) </t>
    </r>
    <r>
      <rPr>
        <sz val="10"/>
        <rFont val="돋움"/>
        <family val="3"/>
      </rPr>
      <t>조례에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지구</t>
    </r>
  </si>
  <si>
    <t>2004(Jejusi)</t>
  </si>
  <si>
    <t xml:space="preserve">  2004(Jejusi)</t>
  </si>
  <si>
    <t xml:space="preserve">  2004(Bukjeju)</t>
  </si>
  <si>
    <t xml:space="preserve">  2004(Jejusi)</t>
  </si>
  <si>
    <t xml:space="preserve">  2004(Bukjeju)</t>
  </si>
  <si>
    <t xml:space="preserve">  2004(Jejusi)</t>
  </si>
  <si>
    <t xml:space="preserve">  2004(Bukjeju)</t>
  </si>
  <si>
    <r>
      <t xml:space="preserve"> 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2) 2003.8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한라산국립공원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공원면적조정</t>
    </r>
  </si>
  <si>
    <t xml:space="preserve">  2004(Bukjeju)</t>
  </si>
  <si>
    <t>2 0 0 5</t>
  </si>
  <si>
    <r>
      <t xml:space="preserve">X.  </t>
    </r>
    <r>
      <rPr>
        <b/>
        <sz val="22"/>
        <rFont val="돋움"/>
        <family val="3"/>
      </rPr>
      <t>주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택</t>
    </r>
    <r>
      <rPr>
        <b/>
        <sz val="22"/>
        <rFont val="Arial"/>
        <family val="2"/>
      </rPr>
      <t xml:space="preserve">  · </t>
    </r>
    <r>
      <rPr>
        <b/>
        <sz val="22"/>
        <rFont val="돋움"/>
        <family val="3"/>
      </rPr>
      <t>건</t>
    </r>
    <r>
      <rPr>
        <b/>
        <sz val="22"/>
        <rFont val="돋움"/>
        <family val="3"/>
      </rPr>
      <t>설</t>
    </r>
    <r>
      <rPr>
        <b/>
        <sz val="22"/>
        <rFont val="Arial"/>
        <family val="2"/>
      </rPr>
      <t xml:space="preserve">         HOUSING AND CONSTRUCTION</t>
    </r>
  </si>
  <si>
    <t>House within commercial building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</si>
  <si>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Construction &amp; Land Registration Div.</t>
    </r>
  </si>
  <si>
    <r>
      <t>House</t>
    </r>
    <r>
      <rPr>
        <sz val="10"/>
        <rFont val="Arial"/>
        <family val="2"/>
      </rPr>
      <t>s</t>
    </r>
  </si>
  <si>
    <t>Houses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</si>
  <si>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개수</t>
    </r>
    <r>
      <rPr>
        <sz val="10"/>
        <rFont val="Arial"/>
        <family val="2"/>
      </rPr>
      <t>)</t>
    </r>
  </si>
  <si>
    <t>(unit : number)</t>
  </si>
  <si>
    <r>
      <t>U</t>
    </r>
    <r>
      <rPr>
        <sz val="10"/>
        <rFont val="Arial"/>
        <family val="2"/>
      </rPr>
      <t>rban</t>
    </r>
  </si>
  <si>
    <r>
      <t>R</t>
    </r>
    <r>
      <rPr>
        <sz val="10"/>
        <rFont val="Arial"/>
        <family val="2"/>
      </rPr>
      <t>ural</t>
    </r>
  </si>
  <si>
    <r>
      <t>G</t>
    </r>
    <r>
      <rPr>
        <sz val="10"/>
        <rFont val="Arial"/>
        <family val="2"/>
      </rPr>
      <t>rand</t>
    </r>
  </si>
  <si>
    <r>
      <t>T</t>
    </r>
    <r>
      <rPr>
        <sz val="10"/>
        <rFont val="Arial"/>
        <family val="2"/>
      </rPr>
      <t>otal</t>
    </r>
  </si>
  <si>
    <r>
      <t>Distribu</t>
    </r>
    <r>
      <rPr>
        <sz val="10"/>
        <rFont val="Arial"/>
        <family val="2"/>
      </rPr>
      <t>-</t>
    </r>
  </si>
  <si>
    <r>
      <t>Neighbor</t>
    </r>
    <r>
      <rPr>
        <sz val="10"/>
        <rFont val="Arial"/>
        <family val="2"/>
      </rPr>
      <t>-</t>
    </r>
  </si>
  <si>
    <r>
      <t>undesigna</t>
    </r>
    <r>
      <rPr>
        <sz val="10"/>
        <rFont val="Arial"/>
        <family val="2"/>
      </rPr>
      <t>-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</si>
  <si>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도시과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</si>
  <si>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:1)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조성기준</t>
    </r>
  </si>
  <si>
    <t>Note : 1) Based on constructed parks</t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</si>
  <si>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1,000 </t>
    </r>
    <r>
      <rPr>
        <sz val="10"/>
        <rFont val="Arial"/>
        <family val="2"/>
      </rPr>
      <t>won)</t>
    </r>
  </si>
  <si>
    <t>2 0 0 7</t>
  </si>
  <si>
    <t>2 0 0 7</t>
  </si>
  <si>
    <t>2 0 0 6</t>
  </si>
  <si>
    <t>동수</t>
  </si>
  <si>
    <t>building</t>
  </si>
  <si>
    <t>Gross coverage</t>
  </si>
  <si>
    <t>주거용</t>
  </si>
  <si>
    <t>Dwelling</t>
  </si>
  <si>
    <t>상업용</t>
  </si>
  <si>
    <t>Agriculture, forestry 
and fishing</t>
  </si>
  <si>
    <t>농수산용</t>
  </si>
  <si>
    <t>Mining and factory</t>
  </si>
  <si>
    <t>공업용</t>
  </si>
  <si>
    <t>Commercial</t>
  </si>
  <si>
    <t>공공용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</si>
  <si>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</si>
  <si>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t>도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</si>
  <si>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</si>
  <si>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서귀포시</t>
  </si>
  <si>
    <t>Do</t>
  </si>
  <si>
    <t>도</t>
  </si>
  <si>
    <t>Do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</si>
  <si>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</si>
  <si>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서귀포시</t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</si>
  <si>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</si>
  <si>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</si>
  <si>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t>자연환경보전지역</t>
  </si>
  <si>
    <r>
      <t>M</t>
    </r>
    <r>
      <rPr>
        <sz val="10"/>
        <rFont val="Arial"/>
        <family val="2"/>
      </rPr>
      <t>anagement Area</t>
    </r>
  </si>
  <si>
    <r>
      <t>Agricultural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Area</t>
    </r>
  </si>
  <si>
    <r>
      <t>N</t>
    </r>
    <r>
      <rPr>
        <sz val="10"/>
        <rFont val="Arial"/>
        <family val="2"/>
      </rPr>
      <t>atural Environment Preservation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Area</t>
    </r>
  </si>
  <si>
    <t>면적</t>
  </si>
  <si>
    <r>
      <t>도시자연공원구역</t>
    </r>
    <r>
      <rPr>
        <sz val="10"/>
        <rFont val="Arial"/>
        <family val="2"/>
      </rPr>
      <t xml:space="preserve"> 2)</t>
    </r>
  </si>
  <si>
    <r>
      <t>Urban natural</t>
    </r>
    <r>
      <rPr>
        <sz val="10"/>
        <rFont val="Arial"/>
        <family val="2"/>
      </rPr>
      <t xml:space="preserve"> Park zone</t>
    </r>
  </si>
  <si>
    <r>
      <t xml:space="preserve">Source : </t>
    </r>
    <r>
      <rPr>
        <sz val="10"/>
        <rFont val="Arial"/>
        <family val="2"/>
      </rPr>
      <t xml:space="preserve">Jeju Special Self-Governing Province water &amp; Emergency Managemenf </t>
    </r>
    <r>
      <rPr>
        <sz val="10"/>
        <rFont val="Arial"/>
        <family val="2"/>
      </rPr>
      <t xml:space="preserve"> Div.</t>
    </r>
  </si>
  <si>
    <t>Unit : m</t>
  </si>
  <si>
    <t>Squares</t>
  </si>
  <si>
    <t>(Number)</t>
  </si>
  <si>
    <t>Avenues</t>
  </si>
  <si>
    <t>Streets</t>
  </si>
  <si>
    <t>Roads</t>
  </si>
  <si>
    <t>Paths</t>
  </si>
  <si>
    <t>자료 : 제주특별자치도 건설도로과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</si>
  <si>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Construction </t>
    </r>
    <r>
      <rPr>
        <sz val="10"/>
        <rFont val="Arial"/>
        <family val="2"/>
      </rPr>
      <t xml:space="preserve">and Roads </t>
    </r>
    <r>
      <rPr>
        <sz val="10"/>
        <rFont val="Arial"/>
        <family val="2"/>
      </rPr>
      <t xml:space="preserve">Div. </t>
    </r>
  </si>
  <si>
    <t>주거용</t>
  </si>
  <si>
    <t>상업용</t>
  </si>
  <si>
    <t>농수산용</t>
  </si>
  <si>
    <t>공업용</t>
  </si>
  <si>
    <t>공공용</t>
  </si>
  <si>
    <r>
      <t>기타</t>
    </r>
    <r>
      <rPr>
        <sz val="10"/>
        <rFont val="Arial"/>
        <family val="2"/>
      </rPr>
      <t xml:space="preserve"> </t>
    </r>
  </si>
  <si>
    <t>Agriculture, forestry 
and fishing</t>
  </si>
  <si>
    <t>Dwelling</t>
  </si>
  <si>
    <t>Mining and factory</t>
  </si>
  <si>
    <t>Commercial</t>
  </si>
  <si>
    <t>Public</t>
  </si>
  <si>
    <t>Culture-social</t>
  </si>
  <si>
    <t>Others</t>
  </si>
  <si>
    <t xml:space="preserve">단위 : m </t>
  </si>
  <si>
    <t xml:space="preserve">연  별
시  별
</t>
  </si>
  <si>
    <t>도        로 (폭원별)  Roads(by Size)</t>
  </si>
  <si>
    <t>광  장</t>
  </si>
  <si>
    <t>(개소)</t>
  </si>
  <si>
    <t>광 로</t>
  </si>
  <si>
    <t>대 로</t>
  </si>
  <si>
    <t>중 로</t>
  </si>
  <si>
    <t>소 로</t>
  </si>
  <si>
    <t>(40m 이상)</t>
  </si>
  <si>
    <t>(25~40m미만)</t>
  </si>
  <si>
    <t>(12~25m미만)</t>
  </si>
  <si>
    <t>(12m 미만)</t>
  </si>
  <si>
    <t>주 : 도로연장 기준</t>
  </si>
  <si>
    <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Number of houses by type of housing unit</t>
    </r>
  </si>
  <si>
    <r>
      <t xml:space="preserve">Source : </t>
    </r>
    <r>
      <rPr>
        <sz val="10"/>
        <rFont val="Arial"/>
        <family val="2"/>
      </rPr>
      <t xml:space="preserve"> Urban Planning &amp; Development Department    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</si>
  <si>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Construction &amp; Land Registration Div.</t>
    </r>
  </si>
  <si>
    <r>
      <t>Source : Jeju Special Self-Governing Province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Construction and Roads Div.</t>
    </r>
  </si>
  <si>
    <t xml:space="preserve">Source : Jeju Special Self-Governing Province  Construction and Roads Div.   </t>
  </si>
  <si>
    <r>
      <t>Source : Jeju Special Self-Governing Province  Construction and Roads Div</t>
    </r>
    <r>
      <rPr>
        <b/>
        <sz val="10"/>
        <rFont val="Arial"/>
        <family val="2"/>
      </rPr>
      <t xml:space="preserve">   </t>
    </r>
  </si>
  <si>
    <t>2 0 0 7</t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</si>
  <si>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</si>
  <si>
    <t xml:space="preserve">2 0 0 7 </t>
  </si>
  <si>
    <t xml:space="preserve">     2 0 0 7</t>
  </si>
  <si>
    <t>2 0 0 6</t>
  </si>
  <si>
    <t>제 주 시</t>
  </si>
  <si>
    <r>
      <t>로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더</t>
    </r>
  </si>
  <si>
    <t>불 도 저</t>
  </si>
  <si>
    <t>모      터
그레이더</t>
  </si>
  <si>
    <r>
      <t>롤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러</t>
    </r>
  </si>
  <si>
    <r>
      <t>M</t>
    </r>
    <r>
      <rPr>
        <sz val="10"/>
        <rFont val="Arial"/>
        <family val="2"/>
      </rPr>
      <t>otor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</si>
  <si>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종합민원실</t>
    </r>
  </si>
  <si>
    <r>
      <t>2004</t>
    </r>
    <r>
      <rPr>
        <sz val="10"/>
        <rFont val="Arial"/>
        <family val="2"/>
      </rPr>
      <t>(Bukjeju)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</si>
  <si>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건설과</t>
    </r>
  </si>
  <si>
    <t>합  계 Total</t>
  </si>
  <si>
    <t>허  가 Permit</t>
  </si>
  <si>
    <t>불 허 가 내 용   Non-permitted contents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</si>
  <si>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</si>
  <si>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계</t>
    </r>
    <r>
      <rPr>
        <sz val="10"/>
        <rFont val="Arial"/>
        <family val="2"/>
      </rPr>
      <t xml:space="preserve"> Sub-total</t>
    </r>
  </si>
  <si>
    <r>
      <t>이용목적</t>
    </r>
    <r>
      <rPr>
        <sz val="10"/>
        <rFont val="Arial"/>
        <family val="2"/>
      </rPr>
      <t xml:space="preserve"> Land use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</si>
  <si>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Others</t>
    </r>
  </si>
  <si>
    <t xml:space="preserve">                  Year</t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</si>
  <si>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Cases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</si>
  <si>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</si>
  <si>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t>2 0 0 6</t>
  </si>
  <si>
    <t>2 0 0 7</t>
  </si>
  <si>
    <t xml:space="preserve">                  Note : Based on business shares approved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</si>
  <si>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사업승인</t>
    </r>
    <r>
      <rPr>
        <sz val="10"/>
        <rFont val="굴림"/>
        <family val="3"/>
      </rPr>
      <t>기준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</si>
  <si>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건축지적과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</si>
  <si>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국토해양부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주택정책과</t>
    </r>
  </si>
  <si>
    <t>Source : Construction &amp; Land Registration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</si>
  <si>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1)2008</t>
    </r>
    <r>
      <rPr>
        <sz val="10"/>
        <rFont val="굴림"/>
        <family val="3"/>
      </rPr>
      <t>년도부터는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일반가구를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대상으로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집계</t>
    </r>
    <r>
      <rPr>
        <sz val="10"/>
        <rFont val="Arial"/>
        <family val="2"/>
      </rPr>
      <t>(</t>
    </r>
    <r>
      <rPr>
        <sz val="10"/>
        <rFont val="굴림"/>
        <family val="3"/>
      </rPr>
      <t>비혈연가구</t>
    </r>
    <r>
      <rPr>
        <sz val="10"/>
        <rFont val="Arial"/>
        <family val="2"/>
      </rPr>
      <t>, 1</t>
    </r>
    <r>
      <rPr>
        <sz val="10"/>
        <rFont val="굴림"/>
        <family val="3"/>
      </rPr>
      <t>인가구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집단가구</t>
    </r>
    <r>
      <rPr>
        <sz val="10"/>
        <rFont val="Arial"/>
        <family val="2"/>
      </rPr>
      <t>(6</t>
    </r>
    <r>
      <rPr>
        <sz val="10"/>
        <rFont val="굴림"/>
        <family val="3"/>
      </rPr>
      <t>인이상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비혈연가구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기숙사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사회시설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</si>
  <si>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</t>
    </r>
    <r>
      <rPr>
        <sz val="10"/>
        <rFont val="돋움"/>
        <family val="3"/>
      </rPr>
      <t>국토해양부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새로운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산정방식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다가구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단독주택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산정방식이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>(</t>
    </r>
    <r>
      <rPr>
        <sz val="10"/>
        <rFont val="돋움"/>
        <family val="3"/>
      </rPr>
      <t>동</t>
    </r>
    <r>
      <rPr>
        <sz val="10"/>
        <rFont val="Arial"/>
        <family val="2"/>
      </rPr>
      <t>-&gt;</t>
    </r>
    <r>
      <rPr>
        <sz val="10"/>
        <rFont val="돋움"/>
        <family val="3"/>
      </rPr>
      <t>호</t>
    </r>
    <r>
      <rPr>
        <sz val="10"/>
        <rFont val="Arial"/>
        <family val="2"/>
      </rPr>
      <t>)</t>
    </r>
  </si>
  <si>
    <t>주 : 1) 도시지역인구는 읍․동 인구, 비도시지역인구는 면 인구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</si>
  <si>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도시계획과</t>
    </r>
  </si>
  <si>
    <t>Source : Jeju Special Self-Governing Province water &amp; Emergency Managemenf  Div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</si>
  <si>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건축지적과</t>
    </r>
  </si>
  <si>
    <r>
      <t xml:space="preserve">6. </t>
    </r>
    <r>
      <rPr>
        <b/>
        <sz val="18"/>
        <color indexed="8"/>
        <rFont val="굴림"/>
        <family val="3"/>
      </rPr>
      <t>토지거래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허가</t>
    </r>
    <r>
      <rPr>
        <b/>
        <sz val="18"/>
        <color indexed="8"/>
        <rFont val="Arial"/>
        <family val="2"/>
      </rPr>
      <t xml:space="preserve">  Permits for Land Transaction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</si>
  <si>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건축지적과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</si>
  <si>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Construction &amp; Land Registration Div.</t>
    </r>
  </si>
  <si>
    <t>Source : Jeju Special Self-Governing Province Construction &amp; Land Registration Div.</t>
  </si>
  <si>
    <r>
      <t xml:space="preserve">  Source : Civil Service Div</t>
    </r>
    <r>
      <rPr>
        <sz val="10"/>
        <rFont val="Arial"/>
        <family val="2"/>
      </rPr>
      <t>.</t>
    </r>
  </si>
  <si>
    <r>
      <t xml:space="preserve">7.  </t>
    </r>
    <r>
      <rPr>
        <b/>
        <sz val="18"/>
        <rFont val="굴림"/>
        <family val="3"/>
      </rPr>
      <t>토지거래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 Land Transactions by Use and Purpose</t>
    </r>
  </si>
  <si>
    <t>Area</t>
  </si>
  <si>
    <r>
      <t xml:space="preserve">8. 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     Specific Use Area</t>
    </r>
  </si>
  <si>
    <r>
      <t xml:space="preserve">9.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구</t>
    </r>
    <r>
      <rPr>
        <b/>
        <sz val="18"/>
        <rFont val="Arial"/>
        <family val="2"/>
      </rPr>
      <t xml:space="preserve">           Land by Purpose</t>
    </r>
  </si>
  <si>
    <r>
      <t xml:space="preserve">10.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    Parks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</si>
  <si>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녹지환경과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도시계획과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환경정책과</t>
    </r>
    <r>
      <rPr>
        <sz val="9"/>
        <rFont val="Arial"/>
        <family val="2"/>
      </rPr>
      <t xml:space="preserve"> </t>
    </r>
  </si>
  <si>
    <t>Source :  Jeju Special Self-Governing Province Environment Policy Div. Urban Planning Div. Environmental Policy 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</si>
  <si>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치수방재과</t>
    </r>
  </si>
  <si>
    <r>
      <t xml:space="preserve">11.   </t>
    </r>
    <r>
      <rPr>
        <b/>
        <sz val="18"/>
        <rFont val="돋움"/>
        <family val="3"/>
      </rPr>
      <t>하</t>
    </r>
    <r>
      <rPr>
        <b/>
        <sz val="18"/>
        <rFont val="Arial"/>
        <family val="2"/>
      </rPr>
      <t xml:space="preserve">            </t>
    </r>
    <r>
      <rPr>
        <b/>
        <sz val="18"/>
        <rFont val="돋움"/>
        <family val="3"/>
      </rPr>
      <t>천</t>
    </r>
    <r>
      <rPr>
        <b/>
        <sz val="18"/>
        <rFont val="Arial"/>
        <family val="2"/>
      </rPr>
      <t xml:space="preserve">           Rivers and Streams</t>
    </r>
  </si>
  <si>
    <r>
      <t xml:space="preserve">12.  </t>
    </r>
    <r>
      <rPr>
        <b/>
        <sz val="18"/>
        <rFont val="돋움"/>
        <family val="3"/>
      </rPr>
      <t>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점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Use of River Sites</t>
    </r>
  </si>
  <si>
    <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소수점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반올림으로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</si>
  <si>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건설도로과</t>
    </r>
  </si>
  <si>
    <r>
      <t xml:space="preserve">13.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         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    Roads</t>
    </r>
  </si>
  <si>
    <r>
      <t xml:space="preserve">13-1. </t>
    </r>
    <r>
      <rPr>
        <b/>
        <sz val="18"/>
        <color indexed="8"/>
        <rFont val="HY중고딕"/>
        <family val="1"/>
      </rPr>
      <t>폭원별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도로현황</t>
    </r>
    <r>
      <rPr>
        <b/>
        <sz val="18"/>
        <color indexed="8"/>
        <rFont val="Arial"/>
        <family val="2"/>
      </rPr>
      <t xml:space="preserve"> Roads(by Size)</t>
    </r>
  </si>
  <si>
    <r>
      <t xml:space="preserve">14.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물</t>
    </r>
    <r>
      <rPr>
        <b/>
        <sz val="18"/>
        <rFont val="Arial"/>
        <family val="2"/>
      </rPr>
      <t xml:space="preserve">     Road Facilities</t>
    </r>
  </si>
  <si>
    <r>
      <t xml:space="preserve">15.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</t>
    </r>
    <r>
      <rPr>
        <b/>
        <sz val="18"/>
        <rFont val="돋움"/>
        <family val="3"/>
      </rPr>
      <t>량</t>
    </r>
    <r>
      <rPr>
        <b/>
        <sz val="18"/>
        <rFont val="Arial"/>
        <family val="2"/>
      </rPr>
      <t xml:space="preserve">                 Bridges</t>
    </r>
  </si>
  <si>
    <r>
      <t xml:space="preserve">16.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   Construction  Machinery  and  Equipments</t>
    </r>
  </si>
  <si>
    <t>Source :  Construction Div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</si>
  <si>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호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</si>
  <si>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rFont val="돋움"/>
        <family val="3"/>
      </rPr>
      <t>주택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보급률</t>
    </r>
    <r>
      <rPr>
        <b/>
        <sz val="18"/>
        <rFont val="Arial"/>
        <family val="2"/>
      </rPr>
      <t xml:space="preserve">       Type of Housing Units  and Hosing Supply Rate</t>
    </r>
  </si>
  <si>
    <t>교육사회용</t>
  </si>
  <si>
    <t>교육사회용</t>
  </si>
  <si>
    <r>
      <t xml:space="preserve">교육/사회용
</t>
    </r>
    <r>
      <rPr>
        <sz val="10"/>
        <rFont val="Arial"/>
        <family val="2"/>
      </rPr>
      <t>Educational and Social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</si>
  <si>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</si>
  <si>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Case</t>
    </r>
    <r>
      <rPr>
        <sz val="10"/>
        <rFont val="Arial"/>
        <family val="2"/>
      </rPr>
      <t>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</si>
  <si>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2 0 0 8</t>
  </si>
  <si>
    <t>2 0 0 9</t>
  </si>
  <si>
    <t xml:space="preserve">2 0 0 8 </t>
  </si>
  <si>
    <t xml:space="preserve">     2 0 0 8</t>
  </si>
  <si>
    <t xml:space="preserve">     2 0 0 9</t>
  </si>
  <si>
    <t>2 0 0 9</t>
  </si>
  <si>
    <t xml:space="preserve">2 0 0 9 </t>
  </si>
  <si>
    <t>2 0 0 9</t>
  </si>
  <si>
    <t xml:space="preserve">2 0 0 9 </t>
  </si>
  <si>
    <r>
      <t xml:space="preserve">5. </t>
    </r>
    <r>
      <rPr>
        <b/>
        <sz val="16"/>
        <rFont val="돋움"/>
        <family val="3"/>
      </rPr>
      <t>아</t>
    </r>
    <r>
      <rPr>
        <b/>
        <sz val="16"/>
        <rFont val="Arial"/>
        <family val="2"/>
      </rPr>
      <t xml:space="preserve">  </t>
    </r>
    <r>
      <rPr>
        <b/>
        <sz val="16"/>
        <rFont val="돋움"/>
        <family val="3"/>
      </rPr>
      <t>파</t>
    </r>
    <r>
      <rPr>
        <b/>
        <sz val="16"/>
        <rFont val="Arial"/>
        <family val="2"/>
      </rPr>
      <t xml:space="preserve">  </t>
    </r>
    <r>
      <rPr>
        <b/>
        <sz val="16"/>
        <rFont val="돋움"/>
        <family val="3"/>
      </rPr>
      <t>트</t>
    </r>
    <r>
      <rPr>
        <b/>
        <sz val="16"/>
        <rFont val="Arial"/>
        <family val="2"/>
      </rPr>
      <t xml:space="preserve">  </t>
    </r>
    <r>
      <rPr>
        <b/>
        <sz val="16"/>
        <rFont val="돋움"/>
        <family val="3"/>
      </rPr>
      <t>건</t>
    </r>
    <r>
      <rPr>
        <b/>
        <sz val="16"/>
        <rFont val="Arial"/>
        <family val="2"/>
      </rPr>
      <t xml:space="preserve">  </t>
    </r>
    <r>
      <rPr>
        <b/>
        <sz val="16"/>
        <rFont val="돋움"/>
        <family val="3"/>
      </rPr>
      <t>립</t>
    </r>
    <r>
      <rPr>
        <b/>
        <vertAlign val="superscript"/>
        <sz val="16"/>
        <rFont val="Arial"/>
        <family val="2"/>
      </rPr>
      <t>1)(</t>
    </r>
    <r>
      <rPr>
        <b/>
        <vertAlign val="superscript"/>
        <sz val="16"/>
        <rFont val="돋움"/>
        <family val="3"/>
      </rPr>
      <t>계속</t>
    </r>
    <r>
      <rPr>
        <b/>
        <vertAlign val="superscript"/>
        <sz val="16"/>
        <rFont val="Arial"/>
        <family val="2"/>
      </rPr>
      <t>)</t>
    </r>
    <r>
      <rPr>
        <b/>
        <sz val="16"/>
        <rFont val="Arial"/>
        <family val="2"/>
      </rPr>
      <t xml:space="preserve">     Construction of Apartment(con't)</t>
    </r>
  </si>
  <si>
    <t>2 0 0 9</t>
  </si>
  <si>
    <t xml:space="preserve">2 0 0 9 </t>
  </si>
  <si>
    <t>Others</t>
  </si>
  <si>
    <t xml:space="preserve"> 기타공원3)</t>
  </si>
  <si>
    <t>-</t>
  </si>
  <si>
    <t>2 0 0 8</t>
  </si>
  <si>
    <t>2 0 0 9</t>
  </si>
  <si>
    <t>Jeju-si</t>
  </si>
  <si>
    <t>Seogwipo-si</t>
  </si>
  <si>
    <t>Year</t>
  </si>
  <si>
    <t>Si</t>
  </si>
  <si>
    <t>지방하천(In County)</t>
  </si>
  <si>
    <t>In County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</si>
</sst>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\ ;;\-;"/>
    <numFmt numFmtId="180" formatCode="#,##0.00;[Red]#,##0.00"/>
    <numFmt numFmtId="181" formatCode="#,##0;[Red]#,##0"/>
    <numFmt numFmtId="182" formatCode="\-"/>
    <numFmt numFmtId="183" formatCode="#,##0_ "/>
    <numFmt numFmtId="184" formatCode="#,##0;;\-;"/>
    <numFmt numFmtId="185" formatCode="#,##0\ ;;\ \-\ ;"/>
    <numFmt numFmtId="186" formatCode="###,###,###,###,###"/>
    <numFmt numFmtId="187" formatCode="0_);[Red]\(0\)"/>
    <numFmt numFmtId="188" formatCode="#,##0\ ;;\ \-;"/>
    <numFmt numFmtId="189" formatCode="#,##0;;\-"/>
    <numFmt numFmtId="190" formatCode="#,##0.0_ "/>
    <numFmt numFmtId="191" formatCode="#,##0.00_ "/>
    <numFmt numFmtId="192" formatCode="0_ "/>
    <numFmt numFmtId="193" formatCode="0;[Red]0"/>
    <numFmt numFmtId="194" formatCode="0.00_);[Red]\(0.00\)"/>
    <numFmt numFmtId="195" formatCode="000"/>
    <numFmt numFmtId="196" formatCode="0.000_);[Red]\(0.000\)"/>
    <numFmt numFmtId="197" formatCode="0_);\(0\)"/>
    <numFmt numFmtId="198" formatCode="#,##0_);\(#,##0\)"/>
    <numFmt numFmtId="199" formatCode="000\-000"/>
    <numFmt numFmtId="200" formatCode="0.0_);[Red]\(0.0\)"/>
    <numFmt numFmtId="201" formatCode="#,##0.0;[Red]#,##0.0"/>
    <numFmt numFmtId="202" formatCode="#,##0\ ;;\ \-\ \ ;"/>
    <numFmt numFmtId="203" formatCode="#,##0;;\-\ "/>
    <numFmt numFmtId="204" formatCode="_-* #,##0.0_-;\-* #,##0.0_-;_-* &quot;-&quot;_-;_-@_-"/>
    <numFmt numFmtId="205" formatCode="#,##0.0;;\-"/>
    <numFmt numFmtId="206" formatCode="#,##0.0;;\-;"/>
    <numFmt numFmtId="207" formatCode="0.0_ "/>
    <numFmt numFmtId="208" formatCode="#,##0.00;&quot;△&quot;#,##0.00;\-;"/>
    <numFmt numFmtId="209" formatCode="#,##0;&quot;△&quot;#,##0;\-;"/>
    <numFmt numFmtId="210" formatCode="#,##0.00;;\-;"/>
    <numFmt numFmtId="211" formatCode="0.00;[Red]0.00"/>
    <numFmt numFmtId="212" formatCode="_-* #,##0.0_-;\-* #,##0.0_-;_-* &quot;-&quot;?_-;_-@_-"/>
    <numFmt numFmtId="213" formatCode="_-* #,##0_-;&quot;\&quot;\!\-* #,##0_-;_-* &quot;-&quot;_-;_-@_-"/>
    <numFmt numFmtId="214" formatCode="0.0"/>
  </numFmts>
  <fonts count="48">
    <font>
      <sz val="10"/>
      <name val="Arial"/>
      <family val="2"/>
    </font>
    <font>
      <sz val="8"/>
      <name val="돋움"/>
      <family val="3"/>
    </font>
    <font>
      <sz val="11"/>
      <name val="돋움"/>
      <family val="3"/>
    </font>
    <font>
      <b/>
      <sz val="18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name val="굴림"/>
      <family val="3"/>
    </font>
    <font>
      <vertAlign val="superscript"/>
      <sz val="10"/>
      <name val="굴림"/>
      <family val="3"/>
    </font>
    <font>
      <sz val="9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8"/>
      <name val="Arial"/>
      <family val="2"/>
    </font>
    <font>
      <sz val="12"/>
      <name val="돋움"/>
      <family val="3"/>
    </font>
    <font>
      <sz val="12"/>
      <name val="굴림"/>
      <family val="3"/>
    </font>
    <font>
      <sz val="10"/>
      <color indexed="10"/>
      <name val="Arial"/>
      <family val="2"/>
    </font>
    <font>
      <sz val="14"/>
      <name val="바탕체"/>
      <family val="1"/>
    </font>
    <font>
      <sz val="12"/>
      <name val="바탕체"/>
      <family val="1"/>
    </font>
    <font>
      <sz val="8"/>
      <name val="바탕"/>
      <family val="1"/>
    </font>
    <font>
      <sz val="9"/>
      <name val="굴림체"/>
      <family val="3"/>
    </font>
    <font>
      <sz val="9"/>
      <name val="굴림"/>
      <family val="3"/>
    </font>
    <font>
      <b/>
      <sz val="10"/>
      <color indexed="10"/>
      <name val="굴림"/>
      <family val="3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굴림"/>
      <family val="3"/>
    </font>
    <font>
      <b/>
      <sz val="22"/>
      <name val="Arial"/>
      <family val="2"/>
    </font>
    <font>
      <b/>
      <sz val="22"/>
      <name val="돋움"/>
      <family val="3"/>
    </font>
    <font>
      <sz val="22"/>
      <name val="Arial"/>
      <family val="2"/>
    </font>
    <font>
      <sz val="10"/>
      <color indexed="8"/>
      <name val="굴림"/>
      <family val="3"/>
    </font>
    <font>
      <sz val="9"/>
      <color indexed="8"/>
      <name val="굴림체"/>
      <family val="3"/>
    </font>
    <font>
      <b/>
      <sz val="12"/>
      <color indexed="8"/>
      <name val="HY중고딕"/>
      <family val="1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8"/>
      <name val="굴림"/>
      <family val="3"/>
    </font>
    <font>
      <b/>
      <sz val="16"/>
      <name val="Arial"/>
      <family val="2"/>
    </font>
    <font>
      <b/>
      <sz val="16"/>
      <name val="돋움"/>
      <family val="3"/>
    </font>
    <font>
      <b/>
      <vertAlign val="superscript"/>
      <sz val="16"/>
      <name val="Arial"/>
      <family val="2"/>
    </font>
    <font>
      <b/>
      <vertAlign val="superscript"/>
      <sz val="16"/>
      <name val="돋움"/>
      <family val="3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3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 quotePrefix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9" fontId="10" fillId="0" borderId="0" xfId="0" applyNumberFormat="1" applyFont="1" applyFill="1" applyBorder="1" applyAlignment="1">
      <alignment horizontal="center" vertical="center" shrinkToFit="1"/>
    </xf>
    <xf numFmtId="176" fontId="10" fillId="0" borderId="0" xfId="17" applyNumberFormat="1" applyFont="1" applyBorder="1" applyAlignment="1">
      <alignment horizontal="center" vertical="center"/>
    </xf>
    <xf numFmtId="41" fontId="10" fillId="0" borderId="0" xfId="17" applyFont="1" applyBorder="1" applyAlignment="1">
      <alignment vertical="center"/>
    </xf>
    <xf numFmtId="41" fontId="10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 quotePrefix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17" applyNumberFormat="1" applyFont="1" applyBorder="1" applyAlignment="1">
      <alignment horizontal="left" vertical="center" shrinkToFit="1"/>
    </xf>
    <xf numFmtId="176" fontId="0" fillId="0" borderId="0" xfId="17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6" fontId="11" fillId="0" borderId="0" xfId="17" applyNumberFormat="1" applyFont="1" applyBorder="1" applyAlignment="1">
      <alignment horizontal="center" vertical="center"/>
    </xf>
    <xf numFmtId="41" fontId="11" fillId="0" borderId="0" xfId="17" applyFont="1" applyBorder="1" applyAlignment="1">
      <alignment vertical="center"/>
    </xf>
    <xf numFmtId="41" fontId="11" fillId="0" borderId="0" xfId="17" applyFont="1" applyAlignment="1">
      <alignment vertical="center"/>
    </xf>
    <xf numFmtId="0" fontId="10" fillId="0" borderId="7" xfId="17" applyNumberFormat="1" applyFont="1" applyBorder="1" applyAlignment="1">
      <alignment horizontal="center" vertical="center"/>
    </xf>
    <xf numFmtId="0" fontId="10" fillId="0" borderId="2" xfId="17" applyNumberFormat="1" applyFont="1" applyBorder="1" applyAlignment="1">
      <alignment horizontal="center" vertical="center"/>
    </xf>
    <xf numFmtId="0" fontId="11" fillId="0" borderId="9" xfId="17" applyNumberFormat="1" applyFont="1" applyBorder="1" applyAlignment="1">
      <alignment horizontal="center" vertical="center"/>
    </xf>
    <xf numFmtId="0" fontId="11" fillId="0" borderId="6" xfId="17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5" xfId="0" applyFont="1" applyFill="1" applyBorder="1" applyAlignment="1" quotePrefix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5" xfId="0" applyFont="1" applyFill="1" applyBorder="1" applyAlignment="1" quotePrefix="1">
      <alignment horizontal="right" vertical="center"/>
    </xf>
    <xf numFmtId="0" fontId="0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 quotePrefix="1">
      <alignment horizontal="center" vertical="center" wrapText="1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3" xfId="0" applyFont="1" applyFill="1" applyBorder="1" applyAlignment="1" quotePrefix="1">
      <alignment horizontal="center" vertical="center"/>
    </xf>
    <xf numFmtId="0" fontId="0" fillId="2" borderId="11" xfId="0" applyFont="1" applyFill="1" applyBorder="1" applyAlignment="1" quotePrefix="1">
      <alignment horizontal="center" vertical="center"/>
    </xf>
    <xf numFmtId="0" fontId="0" fillId="2" borderId="13" xfId="0" applyFont="1" applyFill="1" applyBorder="1" applyAlignment="1" quotePrefix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0" fillId="0" borderId="0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center" shrinkToFit="1"/>
    </xf>
    <xf numFmtId="189" fontId="10" fillId="0" borderId="0" xfId="17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89" fontId="10" fillId="0" borderId="7" xfId="17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4" fontId="10" fillId="0" borderId="0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84" fontId="10" fillId="0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right" vertical="center"/>
    </xf>
    <xf numFmtId="0" fontId="6" fillId="2" borderId="15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83" fontId="0" fillId="0" borderId="0" xfId="17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 horizontal="center" vertical="center"/>
    </xf>
    <xf numFmtId="183" fontId="10" fillId="0" borderId="0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shrinkToFit="1"/>
    </xf>
    <xf numFmtId="192" fontId="0" fillId="0" borderId="0" xfId="0" applyNumberFormat="1" applyFont="1" applyBorder="1" applyAlignment="1">
      <alignment horizontal="right"/>
    </xf>
    <xf numFmtId="194" fontId="10" fillId="0" borderId="0" xfId="0" applyNumberFormat="1" applyFont="1" applyBorder="1" applyAlignment="1">
      <alignment horizontal="center" vertical="center" shrinkToFit="1"/>
    </xf>
    <xf numFmtId="194" fontId="0" fillId="0" borderId="0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 shrinkToFit="1"/>
    </xf>
    <xf numFmtId="193" fontId="11" fillId="0" borderId="0" xfId="0" applyNumberFormat="1" applyFont="1" applyBorder="1" applyAlignment="1">
      <alignment horizontal="center" vertical="center" shrinkToFit="1"/>
    </xf>
    <xf numFmtId="181" fontId="11" fillId="0" borderId="0" xfId="0" applyNumberFormat="1" applyFont="1" applyBorder="1" applyAlignment="1">
      <alignment horizontal="center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94" fontId="11" fillId="0" borderId="0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3" xfId="0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82" fontId="10" fillId="0" borderId="0" xfId="0" applyNumberFormat="1" applyFont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4" fontId="10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7" xfId="19" applyFont="1" applyBorder="1" applyAlignment="1">
      <alignment horizontal="center" vertical="center"/>
    </xf>
    <xf numFmtId="0" fontId="0" fillId="0" borderId="9" xfId="0" applyFont="1" applyBorder="1" applyAlignment="1">
      <alignment horizontal="centerContinuous" vertical="center" shrinkToFit="1"/>
    </xf>
    <xf numFmtId="0" fontId="0" fillId="0" borderId="4" xfId="0" applyFont="1" applyBorder="1" applyAlignment="1">
      <alignment horizontal="centerContinuous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41" fontId="0" fillId="0" borderId="0" xfId="17" applyFont="1" applyBorder="1" applyAlignment="1">
      <alignment horizontal="center" vertical="center"/>
    </xf>
    <xf numFmtId="41" fontId="0" fillId="0" borderId="7" xfId="17" applyFont="1" applyBorder="1" applyAlignment="1">
      <alignment horizontal="center" vertical="center"/>
    </xf>
    <xf numFmtId="198" fontId="0" fillId="0" borderId="0" xfId="0" applyNumberFormat="1" applyFont="1" applyBorder="1" applyAlignment="1">
      <alignment horizontal="center" vertical="center"/>
    </xf>
    <xf numFmtId="198" fontId="0" fillId="0" borderId="0" xfId="0" applyNumberFormat="1" applyFont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1" fontId="0" fillId="0" borderId="1" xfId="0" applyNumberFormat="1" applyFont="1" applyBorder="1" applyAlignment="1">
      <alignment horizontal="center" vertical="center" shrinkToFit="1"/>
    </xf>
    <xf numFmtId="181" fontId="0" fillId="0" borderId="2" xfId="0" applyNumberFormat="1" applyFont="1" applyBorder="1" applyAlignment="1">
      <alignment horizontal="center" vertical="center" shrinkToFit="1"/>
    </xf>
    <xf numFmtId="181" fontId="4" fillId="0" borderId="3" xfId="0" applyNumberFormat="1" applyFont="1" applyBorder="1" applyAlignment="1">
      <alignment horizontal="center" vertical="center" shrinkToFit="1"/>
    </xf>
    <xf numFmtId="181" fontId="4" fillId="0" borderId="15" xfId="0" applyNumberFormat="1" applyFont="1" applyBorder="1" applyAlignment="1">
      <alignment horizontal="center" vertical="center" shrinkToFit="1"/>
    </xf>
    <xf numFmtId="181" fontId="0" fillId="0" borderId="1" xfId="0" applyNumberFormat="1" applyFont="1" applyBorder="1" applyAlignment="1" quotePrefix="1">
      <alignment horizontal="center" vertical="center" shrinkToFit="1"/>
    </xf>
    <xf numFmtId="181" fontId="0" fillId="0" borderId="4" xfId="0" applyNumberFormat="1" applyFont="1" applyBorder="1" applyAlignment="1">
      <alignment horizontal="center" vertical="center" shrinkToFit="1"/>
    </xf>
    <xf numFmtId="181" fontId="0" fillId="0" borderId="6" xfId="0" applyNumberFormat="1" applyFont="1" applyBorder="1" applyAlignment="1" quotePrefix="1">
      <alignment horizontal="center" vertical="center" shrinkToFit="1"/>
    </xf>
    <xf numFmtId="202" fontId="0" fillId="0" borderId="0" xfId="17" applyNumberFormat="1" applyFont="1" applyBorder="1" applyAlignment="1">
      <alignment horizontal="center" vertical="center"/>
    </xf>
    <xf numFmtId="203" fontId="0" fillId="0" borderId="0" xfId="17" applyNumberFormat="1" applyFont="1" applyBorder="1" applyAlignment="1">
      <alignment horizontal="center" vertical="center"/>
    </xf>
    <xf numFmtId="202" fontId="10" fillId="0" borderId="0" xfId="17" applyNumberFormat="1" applyFont="1" applyBorder="1" applyAlignment="1">
      <alignment horizontal="center" vertical="center"/>
    </xf>
    <xf numFmtId="203" fontId="10" fillId="0" borderId="0" xfId="17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 quotePrefix="1">
      <alignment horizontal="left" vertical="center" shrinkToFit="1"/>
    </xf>
    <xf numFmtId="0" fontId="0" fillId="0" borderId="0" xfId="0" applyFont="1" applyAlignment="1" quotePrefix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185" fontId="10" fillId="0" borderId="0" xfId="0" applyNumberFormat="1" applyFont="1" applyBorder="1" applyAlignment="1">
      <alignment horizontal="center" vertical="center"/>
    </xf>
    <xf numFmtId="185" fontId="10" fillId="0" borderId="0" xfId="17" applyNumberFormat="1" applyFont="1" applyBorder="1" applyAlignment="1">
      <alignment horizontal="center" vertical="center" shrinkToFit="1"/>
    </xf>
    <xf numFmtId="185" fontId="10" fillId="0" borderId="7" xfId="17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7" xfId="0" applyNumberFormat="1" applyFont="1" applyBorder="1" applyAlignment="1">
      <alignment horizontal="center" vertical="center"/>
    </xf>
    <xf numFmtId="192" fontId="10" fillId="0" borderId="0" xfId="0" applyNumberFormat="1" applyFont="1" applyBorder="1" applyAlignment="1">
      <alignment horizontal="center" vertical="center"/>
    </xf>
    <xf numFmtId="192" fontId="10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3" fontId="10" fillId="0" borderId="0" xfId="17" applyNumberFormat="1" applyFont="1" applyBorder="1" applyAlignment="1">
      <alignment horizontal="right" vertical="center"/>
    </xf>
    <xf numFmtId="185" fontId="10" fillId="0" borderId="0" xfId="17" applyNumberFormat="1" applyFont="1" applyBorder="1" applyAlignment="1">
      <alignment horizontal="right" vertical="center"/>
    </xf>
    <xf numFmtId="0" fontId="6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right" vertical="center"/>
    </xf>
    <xf numFmtId="0" fontId="6" fillId="2" borderId="1" xfId="0" applyFont="1" applyFill="1" applyBorder="1" applyAlignment="1" quotePrefix="1">
      <alignment horizontal="center" vertical="center" shrinkToFit="1"/>
    </xf>
    <xf numFmtId="0" fontId="6" fillId="2" borderId="3" xfId="0" applyFont="1" applyFill="1" applyBorder="1" applyAlignment="1" quotePrefix="1">
      <alignment horizontal="center" vertical="center" shrinkToFit="1"/>
    </xf>
    <xf numFmtId="0" fontId="17" fillId="2" borderId="4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Continuous" vertical="center" wrapText="1"/>
    </xf>
    <xf numFmtId="0" fontId="0" fillId="0" borderId="12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1" fillId="0" borderId="9" xfId="0" applyFont="1" applyBorder="1" applyAlignment="1">
      <alignment horizontal="center"/>
    </xf>
    <xf numFmtId="192" fontId="0" fillId="2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 shrinkToFit="1"/>
    </xf>
    <xf numFmtId="193" fontId="29" fillId="0" borderId="5" xfId="17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 shrinkToFit="1"/>
    </xf>
    <xf numFmtId="0" fontId="4" fillId="0" borderId="12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4" fillId="0" borderId="2" xfId="0" applyFont="1" applyFill="1" applyBorder="1" applyAlignment="1">
      <alignment horizontal="justify" vertical="center" shrinkToFit="1"/>
    </xf>
    <xf numFmtId="0" fontId="2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 shrinkToFit="1"/>
    </xf>
    <xf numFmtId="184" fontId="10" fillId="0" borderId="0" xfId="0" applyNumberFormat="1" applyFont="1" applyFill="1" applyBorder="1" applyAlignment="1">
      <alignment vertical="center" shrinkToFit="1"/>
    </xf>
    <xf numFmtId="185" fontId="10" fillId="0" borderId="7" xfId="17" applyNumberFormat="1" applyFont="1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shrinkToFit="1"/>
    </xf>
    <xf numFmtId="0" fontId="0" fillId="2" borderId="0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 shrinkToFit="1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/>
    </xf>
    <xf numFmtId="41" fontId="0" fillId="0" borderId="0" xfId="17" applyNumberFormat="1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center" vertical="center" shrinkToFit="1"/>
    </xf>
    <xf numFmtId="41" fontId="0" fillId="0" borderId="7" xfId="17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1" fontId="10" fillId="0" borderId="2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0" fontId="0" fillId="2" borderId="15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0" fillId="2" borderId="6" xfId="0" applyNumberFormat="1" applyFont="1" applyFill="1" applyBorder="1" applyAlignment="1" quotePrefix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 shrinkToFit="1"/>
    </xf>
    <xf numFmtId="41" fontId="10" fillId="0" borderId="7" xfId="0" applyNumberFormat="1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85" fontId="0" fillId="0" borderId="0" xfId="17" applyNumberFormat="1" applyFont="1" applyFill="1" applyBorder="1" applyAlignment="1">
      <alignment vertical="center" shrinkToFit="1"/>
    </xf>
    <xf numFmtId="185" fontId="0" fillId="0" borderId="7" xfId="17" applyNumberFormat="1" applyFont="1" applyFill="1" applyBorder="1" applyAlignment="1">
      <alignment vertical="center" shrinkToFit="1"/>
    </xf>
    <xf numFmtId="176" fontId="10" fillId="0" borderId="2" xfId="0" applyNumberFormat="1" applyFont="1" applyFill="1" applyBorder="1" applyAlignment="1">
      <alignment shrinkToFit="1"/>
    </xf>
    <xf numFmtId="176" fontId="10" fillId="0" borderId="0" xfId="0" applyNumberFormat="1" applyFont="1" applyFill="1" applyBorder="1" applyAlignment="1">
      <alignment shrinkToFit="1"/>
    </xf>
    <xf numFmtId="186" fontId="10" fillId="0" borderId="0" xfId="0" applyNumberFormat="1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5" fillId="0" borderId="7" xfId="0" applyFont="1" applyFill="1" applyBorder="1" applyAlignment="1">
      <alignment horizontal="left" vertical="center"/>
    </xf>
    <xf numFmtId="41" fontId="0" fillId="0" borderId="2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shrinkToFit="1"/>
    </xf>
    <xf numFmtId="41" fontId="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justify" vertical="center" shrinkToFit="1"/>
    </xf>
    <xf numFmtId="176" fontId="10" fillId="0" borderId="2" xfId="0" applyNumberFormat="1" applyFont="1" applyFill="1" applyBorder="1" applyAlignment="1">
      <alignment horizontal="right" vertical="center" indent="2"/>
    </xf>
    <xf numFmtId="176" fontId="11" fillId="0" borderId="6" xfId="0" applyNumberFormat="1" applyFont="1" applyFill="1" applyBorder="1" applyAlignment="1">
      <alignment horizontal="right" vertical="center" indent="2"/>
    </xf>
    <xf numFmtId="176" fontId="11" fillId="0" borderId="5" xfId="0" applyNumberFormat="1" applyFont="1" applyFill="1" applyBorder="1" applyAlignment="1">
      <alignment horizontal="right" vertical="center" indent="2"/>
    </xf>
    <xf numFmtId="194" fontId="10" fillId="0" borderId="0" xfId="0" applyNumberFormat="1" applyFont="1" applyBorder="1" applyAlignment="1">
      <alignment horizontal="left" vertical="center" wrapText="1" indent="1"/>
    </xf>
    <xf numFmtId="194" fontId="10" fillId="0" borderId="0" xfId="0" applyNumberFormat="1" applyFont="1" applyBorder="1" applyAlignment="1">
      <alignment horizontal="left" vertical="center" indent="1" shrinkToFit="1"/>
    </xf>
    <xf numFmtId="0" fontId="10" fillId="0" borderId="0" xfId="0" applyFont="1" applyFill="1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 shrinkToFit="1"/>
    </xf>
    <xf numFmtId="0" fontId="10" fillId="0" borderId="7" xfId="0" applyFont="1" applyBorder="1" applyAlignment="1">
      <alignment horizontal="distributed" vertical="center" shrinkToFit="1"/>
    </xf>
    <xf numFmtId="0" fontId="10" fillId="0" borderId="2" xfId="0" applyFont="1" applyBorder="1" applyAlignment="1">
      <alignment horizontal="left" vertical="center" indent="1" shrinkToFit="1"/>
    </xf>
    <xf numFmtId="0" fontId="0" fillId="0" borderId="7" xfId="0" applyFont="1" applyBorder="1" applyAlignment="1">
      <alignment horizontal="distributed" vertical="center" shrinkToFit="1"/>
    </xf>
    <xf numFmtId="0" fontId="0" fillId="0" borderId="7" xfId="0" applyFont="1" applyBorder="1" applyAlignment="1" quotePrefix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92" fontId="0" fillId="0" borderId="7" xfId="0" applyNumberFormat="1" applyFont="1" applyBorder="1" applyAlignment="1">
      <alignment horizontal="distributed" vertical="center" shrinkToFit="1"/>
    </xf>
    <xf numFmtId="0" fontId="0" fillId="0" borderId="7" xfId="0" applyNumberFormat="1" applyFont="1" applyBorder="1" applyAlignment="1">
      <alignment horizontal="distributed" vertical="center" shrinkToFit="1"/>
    </xf>
    <xf numFmtId="0" fontId="10" fillId="0" borderId="7" xfId="0" applyFont="1" applyBorder="1" applyAlignment="1">
      <alignment horizontal="distributed" vertical="center"/>
    </xf>
    <xf numFmtId="183" fontId="0" fillId="0" borderId="2" xfId="0" applyNumberFormat="1" applyFont="1" applyFill="1" applyBorder="1" applyAlignment="1">
      <alignment horizontal="center" vertical="center"/>
    </xf>
    <xf numFmtId="185" fontId="10" fillId="0" borderId="2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200" fontId="10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176" fontId="0" fillId="0" borderId="12" xfId="0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right" vertical="center" indent="2"/>
    </xf>
    <xf numFmtId="176" fontId="0" fillId="0" borderId="7" xfId="0" applyNumberFormat="1" applyFont="1" applyFill="1" applyBorder="1" applyAlignment="1">
      <alignment horizontal="right" vertical="center" indent="2"/>
    </xf>
    <xf numFmtId="176" fontId="11" fillId="0" borderId="9" xfId="0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>
      <alignment horizontal="right" vertical="center" indent="3"/>
    </xf>
    <xf numFmtId="176" fontId="11" fillId="0" borderId="0" xfId="0" applyNumberFormat="1" applyFont="1" applyFill="1" applyAlignment="1">
      <alignment horizontal="right" vertical="center" indent="3"/>
    </xf>
    <xf numFmtId="176" fontId="0" fillId="0" borderId="0" xfId="0" applyNumberFormat="1" applyFont="1" applyFill="1" applyBorder="1" applyAlignment="1" applyProtection="1">
      <alignment horizontal="right" vertical="center" indent="3"/>
      <protection locked="0"/>
    </xf>
    <xf numFmtId="176" fontId="0" fillId="0" borderId="5" xfId="0" applyNumberFormat="1" applyFont="1" applyFill="1" applyBorder="1" applyAlignment="1" applyProtection="1">
      <alignment horizontal="right" vertical="center" indent="3"/>
      <protection locked="0"/>
    </xf>
    <xf numFmtId="184" fontId="10" fillId="0" borderId="2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indent="2"/>
    </xf>
    <xf numFmtId="176" fontId="10" fillId="0" borderId="0" xfId="0" applyNumberFormat="1" applyFont="1" applyBorder="1" applyAlignment="1">
      <alignment horizontal="right" vertical="center" indent="2"/>
    </xf>
    <xf numFmtId="3" fontId="0" fillId="0" borderId="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right" vertical="center" indent="1"/>
    </xf>
    <xf numFmtId="41" fontId="0" fillId="0" borderId="2" xfId="17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83" fontId="10" fillId="0" borderId="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shrinkToFit="1"/>
    </xf>
    <xf numFmtId="184" fontId="10" fillId="0" borderId="2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0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34" fillId="0" borderId="7" xfId="0" applyFont="1" applyFill="1" applyBorder="1" applyAlignment="1">
      <alignment horizontal="left" vertical="center" shrinkToFit="1"/>
    </xf>
    <xf numFmtId="0" fontId="34" fillId="0" borderId="7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76" fontId="10" fillId="0" borderId="0" xfId="17" applyNumberFormat="1" applyFont="1" applyBorder="1" applyAlignment="1">
      <alignment horizontal="right" vertical="center"/>
    </xf>
    <xf numFmtId="177" fontId="10" fillId="0" borderId="0" xfId="17" applyNumberFormat="1" applyFont="1" applyBorder="1" applyAlignment="1">
      <alignment horizontal="right" vertical="center"/>
    </xf>
    <xf numFmtId="176" fontId="10" fillId="0" borderId="7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10" fillId="0" borderId="0" xfId="17" applyFont="1" applyAlignment="1">
      <alignment horizontal="center" vertical="center"/>
    </xf>
    <xf numFmtId="193" fontId="28" fillId="0" borderId="0" xfId="17" applyNumberFormat="1" applyFont="1" applyBorder="1" applyAlignment="1">
      <alignment horizontal="center" vertical="center"/>
    </xf>
    <xf numFmtId="41" fontId="21" fillId="0" borderId="0" xfId="17" applyFont="1" applyBorder="1" applyAlignment="1">
      <alignment horizontal="center" vertical="center"/>
    </xf>
    <xf numFmtId="41" fontId="10" fillId="0" borderId="2" xfId="17" applyFont="1" applyBorder="1" applyAlignment="1">
      <alignment horizontal="center" vertical="center"/>
    </xf>
    <xf numFmtId="41" fontId="10" fillId="0" borderId="0" xfId="17" applyFont="1" applyBorder="1" applyAlignment="1">
      <alignment horizontal="center" vertical="center"/>
    </xf>
    <xf numFmtId="41" fontId="10" fillId="0" borderId="7" xfId="17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shrinkToFit="1"/>
    </xf>
    <xf numFmtId="176" fontId="10" fillId="0" borderId="0" xfId="0" applyNumberFormat="1" applyFont="1" applyBorder="1" applyAlignment="1">
      <alignment horizontal="right" vertical="center" shrinkToFit="1"/>
    </xf>
    <xf numFmtId="0" fontId="27" fillId="2" borderId="0" xfId="0" applyFont="1" applyFill="1" applyBorder="1" applyAlignment="1">
      <alignment horizontal="left" vertical="center" shrinkToFit="1"/>
    </xf>
    <xf numFmtId="0" fontId="27" fillId="2" borderId="7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right" vertical="center"/>
    </xf>
    <xf numFmtId="0" fontId="27" fillId="2" borderId="7" xfId="0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right" vertical="center" shrinkToFit="1"/>
    </xf>
    <xf numFmtId="0" fontId="6" fillId="2" borderId="7" xfId="0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right" vertical="center" shrinkToFit="1"/>
    </xf>
    <xf numFmtId="0" fontId="0" fillId="2" borderId="5" xfId="0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left" vertical="center" shrinkToFit="1"/>
    </xf>
    <xf numFmtId="0" fontId="0" fillId="2" borderId="5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88" fontId="0" fillId="2" borderId="5" xfId="0" applyNumberFormat="1" applyFont="1" applyFill="1" applyBorder="1" applyAlignment="1">
      <alignment horizontal="center" vertical="center"/>
    </xf>
    <xf numFmtId="188" fontId="0" fillId="2" borderId="9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188" fontId="0" fillId="0" borderId="2" xfId="0" applyNumberFormat="1" applyFont="1" applyFill="1" applyBorder="1" applyAlignment="1">
      <alignment horizontal="center" vertical="center"/>
    </xf>
    <xf numFmtId="188" fontId="0" fillId="0" borderId="7" xfId="0" applyNumberFormat="1" applyFont="1" applyFill="1" applyBorder="1" applyAlignment="1">
      <alignment horizontal="center" vertical="center"/>
    </xf>
    <xf numFmtId="188" fontId="10" fillId="0" borderId="2" xfId="0" applyNumberFormat="1" applyFont="1" applyFill="1" applyBorder="1" applyAlignment="1">
      <alignment horizontal="center" vertical="center"/>
    </xf>
    <xf numFmtId="188" fontId="10" fillId="0" borderId="7" xfId="0" applyNumberFormat="1" applyFont="1" applyFill="1" applyBorder="1" applyAlignment="1">
      <alignment horizontal="center" vertical="center"/>
    </xf>
    <xf numFmtId="176" fontId="10" fillId="0" borderId="2" xfId="17" applyNumberFormat="1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right" vertical="center" shrinkToFit="1"/>
    </xf>
    <xf numFmtId="182" fontId="10" fillId="0" borderId="0" xfId="0" applyNumberFormat="1" applyFont="1" applyBorder="1" applyAlignment="1">
      <alignment horizontal="right" vertical="center" shrinkToFit="1"/>
    </xf>
    <xf numFmtId="184" fontId="10" fillId="0" borderId="0" xfId="0" applyNumberFormat="1" applyFont="1" applyBorder="1" applyAlignment="1">
      <alignment horizontal="right" vertical="center" shrinkToFit="1"/>
    </xf>
    <xf numFmtId="176" fontId="0" fillId="0" borderId="7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176" fontId="0" fillId="0" borderId="0" xfId="17" applyNumberFormat="1" applyFont="1" applyBorder="1" applyAlignment="1">
      <alignment horizontal="right" vertical="center" shrinkToFit="1"/>
    </xf>
    <xf numFmtId="187" fontId="0" fillId="0" borderId="0" xfId="0" applyNumberFormat="1" applyFont="1" applyBorder="1" applyAlignment="1">
      <alignment horizontal="right" vertical="center" shrinkToFit="1"/>
    </xf>
    <xf numFmtId="181" fontId="10" fillId="0" borderId="0" xfId="0" applyNumberFormat="1" applyFont="1" applyBorder="1" applyAlignment="1">
      <alignment horizontal="right" vertical="center" shrinkToFit="1"/>
    </xf>
    <xf numFmtId="176" fontId="10" fillId="0" borderId="0" xfId="17" applyNumberFormat="1" applyFont="1" applyBorder="1" applyAlignment="1">
      <alignment horizontal="right" vertical="center" shrinkToFit="1"/>
    </xf>
    <xf numFmtId="187" fontId="10" fillId="0" borderId="0" xfId="17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19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right" vertical="center" indent="2"/>
    </xf>
    <xf numFmtId="3" fontId="11" fillId="0" borderId="18" xfId="0" applyNumberFormat="1" applyFont="1" applyBorder="1" applyAlignment="1">
      <alignment horizontal="right" vertical="center" indent="1"/>
    </xf>
    <xf numFmtId="189" fontId="10" fillId="0" borderId="2" xfId="17" applyNumberFormat="1" applyFont="1" applyBorder="1" applyAlignment="1">
      <alignment vertical="center" shrinkToFit="1"/>
    </xf>
    <xf numFmtId="189" fontId="10" fillId="0" borderId="0" xfId="17" applyNumberFormat="1" applyFont="1" applyBorder="1" applyAlignment="1">
      <alignment vertical="center" shrinkToFit="1"/>
    </xf>
    <xf numFmtId="189" fontId="10" fillId="0" borderId="0" xfId="0" applyNumberFormat="1" applyFont="1" applyBorder="1" applyAlignment="1">
      <alignment vertical="center" shrinkToFit="1"/>
    </xf>
    <xf numFmtId="189" fontId="10" fillId="0" borderId="0" xfId="0" applyNumberFormat="1" applyFont="1" applyBorder="1" applyAlignment="1">
      <alignment vertical="center"/>
    </xf>
    <xf numFmtId="205" fontId="10" fillId="0" borderId="0" xfId="0" applyNumberFormat="1" applyFont="1" applyBorder="1" applyAlignment="1">
      <alignment vertical="center"/>
    </xf>
    <xf numFmtId="200" fontId="10" fillId="0" borderId="0" xfId="0" applyNumberFormat="1" applyFont="1" applyBorder="1" applyAlignment="1">
      <alignment vertical="center" shrinkToFit="1"/>
    </xf>
    <xf numFmtId="189" fontId="10" fillId="0" borderId="7" xfId="17" applyNumberFormat="1" applyFont="1" applyBorder="1" applyAlignment="1">
      <alignment vertical="center" shrinkToFit="1"/>
    </xf>
    <xf numFmtId="205" fontId="10" fillId="0" borderId="0" xfId="0" applyNumberFormat="1" applyFont="1" applyBorder="1" applyAlignment="1">
      <alignment vertical="center" shrinkToFit="1"/>
    </xf>
    <xf numFmtId="176" fontId="10" fillId="0" borderId="0" xfId="17" applyNumberFormat="1" applyFont="1" applyBorder="1" applyAlignment="1">
      <alignment vertical="center"/>
    </xf>
    <xf numFmtId="177" fontId="10" fillId="0" borderId="0" xfId="17" applyNumberFormat="1" applyFont="1" applyBorder="1" applyAlignment="1">
      <alignment vertical="center"/>
    </xf>
    <xf numFmtId="176" fontId="10" fillId="0" borderId="7" xfId="17" applyNumberFormat="1" applyFont="1" applyBorder="1" applyAlignment="1">
      <alignment vertical="center"/>
    </xf>
    <xf numFmtId="0" fontId="36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8" fillId="0" borderId="0" xfId="0" applyFont="1" applyAlignment="1">
      <alignment horizontal="left" vertical="center"/>
    </xf>
    <xf numFmtId="176" fontId="6" fillId="2" borderId="0" xfId="0" applyNumberFormat="1" applyFont="1" applyFill="1" applyAlignment="1">
      <alignment horizontal="center" vertical="center" shrinkToFit="1"/>
    </xf>
    <xf numFmtId="183" fontId="10" fillId="0" borderId="2" xfId="17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83" fontId="10" fillId="0" borderId="0" xfId="0" applyNumberFormat="1" applyFont="1" applyBorder="1" applyAlignment="1">
      <alignment horizontal="right" vertical="center"/>
    </xf>
    <xf numFmtId="190" fontId="10" fillId="0" borderId="0" xfId="17" applyNumberFormat="1" applyFont="1" applyBorder="1" applyAlignment="1">
      <alignment horizontal="right" vertical="center"/>
    </xf>
    <xf numFmtId="200" fontId="10" fillId="0" borderId="0" xfId="17" applyNumberFormat="1" applyFont="1" applyBorder="1" applyAlignment="1">
      <alignment horizontal="right" vertical="center"/>
    </xf>
    <xf numFmtId="189" fontId="10" fillId="0" borderId="0" xfId="17" applyNumberFormat="1" applyFont="1" applyBorder="1" applyAlignment="1">
      <alignment horizontal="right" vertical="center"/>
    </xf>
    <xf numFmtId="189" fontId="10" fillId="0" borderId="0" xfId="0" applyNumberFormat="1" applyFont="1" applyBorder="1" applyAlignment="1">
      <alignment horizontal="right" vertical="center"/>
    </xf>
    <xf numFmtId="189" fontId="10" fillId="0" borderId="7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/>
    </xf>
    <xf numFmtId="183" fontId="10" fillId="0" borderId="0" xfId="17" applyNumberFormat="1" applyFont="1" applyFill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 vertical="center"/>
    </xf>
    <xf numFmtId="190" fontId="10" fillId="0" borderId="0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left" vertical="center" shrinkToFit="1"/>
    </xf>
    <xf numFmtId="0" fontId="0" fillId="2" borderId="0" xfId="0" applyNumberFormat="1" applyFont="1" applyFill="1" applyBorder="1" applyAlignment="1">
      <alignment horizontal="left" vertical="center" shrinkToFit="1"/>
    </xf>
    <xf numFmtId="0" fontId="0" fillId="2" borderId="5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3" fontId="0" fillId="0" borderId="7" xfId="17" applyNumberFormat="1" applyFont="1" applyBorder="1" applyAlignment="1">
      <alignment horizontal="center" vertical="center"/>
    </xf>
    <xf numFmtId="183" fontId="10" fillId="0" borderId="7" xfId="17" applyNumberFormat="1" applyFont="1" applyBorder="1" applyAlignment="1">
      <alignment horizontal="center" vertical="center"/>
    </xf>
    <xf numFmtId="183" fontId="10" fillId="0" borderId="2" xfId="17" applyNumberFormat="1" applyFont="1" applyBorder="1" applyAlignment="1">
      <alignment horizontal="center" vertical="center"/>
    </xf>
    <xf numFmtId="184" fontId="11" fillId="2" borderId="6" xfId="0" applyNumberFormat="1" applyFont="1" applyFill="1" applyBorder="1" applyAlignment="1">
      <alignment horizontal="right" vertical="center" shrinkToFit="1"/>
    </xf>
    <xf numFmtId="184" fontId="11" fillId="2" borderId="5" xfId="0" applyNumberFormat="1" applyFont="1" applyFill="1" applyBorder="1" applyAlignment="1">
      <alignment horizontal="right" vertical="center" shrinkToFit="1"/>
    </xf>
    <xf numFmtId="206" fontId="11" fillId="2" borderId="5" xfId="0" applyNumberFormat="1" applyFont="1" applyFill="1" applyBorder="1" applyAlignment="1">
      <alignment horizontal="right" vertical="center" shrinkToFit="1"/>
    </xf>
    <xf numFmtId="206" fontId="11" fillId="2" borderId="5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84" fontId="11" fillId="2" borderId="5" xfId="0" applyNumberFormat="1" applyFont="1" applyFill="1" applyBorder="1" applyAlignment="1">
      <alignment vertical="center" shrinkToFit="1"/>
    </xf>
    <xf numFmtId="176" fontId="11" fillId="2" borderId="9" xfId="0" applyNumberFormat="1" applyFont="1" applyFill="1" applyBorder="1" applyAlignment="1">
      <alignment vertical="center" shrinkToFit="1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4" fillId="0" borderId="19" xfId="0" applyFont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83" fontId="11" fillId="2" borderId="6" xfId="0" applyNumberFormat="1" applyFont="1" applyFill="1" applyBorder="1" applyAlignment="1">
      <alignment horizontal="center" vertical="center"/>
    </xf>
    <xf numFmtId="183" fontId="11" fillId="2" borderId="5" xfId="0" applyNumberFormat="1" applyFont="1" applyFill="1" applyBorder="1" applyAlignment="1">
      <alignment horizontal="center" vertical="center"/>
    </xf>
    <xf numFmtId="183" fontId="11" fillId="2" borderId="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9" fontId="10" fillId="0" borderId="0" xfId="0" applyNumberFormat="1" applyFont="1" applyBorder="1" applyAlignment="1">
      <alignment horizontal="right" vertical="center" shrinkToFit="1"/>
    </xf>
    <xf numFmtId="0" fontId="38" fillId="0" borderId="0" xfId="0" applyFont="1" applyAlignment="1">
      <alignment horizontal="right"/>
    </xf>
    <xf numFmtId="0" fontId="34" fillId="0" borderId="20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192" fontId="0" fillId="2" borderId="0" xfId="0" applyNumberFormat="1" applyFont="1" applyFill="1" applyBorder="1" applyAlignment="1">
      <alignment horizontal="right" vertical="center"/>
    </xf>
    <xf numFmtId="0" fontId="27" fillId="0" borderId="19" xfId="0" applyFont="1" applyBorder="1" applyAlignment="1">
      <alignment horizontal="center" vertical="center" wrapText="1"/>
    </xf>
    <xf numFmtId="192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192" fontId="0" fillId="2" borderId="0" xfId="0" applyNumberForma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right" vertical="center" shrinkToFit="1"/>
    </xf>
    <xf numFmtId="184" fontId="10" fillId="2" borderId="0" xfId="0" applyNumberFormat="1" applyFont="1" applyFill="1" applyBorder="1" applyAlignment="1">
      <alignment horizontal="right" vertical="center" shrinkToFit="1"/>
    </xf>
    <xf numFmtId="41" fontId="0" fillId="0" borderId="22" xfId="17" applyBorder="1" applyAlignment="1">
      <alignment vertical="center" wrapText="1"/>
    </xf>
    <xf numFmtId="41" fontId="34" fillId="0" borderId="0" xfId="17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183" fontId="10" fillId="2" borderId="2" xfId="0" applyNumberFormat="1" applyFont="1" applyFill="1" applyBorder="1" applyAlignment="1">
      <alignment horizontal="center" vertical="center"/>
    </xf>
    <xf numFmtId="183" fontId="10" fillId="2" borderId="0" xfId="0" applyNumberFormat="1" applyFont="1" applyFill="1" applyBorder="1" applyAlignment="1">
      <alignment horizontal="center" vertical="center"/>
    </xf>
    <xf numFmtId="183" fontId="10" fillId="2" borderId="7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Continuous" vertical="center" wrapText="1"/>
    </xf>
    <xf numFmtId="41" fontId="10" fillId="0" borderId="0" xfId="17" applyFont="1" applyFill="1" applyBorder="1" applyAlignment="1">
      <alignment horizontal="center" vertical="center" shrinkToFit="1"/>
    </xf>
    <xf numFmtId="41" fontId="10" fillId="0" borderId="0" xfId="17" applyFont="1" applyBorder="1" applyAlignment="1">
      <alignment horizontal="left" vertical="center" indent="1" shrinkToFit="1"/>
    </xf>
    <xf numFmtId="41" fontId="10" fillId="0" borderId="0" xfId="17" applyFont="1" applyBorder="1" applyAlignment="1">
      <alignment horizontal="right" vertical="center" shrinkToFit="1"/>
    </xf>
    <xf numFmtId="41" fontId="10" fillId="0" borderId="7" xfId="17" applyFont="1" applyBorder="1" applyAlignment="1">
      <alignment horizontal="right" vertical="center" shrinkToFit="1"/>
    </xf>
    <xf numFmtId="41" fontId="10" fillId="2" borderId="0" xfId="0" applyNumberFormat="1" applyFont="1" applyFill="1" applyBorder="1" applyAlignment="1">
      <alignment horizontal="right" vertical="center" shrinkToFit="1"/>
    </xf>
    <xf numFmtId="41" fontId="10" fillId="0" borderId="7" xfId="0" applyNumberFormat="1" applyFont="1" applyBorder="1" applyAlignment="1">
      <alignment horizontal="right" vertical="center" shrinkToFit="1"/>
    </xf>
    <xf numFmtId="41" fontId="10" fillId="0" borderId="0" xfId="17" applyFont="1" applyFill="1" applyBorder="1" applyAlignment="1">
      <alignment horizontal="center" vertical="center"/>
    </xf>
    <xf numFmtId="41" fontId="10" fillId="0" borderId="0" xfId="17" applyFont="1" applyBorder="1" applyAlignment="1">
      <alignment horizontal="center" vertical="center" wrapText="1"/>
    </xf>
    <xf numFmtId="193" fontId="10" fillId="0" borderId="0" xfId="0" applyNumberFormat="1" applyFont="1" applyBorder="1" applyAlignment="1">
      <alignment vertical="center" wrapText="1"/>
    </xf>
    <xf numFmtId="41" fontId="10" fillId="0" borderId="7" xfId="17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Alignment="1" quotePrefix="1">
      <alignment horizontal="lef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 shrinkToFit="1"/>
    </xf>
    <xf numFmtId="0" fontId="0" fillId="2" borderId="1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184" fontId="0" fillId="2" borderId="0" xfId="17" applyNumberFormat="1" applyFont="1" applyFill="1" applyBorder="1" applyAlignment="1">
      <alignment horizontal="center" vertical="center" shrinkToFit="1"/>
    </xf>
    <xf numFmtId="184" fontId="0" fillId="2" borderId="12" xfId="17" applyNumberFormat="1" applyFont="1" applyFill="1" applyBorder="1" applyAlignment="1">
      <alignment horizontal="center" vertical="center" shrinkToFit="1"/>
    </xf>
    <xf numFmtId="184" fontId="0" fillId="2" borderId="10" xfId="17" applyNumberFormat="1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/>
    </xf>
    <xf numFmtId="184" fontId="0" fillId="2" borderId="0" xfId="0" applyNumberFormat="1" applyFont="1" applyFill="1" applyBorder="1" applyAlignment="1">
      <alignment horizontal="center" vertical="center"/>
    </xf>
    <xf numFmtId="184" fontId="0" fillId="2" borderId="7" xfId="17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right" vertical="center" shrinkToFit="1"/>
    </xf>
    <xf numFmtId="41" fontId="6" fillId="0" borderId="22" xfId="17" applyFont="1" applyBorder="1" applyAlignment="1">
      <alignment horizontal="right" vertical="center"/>
    </xf>
    <xf numFmtId="41" fontId="6" fillId="0" borderId="0" xfId="17" applyFont="1" applyBorder="1" applyAlignment="1">
      <alignment horizontal="right" vertical="center"/>
    </xf>
    <xf numFmtId="184" fontId="11" fillId="2" borderId="5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0" xfId="17" applyNumberFormat="1" applyFont="1" applyFill="1" applyBorder="1" applyAlignment="1">
      <alignment horizontal="right" vertical="center" shrinkToFit="1"/>
    </xf>
    <xf numFmtId="0" fontId="0" fillId="0" borderId="7" xfId="17" applyNumberFormat="1" applyFont="1" applyFill="1" applyBorder="1" applyAlignment="1">
      <alignment horizontal="right" vertical="center" shrinkToFit="1"/>
    </xf>
    <xf numFmtId="183" fontId="10" fillId="0" borderId="7" xfId="0" applyNumberFormat="1" applyFont="1" applyFill="1" applyBorder="1" applyAlignment="1">
      <alignment horizontal="right" vertical="center"/>
    </xf>
    <xf numFmtId="184" fontId="0" fillId="2" borderId="7" xfId="0" applyNumberFormat="1" applyFont="1" applyFill="1" applyBorder="1" applyAlignment="1">
      <alignment horizontal="right" vertical="center"/>
    </xf>
    <xf numFmtId="184" fontId="0" fillId="2" borderId="9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193" fontId="10" fillId="0" borderId="2" xfId="0" applyNumberFormat="1" applyFont="1" applyBorder="1" applyAlignment="1">
      <alignment horizontal="right" vertical="center" wrapText="1"/>
    </xf>
    <xf numFmtId="183" fontId="0" fillId="0" borderId="2" xfId="17" applyNumberFormat="1" applyFont="1" applyBorder="1" applyAlignment="1">
      <alignment horizontal="right" vertical="center" shrinkToFit="1"/>
    </xf>
    <xf numFmtId="176" fontId="10" fillId="2" borderId="2" xfId="0" applyNumberFormat="1" applyFont="1" applyFill="1" applyBorder="1" applyAlignment="1">
      <alignment horizontal="right" vertical="center" shrinkToFit="1"/>
    </xf>
    <xf numFmtId="41" fontId="10" fillId="0" borderId="2" xfId="17" applyFont="1" applyBorder="1" applyAlignment="1">
      <alignment horizontal="left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4" fontId="10" fillId="2" borderId="2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183" fontId="10" fillId="0" borderId="2" xfId="17" applyNumberFormat="1" applyFont="1" applyBorder="1" applyAlignment="1">
      <alignment horizontal="right" vertical="center" shrinkToFit="1"/>
    </xf>
    <xf numFmtId="176" fontId="0" fillId="0" borderId="2" xfId="0" applyNumberFormat="1" applyFont="1" applyBorder="1" applyAlignment="1">
      <alignment horizontal="right" vertical="center" shrinkToFit="1"/>
    </xf>
    <xf numFmtId="176" fontId="10" fillId="0" borderId="2" xfId="0" applyNumberFormat="1" applyFont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/>
    </xf>
    <xf numFmtId="176" fontId="10" fillId="2" borderId="2" xfId="0" applyNumberFormat="1" applyFont="1" applyFill="1" applyBorder="1" applyAlignment="1">
      <alignment horizontal="center" vertical="center"/>
    </xf>
    <xf numFmtId="179" fontId="10" fillId="2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6" fontId="10" fillId="2" borderId="7" xfId="0" applyNumberFormat="1" applyFont="1" applyFill="1" applyBorder="1" applyAlignment="1">
      <alignment horizontal="center" vertical="center"/>
    </xf>
    <xf numFmtId="176" fontId="21" fillId="2" borderId="6" xfId="0" applyNumberFormat="1" applyFont="1" applyFill="1" applyBorder="1" applyAlignment="1">
      <alignment horizontal="right" vertical="center"/>
    </xf>
    <xf numFmtId="177" fontId="21" fillId="2" borderId="5" xfId="0" applyNumberFormat="1" applyFont="1" applyFill="1" applyBorder="1" applyAlignment="1">
      <alignment horizontal="right" vertical="center"/>
    </xf>
    <xf numFmtId="176" fontId="21" fillId="2" borderId="5" xfId="0" applyNumberFormat="1" applyFont="1" applyFill="1" applyBorder="1" applyAlignment="1">
      <alignment horizontal="right" vertical="center"/>
    </xf>
    <xf numFmtId="184" fontId="40" fillId="2" borderId="5" xfId="0" applyNumberFormat="1" applyFont="1" applyFill="1" applyBorder="1" applyAlignment="1">
      <alignment horizontal="right" vertical="center"/>
    </xf>
    <xf numFmtId="179" fontId="10" fillId="0" borderId="0" xfId="0" applyNumberFormat="1" applyFont="1" applyBorder="1" applyAlignment="1">
      <alignment horizontal="center" vertical="center" shrinkToFit="1"/>
    </xf>
    <xf numFmtId="179" fontId="10" fillId="0" borderId="2" xfId="0" applyNumberFormat="1" applyFont="1" applyBorder="1" applyAlignment="1">
      <alignment horizontal="center" vertical="center" shrinkToFit="1"/>
    </xf>
    <xf numFmtId="179" fontId="10" fillId="0" borderId="2" xfId="0" applyNumberFormat="1" applyFont="1" applyFill="1" applyBorder="1" applyAlignment="1">
      <alignment horizontal="center" vertical="center" shrinkToFit="1"/>
    </xf>
    <xf numFmtId="184" fontId="0" fillId="2" borderId="5" xfId="0" applyNumberFormat="1" applyFont="1" applyFill="1" applyBorder="1" applyAlignment="1">
      <alignment horizontal="center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184" fontId="10" fillId="0" borderId="0" xfId="0" applyNumberFormat="1" applyFont="1" applyBorder="1" applyAlignment="1">
      <alignment horizontal="center" vertical="center" shrinkToFit="1"/>
    </xf>
    <xf numFmtId="184" fontId="21" fillId="0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85" fontId="10" fillId="0" borderId="0" xfId="17" applyNumberFormat="1" applyFont="1" applyBorder="1" applyAlignment="1">
      <alignment horizontal="center" vertical="center"/>
    </xf>
    <xf numFmtId="206" fontId="11" fillId="2" borderId="5" xfId="0" applyNumberFormat="1" applyFont="1" applyFill="1" applyBorder="1" applyAlignment="1">
      <alignment horizontal="right" vertical="center"/>
    </xf>
    <xf numFmtId="176" fontId="11" fillId="2" borderId="5" xfId="0" applyNumberFormat="1" applyFont="1" applyFill="1" applyBorder="1" applyAlignment="1">
      <alignment horizontal="right" vertical="center"/>
    </xf>
    <xf numFmtId="177" fontId="11" fillId="2" borderId="5" xfId="0" applyNumberFormat="1" applyFont="1" applyFill="1" applyBorder="1" applyAlignment="1">
      <alignment horizontal="right" vertical="center"/>
    </xf>
    <xf numFmtId="189" fontId="10" fillId="0" borderId="5" xfId="0" applyNumberFormat="1" applyFont="1" applyBorder="1" applyAlignment="1">
      <alignment horizontal="right" vertical="center"/>
    </xf>
    <xf numFmtId="189" fontId="10" fillId="0" borderId="9" xfId="0" applyNumberFormat="1" applyFont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 shrinkToFit="1"/>
    </xf>
    <xf numFmtId="43" fontId="11" fillId="0" borderId="5" xfId="17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 shrinkToFit="1"/>
    </xf>
    <xf numFmtId="179" fontId="11" fillId="2" borderId="6" xfId="0" applyNumberFormat="1" applyFont="1" applyFill="1" applyBorder="1" applyAlignment="1">
      <alignment horizontal="center" vertical="center" shrinkToFit="1"/>
    </xf>
    <xf numFmtId="179" fontId="11" fillId="2" borderId="5" xfId="0" applyNumberFormat="1" applyFont="1" applyFill="1" applyBorder="1" applyAlignment="1">
      <alignment horizontal="center" vertical="center" shrinkToFit="1"/>
    </xf>
    <xf numFmtId="179" fontId="11" fillId="2" borderId="9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184" fontId="46" fillId="2" borderId="2" xfId="0" applyNumberFormat="1" applyFont="1" applyFill="1" applyBorder="1" applyAlignment="1">
      <alignment horizontal="right" vertical="center"/>
    </xf>
    <xf numFmtId="184" fontId="46" fillId="2" borderId="0" xfId="0" applyNumberFormat="1" applyFont="1" applyFill="1" applyBorder="1" applyAlignment="1">
      <alignment horizontal="right" vertical="center"/>
    </xf>
    <xf numFmtId="184" fontId="46" fillId="2" borderId="7" xfId="0" applyNumberFormat="1" applyFont="1" applyFill="1" applyBorder="1" applyAlignment="1">
      <alignment horizontal="right" vertical="center"/>
    </xf>
    <xf numFmtId="184" fontId="0" fillId="2" borderId="5" xfId="0" applyNumberFormat="1" applyFont="1" applyFill="1" applyBorder="1" applyAlignment="1">
      <alignment horizontal="right" vertical="center"/>
    </xf>
    <xf numFmtId="184" fontId="16" fillId="2" borderId="2" xfId="0" applyNumberFormat="1" applyFont="1" applyFill="1" applyBorder="1" applyAlignment="1">
      <alignment horizontal="right" vertical="center"/>
    </xf>
    <xf numFmtId="184" fontId="16" fillId="2" borderId="0" xfId="0" applyNumberFormat="1" applyFont="1" applyFill="1" applyBorder="1" applyAlignment="1">
      <alignment horizontal="right" vertical="center"/>
    </xf>
    <xf numFmtId="184" fontId="16" fillId="2" borderId="7" xfId="0" applyNumberFormat="1" applyFont="1" applyFill="1" applyBorder="1" applyAlignment="1">
      <alignment horizontal="right" vertical="center"/>
    </xf>
    <xf numFmtId="209" fontId="16" fillId="2" borderId="2" xfId="17" applyNumberFormat="1" applyFont="1" applyFill="1" applyBorder="1" applyAlignment="1">
      <alignment horizontal="center" vertical="center"/>
    </xf>
    <xf numFmtId="209" fontId="16" fillId="2" borderId="0" xfId="17" applyNumberFormat="1" applyFont="1" applyFill="1" applyAlignment="1">
      <alignment horizontal="center" vertical="center"/>
    </xf>
    <xf numFmtId="209" fontId="16" fillId="2" borderId="7" xfId="17" applyNumberFormat="1" applyFont="1" applyFill="1" applyBorder="1" applyAlignment="1">
      <alignment horizontal="center" vertical="center"/>
    </xf>
    <xf numFmtId="209" fontId="0" fillId="2" borderId="2" xfId="17" applyNumberFormat="1" applyFont="1" applyFill="1" applyBorder="1" applyAlignment="1">
      <alignment horizontal="center" vertical="center"/>
    </xf>
    <xf numFmtId="209" fontId="0" fillId="2" borderId="0" xfId="17" applyNumberFormat="1" applyFont="1" applyFill="1" applyAlignment="1">
      <alignment horizontal="center" vertical="center"/>
    </xf>
    <xf numFmtId="209" fontId="0" fillId="2" borderId="7" xfId="17" applyNumberFormat="1" applyFont="1" applyFill="1" applyBorder="1" applyAlignment="1">
      <alignment horizontal="center" vertical="center"/>
    </xf>
    <xf numFmtId="209" fontId="0" fillId="2" borderId="6" xfId="17" applyNumberFormat="1" applyFont="1" applyFill="1" applyBorder="1" applyAlignment="1">
      <alignment horizontal="center" vertical="center"/>
    </xf>
    <xf numFmtId="209" fontId="0" fillId="2" borderId="5" xfId="17" applyNumberFormat="1" applyFont="1" applyFill="1" applyBorder="1" applyAlignment="1">
      <alignment horizontal="center" vertical="center"/>
    </xf>
    <xf numFmtId="209" fontId="0" fillId="2" borderId="9" xfId="17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92" fontId="11" fillId="0" borderId="6" xfId="18" applyNumberFormat="1" applyFont="1" applyFill="1" applyBorder="1" applyAlignment="1">
      <alignment horizontal="center" vertical="center"/>
    </xf>
    <xf numFmtId="184" fontId="16" fillId="2" borderId="5" xfId="0" applyNumberFormat="1" applyFont="1" applyFill="1" applyBorder="1" applyAlignment="1">
      <alignment horizontal="center" vertical="center"/>
    </xf>
    <xf numFmtId="184" fontId="16" fillId="2" borderId="9" xfId="0" applyNumberFormat="1" applyFont="1" applyFill="1" applyBorder="1" applyAlignment="1">
      <alignment horizontal="center" vertical="center"/>
    </xf>
    <xf numFmtId="184" fontId="0" fillId="2" borderId="5" xfId="17" applyNumberFormat="1" applyFont="1" applyFill="1" applyBorder="1" applyAlignment="1">
      <alignment horizontal="center" vertical="center" shrinkToFit="1"/>
    </xf>
    <xf numFmtId="184" fontId="0" fillId="2" borderId="9" xfId="17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/>
    </xf>
    <xf numFmtId="184" fontId="0" fillId="2" borderId="6" xfId="0" applyNumberFormat="1" applyFont="1" applyFill="1" applyBorder="1" applyAlignment="1">
      <alignment horizontal="center" vertical="center"/>
    </xf>
    <xf numFmtId="184" fontId="0" fillId="2" borderId="9" xfId="0" applyNumberFormat="1" applyFont="1" applyFill="1" applyBorder="1" applyAlignment="1">
      <alignment horizontal="center" vertical="center"/>
    </xf>
    <xf numFmtId="184" fontId="7" fillId="2" borderId="5" xfId="0" applyNumberFormat="1" applyFont="1" applyFill="1" applyBorder="1" applyAlignment="1">
      <alignment horizontal="right" vertical="center" shrinkToFit="1"/>
    </xf>
    <xf numFmtId="176" fontId="0" fillId="2" borderId="5" xfId="0" applyNumberFormat="1" applyFont="1" applyFill="1" applyBorder="1" applyAlignment="1">
      <alignment horizontal="right" vertical="center" shrinkToFit="1"/>
    </xf>
    <xf numFmtId="184" fontId="0" fillId="2" borderId="5" xfId="0" applyNumberFormat="1" applyFont="1" applyFill="1" applyBorder="1" applyAlignment="1">
      <alignment horizontal="right" vertical="center" shrinkToFit="1"/>
    </xf>
    <xf numFmtId="182" fontId="0" fillId="2" borderId="5" xfId="0" applyNumberFormat="1" applyFont="1" applyFill="1" applyBorder="1" applyAlignment="1">
      <alignment horizontal="right" vertical="center" shrinkToFit="1"/>
    </xf>
    <xf numFmtId="184" fontId="7" fillId="2" borderId="9" xfId="0" applyNumberFormat="1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184" fontId="0" fillId="2" borderId="6" xfId="0" applyNumberFormat="1" applyFont="1" applyFill="1" applyBorder="1" applyAlignment="1">
      <alignment horizontal="right" vertical="center" shrinkToFit="1"/>
    </xf>
    <xf numFmtId="184" fontId="7" fillId="2" borderId="5" xfId="0" applyNumberFormat="1" applyFont="1" applyFill="1" applyBorder="1" applyAlignment="1">
      <alignment horizontal="center" vertical="center" shrinkToFit="1"/>
    </xf>
    <xf numFmtId="183" fontId="0" fillId="2" borderId="5" xfId="0" applyNumberFormat="1" applyFont="1" applyFill="1" applyBorder="1" applyAlignment="1">
      <alignment horizontal="right" vertical="center" shrinkToFit="1"/>
    </xf>
    <xf numFmtId="184" fontId="10" fillId="0" borderId="5" xfId="0" applyNumberFormat="1" applyFont="1" applyBorder="1" applyAlignment="1">
      <alignment horizontal="center" vertical="center" shrinkToFit="1"/>
    </xf>
    <xf numFmtId="184" fontId="0" fillId="2" borderId="0" xfId="0" applyNumberFormat="1" applyFont="1" applyFill="1" applyBorder="1" applyAlignment="1">
      <alignment horizontal="center" vertical="center"/>
    </xf>
    <xf numFmtId="198" fontId="10" fillId="0" borderId="0" xfId="17" applyNumberFormat="1" applyFont="1" applyBorder="1" applyAlignment="1">
      <alignment horizontal="center" vertical="center"/>
    </xf>
    <xf numFmtId="183" fontId="10" fillId="0" borderId="0" xfId="17" applyNumberFormat="1" applyFont="1" applyBorder="1" applyAlignment="1" quotePrefix="1">
      <alignment horizontal="center" vertical="center"/>
    </xf>
    <xf numFmtId="183" fontId="0" fillId="2" borderId="5" xfId="17" applyNumberFormat="1" applyFont="1" applyFill="1" applyBorder="1" applyAlignment="1">
      <alignment horizontal="center" vertical="center"/>
    </xf>
    <xf numFmtId="183" fontId="16" fillId="2" borderId="5" xfId="17" applyNumberFormat="1" applyFont="1" applyFill="1" applyBorder="1" applyAlignment="1">
      <alignment horizontal="center" vertical="center"/>
    </xf>
    <xf numFmtId="187" fontId="0" fillId="2" borderId="5" xfId="17" applyNumberFormat="1" applyFont="1" applyFill="1" applyBorder="1" applyAlignment="1">
      <alignment horizontal="center" vertical="center"/>
    </xf>
    <xf numFmtId="198" fontId="0" fillId="2" borderId="5" xfId="17" applyNumberFormat="1" applyFont="1" applyFill="1" applyBorder="1" applyAlignment="1">
      <alignment horizontal="center" vertical="center"/>
    </xf>
    <xf numFmtId="0" fontId="4" fillId="0" borderId="11" xfId="19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184" fontId="16" fillId="2" borderId="5" xfId="0" applyNumberFormat="1" applyFont="1" applyFill="1" applyBorder="1" applyAlignment="1">
      <alignment horizontal="center" vertical="center" shrinkToFit="1"/>
    </xf>
    <xf numFmtId="184" fontId="16" fillId="2" borderId="9" xfId="0" applyNumberFormat="1" applyFont="1" applyFill="1" applyBorder="1" applyAlignment="1">
      <alignment horizontal="center" vertical="center" shrinkToFit="1"/>
    </xf>
    <xf numFmtId="185" fontId="10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ill="1" applyBorder="1" applyAlignment="1" quotePrefix="1">
      <alignment horizontal="center" vertical="center"/>
    </xf>
    <xf numFmtId="183" fontId="11" fillId="0" borderId="6" xfId="0" applyNumberFormat="1" applyFont="1" applyBorder="1" applyAlignment="1">
      <alignment horizontal="center" vertical="center"/>
    </xf>
    <xf numFmtId="183" fontId="11" fillId="0" borderId="5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206" fontId="0" fillId="2" borderId="5" xfId="0" applyNumberFormat="1" applyFont="1" applyFill="1" applyBorder="1" applyAlignment="1">
      <alignment horizontal="right" vertical="center" shrinkToFit="1"/>
    </xf>
    <xf numFmtId="41" fontId="6" fillId="2" borderId="22" xfId="17" applyFont="1" applyFill="1" applyBorder="1" applyAlignment="1">
      <alignment horizontal="right" vertical="center"/>
    </xf>
    <xf numFmtId="49" fontId="6" fillId="2" borderId="0" xfId="17" applyNumberFormat="1" applyFont="1" applyFill="1" applyBorder="1" applyAlignment="1">
      <alignment horizontal="center" vertical="center"/>
    </xf>
    <xf numFmtId="41" fontId="6" fillId="2" borderId="0" xfId="17" applyFont="1" applyFill="1" applyBorder="1" applyAlignment="1">
      <alignment horizontal="right" vertical="center"/>
    </xf>
    <xf numFmtId="49" fontId="6" fillId="2" borderId="24" xfId="17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5" xfId="0" applyBorder="1" applyAlignment="1">
      <alignment wrapText="1"/>
    </xf>
    <xf numFmtId="41" fontId="0" fillId="0" borderId="24" xfId="17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2" borderId="26" xfId="0" applyFont="1" applyFill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wrapText="1"/>
    </xf>
    <xf numFmtId="41" fontId="6" fillId="0" borderId="28" xfId="17" applyFont="1" applyBorder="1" applyAlignment="1">
      <alignment horizontal="right" vertical="center"/>
    </xf>
    <xf numFmtId="41" fontId="6" fillId="0" borderId="5" xfId="17" applyFont="1" applyBorder="1" applyAlignment="1">
      <alignment horizontal="right" vertical="center"/>
    </xf>
    <xf numFmtId="41" fontId="0" fillId="0" borderId="27" xfId="17" applyFont="1" applyBorder="1" applyAlignment="1">
      <alignment vertical="center" wrapText="1"/>
    </xf>
    <xf numFmtId="41" fontId="34" fillId="0" borderId="0" xfId="17" applyFont="1" applyBorder="1" applyAlignment="1">
      <alignment horizontal="center" vertical="center" wrapText="1"/>
    </xf>
    <xf numFmtId="41" fontId="27" fillId="0" borderId="0" xfId="17" applyFont="1" applyBorder="1" applyAlignment="1">
      <alignment horizontal="center" vertical="center"/>
    </xf>
    <xf numFmtId="41" fontId="27" fillId="0" borderId="5" xfId="17" applyFont="1" applyBorder="1" applyAlignment="1">
      <alignment horizontal="center" vertical="center"/>
    </xf>
    <xf numFmtId="179" fontId="6" fillId="2" borderId="5" xfId="0" applyNumberFormat="1" applyFont="1" applyFill="1" applyBorder="1" applyAlignment="1">
      <alignment horizontal="center" vertical="center" shrinkToFit="1"/>
    </xf>
    <xf numFmtId="179" fontId="6" fillId="2" borderId="5" xfId="0" applyNumberFormat="1" applyFont="1" applyFill="1" applyBorder="1" applyAlignment="1">
      <alignment horizontal="center" vertical="center"/>
    </xf>
    <xf numFmtId="182" fontId="6" fillId="2" borderId="5" xfId="0" applyNumberFormat="1" applyFont="1" applyFill="1" applyBorder="1" applyAlignment="1">
      <alignment horizontal="center" vertical="center" shrinkToFit="1"/>
    </xf>
    <xf numFmtId="182" fontId="6" fillId="2" borderId="5" xfId="0" applyNumberFormat="1" applyFont="1" applyFill="1" applyBorder="1" applyAlignment="1">
      <alignment horizontal="center" vertical="center"/>
    </xf>
    <xf numFmtId="41" fontId="10" fillId="0" borderId="6" xfId="17" applyFont="1" applyBorder="1" applyAlignment="1">
      <alignment horizontal="center" vertical="center"/>
    </xf>
    <xf numFmtId="41" fontId="10" fillId="0" borderId="5" xfId="17" applyFont="1" applyBorder="1" applyAlignment="1">
      <alignment horizontal="center" vertical="center"/>
    </xf>
    <xf numFmtId="41" fontId="10" fillId="0" borderId="9" xfId="17" applyFont="1" applyBorder="1" applyAlignment="1">
      <alignment horizontal="center" vertical="center"/>
    </xf>
    <xf numFmtId="184" fontId="0" fillId="2" borderId="6" xfId="0" applyNumberFormat="1" applyFont="1" applyFill="1" applyBorder="1" applyAlignment="1">
      <alignment horizontal="right" vertical="center"/>
    </xf>
    <xf numFmtId="206" fontId="0" fillId="2" borderId="5" xfId="0" applyNumberFormat="1" applyFont="1" applyFill="1" applyBorder="1" applyAlignment="1">
      <alignment horizontal="right" vertical="center"/>
    </xf>
    <xf numFmtId="184" fontId="7" fillId="2" borderId="5" xfId="0" applyNumberFormat="1" applyFont="1" applyFill="1" applyBorder="1" applyAlignment="1">
      <alignment horizontal="right" vertical="center"/>
    </xf>
    <xf numFmtId="184" fontId="7" fillId="2" borderId="9" xfId="0" applyNumberFormat="1" applyFont="1" applyFill="1" applyBorder="1" applyAlignment="1">
      <alignment horizontal="right" vertical="center"/>
    </xf>
    <xf numFmtId="181" fontId="10" fillId="0" borderId="5" xfId="0" applyNumberFormat="1" applyFont="1" applyFill="1" applyBorder="1" applyAlignment="1">
      <alignment horizontal="center" vertical="center"/>
    </xf>
    <xf numFmtId="183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94" fontId="11" fillId="0" borderId="6" xfId="0" applyNumberFormat="1" applyFont="1" applyBorder="1" applyAlignment="1">
      <alignment horizontal="left" vertical="center" indent="1" shrinkToFit="1"/>
    </xf>
    <xf numFmtId="180" fontId="11" fillId="0" borderId="5" xfId="0" applyNumberFormat="1" applyFont="1" applyFill="1" applyBorder="1" applyAlignment="1">
      <alignment horizontal="center" vertical="center" shrinkToFit="1"/>
    </xf>
    <xf numFmtId="194" fontId="11" fillId="0" borderId="5" xfId="0" applyNumberFormat="1" applyFont="1" applyBorder="1" applyAlignment="1">
      <alignment horizontal="left" vertical="center" indent="1" shrinkToFit="1"/>
    </xf>
    <xf numFmtId="210" fontId="11" fillId="0" borderId="5" xfId="0" applyNumberFormat="1" applyFont="1" applyFill="1" applyBorder="1" applyAlignment="1">
      <alignment horizontal="center" vertical="center" shrinkToFit="1"/>
    </xf>
    <xf numFmtId="182" fontId="11" fillId="0" borderId="5" xfId="0" applyNumberFormat="1" applyFont="1" applyFill="1" applyBorder="1" applyAlignment="1">
      <alignment horizontal="center" vertical="center" shrinkToFit="1"/>
    </xf>
    <xf numFmtId="182" fontId="11" fillId="0" borderId="9" xfId="0" applyNumberFormat="1" applyFont="1" applyFill="1" applyBorder="1" applyAlignment="1">
      <alignment horizontal="center" vertical="center" shrinkToFit="1"/>
    </xf>
    <xf numFmtId="194" fontId="11" fillId="0" borderId="6" xfId="0" applyNumberFormat="1" applyFont="1" applyBorder="1" applyAlignment="1">
      <alignment horizontal="left" vertical="center" wrapText="1" indent="1"/>
    </xf>
    <xf numFmtId="210" fontId="11" fillId="0" borderId="5" xfId="0" applyNumberFormat="1" applyFont="1" applyFill="1" applyBorder="1" applyAlignment="1">
      <alignment horizontal="center" vertical="center"/>
    </xf>
    <xf numFmtId="194" fontId="11" fillId="0" borderId="5" xfId="0" applyNumberFormat="1" applyFont="1" applyBorder="1" applyAlignment="1">
      <alignment horizontal="left" vertical="center" wrapText="1" indent="1"/>
    </xf>
    <xf numFmtId="182" fontId="11" fillId="0" borderId="5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01" fontId="0" fillId="2" borderId="0" xfId="0" applyNumberFormat="1" applyFont="1" applyFill="1" applyBorder="1" applyAlignment="1">
      <alignment horizontal="center" vertical="center"/>
    </xf>
    <xf numFmtId="214" fontId="0" fillId="2" borderId="0" xfId="0" applyNumberFormat="1" applyFont="1" applyFill="1" applyAlignment="1">
      <alignment horizontal="center" vertical="center"/>
    </xf>
    <xf numFmtId="207" fontId="0" fillId="2" borderId="0" xfId="0" applyNumberFormat="1" applyFont="1" applyFill="1" applyAlignment="1">
      <alignment horizontal="center" vertical="center"/>
    </xf>
    <xf numFmtId="184" fontId="0" fillId="2" borderId="2" xfId="0" applyNumberFormat="1" applyFont="1" applyFill="1" applyBorder="1" applyAlignment="1">
      <alignment horizontal="center" vertical="center"/>
    </xf>
    <xf numFmtId="206" fontId="0" fillId="2" borderId="0" xfId="0" applyNumberFormat="1" applyFont="1" applyFill="1" applyBorder="1" applyAlignment="1">
      <alignment horizontal="center" vertical="center"/>
    </xf>
    <xf numFmtId="206" fontId="0" fillId="2" borderId="7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206" fontId="16" fillId="2" borderId="0" xfId="0" applyNumberFormat="1" applyFont="1" applyFill="1" applyBorder="1" applyAlignment="1">
      <alignment horizontal="center" vertical="center"/>
    </xf>
    <xf numFmtId="206" fontId="16" fillId="2" borderId="7" xfId="0" applyNumberFormat="1" applyFont="1" applyFill="1" applyBorder="1" applyAlignment="1">
      <alignment horizontal="center" vertical="center"/>
    </xf>
    <xf numFmtId="206" fontId="0" fillId="2" borderId="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01" fontId="0" fillId="2" borderId="9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9" fontId="0" fillId="2" borderId="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83" fontId="10" fillId="0" borderId="2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 shrinkToFit="1"/>
    </xf>
    <xf numFmtId="0" fontId="39" fillId="2" borderId="0" xfId="0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4" fontId="0" fillId="2" borderId="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9" fontId="10" fillId="0" borderId="0" xfId="17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2" borderId="29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189" fontId="10" fillId="0" borderId="0" xfId="17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indent="2" shrinkToFit="1"/>
    </xf>
    <xf numFmtId="0" fontId="0" fillId="0" borderId="0" xfId="0" applyFont="1" applyFill="1" applyBorder="1" applyAlignment="1">
      <alignment horizontal="left" vertical="center" indent="2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83" fontId="10" fillId="0" borderId="0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4" fillId="0" borderId="13" xfId="0" applyFont="1" applyBorder="1" applyAlignment="1" quotePrefix="1">
      <alignment horizontal="center" vertical="center" shrinkToFit="1"/>
    </xf>
    <xf numFmtId="0" fontId="4" fillId="0" borderId="14" xfId="0" applyFont="1" applyBorder="1" applyAlignment="1" quotePrefix="1">
      <alignment horizontal="center" vertical="center" shrinkToFit="1"/>
    </xf>
    <xf numFmtId="0" fontId="4" fillId="0" borderId="8" xfId="0" applyFont="1" applyBorder="1" applyAlignment="1" quotePrefix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4" fillId="0" borderId="15" xfId="0" applyFont="1" applyBorder="1" applyAlignment="1" quotePrefix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38" fillId="0" borderId="0" xfId="0" applyFont="1" applyAlignment="1">
      <alignment horizontal="left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19" applyFont="1" applyFill="1" applyBorder="1" applyAlignment="1">
      <alignment horizontal="left" vertical="center"/>
    </xf>
    <xf numFmtId="0" fontId="0" fillId="0" borderId="5" xfId="0" applyFont="1" applyBorder="1" applyAlignment="1">
      <alignment horizontal="right"/>
    </xf>
    <xf numFmtId="0" fontId="28" fillId="2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0" xfId="19" applyFont="1" applyBorder="1" applyAlignment="1">
      <alignment horizontal="center" vertical="center"/>
    </xf>
    <xf numFmtId="0" fontId="0" fillId="0" borderId="7" xfId="19" applyFont="1" applyBorder="1" applyAlignment="1">
      <alignment horizontal="center" vertical="center"/>
    </xf>
    <xf numFmtId="0" fontId="0" fillId="0" borderId="9" xfId="19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19" applyFont="1" applyBorder="1" applyAlignment="1">
      <alignment horizontal="center" vertical="center"/>
    </xf>
    <xf numFmtId="0" fontId="0" fillId="0" borderId="0" xfId="19" applyFont="1" applyBorder="1" applyAlignment="1">
      <alignment horizontal="center" vertical="center"/>
    </xf>
    <xf numFmtId="0" fontId="0" fillId="0" borderId="5" xfId="19" applyFont="1" applyBorder="1" applyAlignment="1">
      <alignment horizontal="center" vertical="center"/>
    </xf>
    <xf numFmtId="199" fontId="8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shrinkToFit="1"/>
    </xf>
    <xf numFmtId="181" fontId="0" fillId="0" borderId="7" xfId="0" applyNumberFormat="1" applyFont="1" applyBorder="1" applyAlignment="1">
      <alignment horizontal="center" vertical="center" shrinkToFit="1"/>
    </xf>
    <xf numFmtId="181" fontId="0" fillId="0" borderId="9" xfId="0" applyNumberFormat="1" applyFont="1" applyBorder="1" applyAlignment="1">
      <alignment horizontal="center" vertical="center" shrinkToFit="1"/>
    </xf>
    <xf numFmtId="181" fontId="4" fillId="0" borderId="15" xfId="0" applyNumberFormat="1" applyFont="1" applyBorder="1" applyAlignment="1">
      <alignment horizontal="center" vertical="center" shrinkToFit="1"/>
    </xf>
    <xf numFmtId="181" fontId="0" fillId="0" borderId="12" xfId="0" applyNumberFormat="1" applyFont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horizontal="center" vertical="center" shrinkToFit="1"/>
    </xf>
    <xf numFmtId="181" fontId="4" fillId="0" borderId="15" xfId="0" applyNumberFormat="1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81" fontId="0" fillId="0" borderId="15" xfId="0" applyNumberFormat="1" applyFont="1" applyBorder="1" applyAlignment="1">
      <alignment horizontal="center" vertical="center" shrinkToFit="1"/>
    </xf>
    <xf numFmtId="181" fontId="0" fillId="0" borderId="2" xfId="0" applyNumberFormat="1" applyFont="1" applyBorder="1" applyAlignment="1">
      <alignment horizontal="center" vertical="center" shrinkToFit="1"/>
    </xf>
    <xf numFmtId="181" fontId="0" fillId="0" borderId="6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left" vertical="center"/>
    </xf>
    <xf numFmtId="0" fontId="34" fillId="0" borderId="20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4" fillId="0" borderId="31" xfId="0" applyFont="1" applyBorder="1" applyAlignment="1">
      <alignment horizontal="center" wrapText="1"/>
    </xf>
    <xf numFmtId="0" fontId="34" fillId="0" borderId="23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 shrinkToFit="1"/>
    </xf>
    <xf numFmtId="0" fontId="4" fillId="0" borderId="15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쉼표 [0]_02.토지및기후" xfId="18"/>
    <cellStyle name="콤마 [0]_해안선및도서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54665;&#48373;&#54620;i\Local%20Settings\Temp\ENALATEMP\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ProvinJejuMessenger\temp\&#44148;&#52629;&#51648;&#51201;&#44284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최종 (2)"/>
      <sheetName val="최종"/>
      <sheetName val="용도.건축구분.구조별"/>
      <sheetName val="용도.건축구분.구조별(허가)"/>
      <sheetName val="건축주체별(허가)"/>
      <sheetName val="주거유형별(허가)"/>
    </sheetNames>
    <sheetDataSet>
      <sheetData sheetId="1">
        <row r="9">
          <cell r="C9">
            <v>3625</v>
          </cell>
        </row>
        <row r="10">
          <cell r="C10">
            <v>1068275</v>
          </cell>
        </row>
        <row r="12">
          <cell r="C12">
            <v>1312</v>
          </cell>
        </row>
        <row r="13">
          <cell r="C13">
            <v>314181</v>
          </cell>
        </row>
        <row r="15">
          <cell r="C15">
            <v>1231</v>
          </cell>
        </row>
        <row r="16">
          <cell r="C16">
            <v>389354</v>
          </cell>
        </row>
        <row r="18">
          <cell r="C18">
            <v>306</v>
          </cell>
        </row>
        <row r="19">
          <cell r="C19">
            <v>77918</v>
          </cell>
        </row>
        <row r="21">
          <cell r="C21">
            <v>42</v>
          </cell>
        </row>
        <row r="22">
          <cell r="C22">
            <v>19344</v>
          </cell>
        </row>
        <row r="24">
          <cell r="C24">
            <v>17</v>
          </cell>
        </row>
        <row r="25">
          <cell r="C25">
            <v>6897</v>
          </cell>
        </row>
        <row r="27">
          <cell r="C27">
            <v>243</v>
          </cell>
        </row>
        <row r="28">
          <cell r="C28">
            <v>185022</v>
          </cell>
        </row>
        <row r="30">
          <cell r="C30">
            <v>474</v>
          </cell>
        </row>
        <row r="31">
          <cell r="C31">
            <v>75559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및 보급률  (2)"/>
      <sheetName val="2.건축연도별주택"/>
      <sheetName val="3.연건평별주택"/>
      <sheetName val="4.건축허가"/>
      <sheetName val="4.건축허가(2)"/>
      <sheetName val="4-1.시별 건축허가"/>
      <sheetName val="5.아파트건립"/>
      <sheetName val="6.토지거래 허가 "/>
      <sheetName val="7.토지거래현황 "/>
      <sheetName val="3.토지지목별현황(1)"/>
      <sheetName val="3.토지지목별현황(2)"/>
    </sheetNames>
    <sheetDataSet>
      <sheetData sheetId="3">
        <row r="15">
          <cell r="C15">
            <v>4000</v>
          </cell>
        </row>
        <row r="16">
          <cell r="C16">
            <v>1426626</v>
          </cell>
        </row>
        <row r="17">
          <cell r="C17">
            <v>1127</v>
          </cell>
        </row>
        <row r="18">
          <cell r="C18">
            <v>366132</v>
          </cell>
        </row>
        <row r="19">
          <cell r="C19">
            <v>1274</v>
          </cell>
        </row>
        <row r="20">
          <cell r="C20">
            <v>638432</v>
          </cell>
        </row>
        <row r="21">
          <cell r="C21">
            <v>389</v>
          </cell>
        </row>
        <row r="22">
          <cell r="C22">
            <v>75211</v>
          </cell>
        </row>
        <row r="23">
          <cell r="C23">
            <v>60</v>
          </cell>
        </row>
        <row r="24">
          <cell r="C24">
            <v>27081</v>
          </cell>
        </row>
        <row r="25">
          <cell r="C25">
            <v>47</v>
          </cell>
        </row>
        <row r="26">
          <cell r="C26">
            <v>30519</v>
          </cell>
        </row>
        <row r="27">
          <cell r="C27">
            <v>471</v>
          </cell>
        </row>
        <row r="28">
          <cell r="C28">
            <v>190500</v>
          </cell>
        </row>
        <row r="29">
          <cell r="C29">
            <v>632</v>
          </cell>
        </row>
        <row r="30">
          <cell r="C30">
            <v>98751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7">
      <selection activeCell="E34" sqref="E34"/>
    </sheetView>
  </sheetViews>
  <sheetFormatPr defaultColWidth="9.140625" defaultRowHeight="12.75"/>
  <cols>
    <col min="1" max="1" width="15.00390625" style="11" customWidth="1"/>
    <col min="2" max="3" width="12.57421875" style="11" customWidth="1"/>
    <col min="4" max="5" width="13.8515625" style="11" customWidth="1"/>
    <col min="6" max="6" width="14.28125" style="11" customWidth="1"/>
    <col min="7" max="7" width="13.8515625" style="11" customWidth="1"/>
    <col min="8" max="8" width="12.00390625" style="11" customWidth="1"/>
    <col min="9" max="9" width="17.140625" style="11" customWidth="1"/>
    <col min="10" max="10" width="10.8515625" style="11" customWidth="1"/>
    <col min="11" max="11" width="14.28125" style="11" customWidth="1"/>
    <col min="12" max="16" width="6.57421875" style="11" customWidth="1"/>
    <col min="17" max="17" width="9.00390625" style="11" customWidth="1"/>
    <col min="18" max="18" width="0.85546875" style="11" customWidth="1"/>
    <col min="19" max="20" width="6.7109375" style="11" customWidth="1"/>
    <col min="21" max="21" width="9.28125" style="11" customWidth="1"/>
    <col min="22" max="22" width="17.8515625" style="11" customWidth="1"/>
    <col min="23" max="24" width="6.00390625" style="11" customWidth="1"/>
    <col min="25" max="25" width="15.00390625" style="11" customWidth="1"/>
    <col min="26" max="26" width="12.7109375" style="11" customWidth="1"/>
    <col min="27" max="28" width="9.28125" style="11" customWidth="1"/>
    <col min="29" max="29" width="6.00390625" style="11" customWidth="1"/>
    <col min="30" max="30" width="9.28125" style="11" customWidth="1"/>
    <col min="31" max="16384" width="9.140625" style="11" customWidth="1"/>
  </cols>
  <sheetData>
    <row r="1" spans="1:11" s="451" customFormat="1" ht="30" customHeight="1">
      <c r="A1" s="914" t="s">
        <v>616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</row>
    <row r="2" spans="1:11" s="1" customFormat="1" ht="26.25" customHeight="1">
      <c r="A2" s="916" t="s">
        <v>771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</row>
    <row r="3" spans="1:11" s="15" customFormat="1" ht="18" customHeight="1">
      <c r="A3" s="13" t="s">
        <v>770</v>
      </c>
      <c r="B3" s="13"/>
      <c r="C3" s="13"/>
      <c r="D3" s="13"/>
      <c r="E3" s="13"/>
      <c r="F3" s="13"/>
      <c r="G3" s="13"/>
      <c r="H3" s="13"/>
      <c r="I3" s="13"/>
      <c r="J3" s="13"/>
      <c r="K3" s="14" t="s">
        <v>343</v>
      </c>
    </row>
    <row r="4" spans="1:11" s="27" customFormat="1" ht="22.5" customHeight="1">
      <c r="A4" s="917" t="s">
        <v>362</v>
      </c>
      <c r="B4" s="98" t="s">
        <v>711</v>
      </c>
      <c r="C4" s="340" t="s">
        <v>704</v>
      </c>
      <c r="D4" s="341"/>
      <c r="E4" s="323"/>
      <c r="F4" s="323"/>
      <c r="G4" s="323"/>
      <c r="H4" s="323"/>
      <c r="I4" s="323"/>
      <c r="J4" s="343"/>
      <c r="K4" s="920" t="s">
        <v>345</v>
      </c>
    </row>
    <row r="5" spans="1:11" s="27" customFormat="1" ht="22.5" customHeight="1">
      <c r="A5" s="918"/>
      <c r="B5" s="4" t="s">
        <v>363</v>
      </c>
      <c r="C5" s="28"/>
      <c r="D5" s="29"/>
      <c r="E5" s="5" t="s">
        <v>346</v>
      </c>
      <c r="F5" s="30"/>
      <c r="G5" s="6" t="s">
        <v>347</v>
      </c>
      <c r="H5" s="4" t="s">
        <v>348</v>
      </c>
      <c r="I5" s="7" t="s">
        <v>349</v>
      </c>
      <c r="J5" s="342" t="s">
        <v>344</v>
      </c>
      <c r="K5" s="921"/>
    </row>
    <row r="6" spans="1:11" s="27" customFormat="1" ht="22.5" customHeight="1">
      <c r="A6" s="918"/>
      <c r="B6" s="31" t="s">
        <v>350</v>
      </c>
      <c r="C6" s="5" t="s">
        <v>365</v>
      </c>
      <c r="D6" s="8" t="s">
        <v>366</v>
      </c>
      <c r="E6" s="31"/>
      <c r="F6" s="7" t="s">
        <v>351</v>
      </c>
      <c r="G6" s="32"/>
      <c r="H6" s="31"/>
      <c r="I6" s="31"/>
      <c r="J6" s="5" t="s">
        <v>364</v>
      </c>
      <c r="K6" s="921"/>
    </row>
    <row r="7" spans="1:11" s="27" customFormat="1" ht="54.75" customHeight="1">
      <c r="A7" s="919"/>
      <c r="B7" s="34" t="s">
        <v>352</v>
      </c>
      <c r="C7" s="34" t="s">
        <v>353</v>
      </c>
      <c r="D7" s="35" t="s">
        <v>354</v>
      </c>
      <c r="E7" s="36" t="s">
        <v>355</v>
      </c>
      <c r="F7" s="36" t="s">
        <v>356</v>
      </c>
      <c r="G7" s="37" t="s">
        <v>357</v>
      </c>
      <c r="H7" s="34" t="s">
        <v>358</v>
      </c>
      <c r="I7" s="36" t="s">
        <v>359</v>
      </c>
      <c r="J7" s="474" t="s">
        <v>617</v>
      </c>
      <c r="K7" s="922"/>
    </row>
    <row r="8" spans="1:13" s="24" customFormat="1" ht="27.75" customHeight="1">
      <c r="A8" s="39" t="s">
        <v>600</v>
      </c>
      <c r="B8" s="714">
        <v>80992</v>
      </c>
      <c r="C8" s="714">
        <f>SUM(E8,G8:I8)</f>
        <v>77859</v>
      </c>
      <c r="D8" s="738">
        <f>C8/B8*100</f>
        <v>96.13171671276174</v>
      </c>
      <c r="E8" s="714">
        <v>28971</v>
      </c>
      <c r="F8" s="714">
        <v>6129</v>
      </c>
      <c r="G8" s="714">
        <v>27740</v>
      </c>
      <c r="H8" s="714">
        <v>7870</v>
      </c>
      <c r="I8" s="714">
        <v>13278</v>
      </c>
      <c r="J8" s="22">
        <v>0</v>
      </c>
      <c r="K8" s="344" t="s">
        <v>527</v>
      </c>
      <c r="L8" s="23"/>
      <c r="M8" s="23"/>
    </row>
    <row r="9" spans="1:14" s="25" customFormat="1" ht="27.75" customHeight="1">
      <c r="A9" s="39" t="s">
        <v>367</v>
      </c>
      <c r="B9" s="715">
        <v>26749</v>
      </c>
      <c r="C9" s="714">
        <v>28967</v>
      </c>
      <c r="D9" s="738">
        <f>C9/B9*100</f>
        <v>108.29189876257057</v>
      </c>
      <c r="E9" s="714">
        <v>25002</v>
      </c>
      <c r="F9" s="714">
        <v>1905</v>
      </c>
      <c r="G9" s="714">
        <v>244</v>
      </c>
      <c r="H9" s="714">
        <v>2534</v>
      </c>
      <c r="I9" s="714">
        <v>1187</v>
      </c>
      <c r="J9" s="22">
        <v>0</v>
      </c>
      <c r="K9" s="344" t="s">
        <v>599</v>
      </c>
      <c r="L9" s="23"/>
      <c r="M9" s="23"/>
      <c r="N9" s="24"/>
    </row>
    <row r="10" spans="1:14" s="25" customFormat="1" ht="27.75" customHeight="1">
      <c r="A10" s="45" t="s">
        <v>360</v>
      </c>
      <c r="B10" s="716">
        <v>101122</v>
      </c>
      <c r="C10" s="22">
        <f>SUM(E10,G10:I10)</f>
        <v>110141</v>
      </c>
      <c r="D10" s="736">
        <f>C10/B10*100</f>
        <v>108.91892960977829</v>
      </c>
      <c r="E10" s="22">
        <v>54452</v>
      </c>
      <c r="F10" s="22">
        <v>9080</v>
      </c>
      <c r="G10" s="22">
        <v>31210</v>
      </c>
      <c r="H10" s="22">
        <v>8903</v>
      </c>
      <c r="I10" s="22">
        <v>15576</v>
      </c>
      <c r="J10" s="22">
        <v>0</v>
      </c>
      <c r="K10" s="46" t="s">
        <v>360</v>
      </c>
      <c r="L10" s="23"/>
      <c r="M10" s="23"/>
      <c r="N10" s="24"/>
    </row>
    <row r="11" spans="1:14" s="25" customFormat="1" ht="27.75" customHeight="1">
      <c r="A11" s="45" t="s">
        <v>361</v>
      </c>
      <c r="B11" s="716">
        <v>103507</v>
      </c>
      <c r="C11" s="22">
        <f>SUM(E11,G11,H11,I11,J11)</f>
        <v>114216</v>
      </c>
      <c r="D11" s="736">
        <v>110.35</v>
      </c>
      <c r="E11" s="22">
        <v>51396</v>
      </c>
      <c r="F11" s="22">
        <v>25660</v>
      </c>
      <c r="G11" s="22">
        <v>34821</v>
      </c>
      <c r="H11" s="22">
        <v>9015</v>
      </c>
      <c r="I11" s="22">
        <v>15859</v>
      </c>
      <c r="J11" s="22">
        <v>3125</v>
      </c>
      <c r="K11" s="46" t="s">
        <v>361</v>
      </c>
      <c r="L11" s="23"/>
      <c r="M11" s="23"/>
      <c r="N11" s="24"/>
    </row>
    <row r="12" spans="1:14" s="25" customFormat="1" ht="27.75" customHeight="1">
      <c r="A12" s="45" t="s">
        <v>710</v>
      </c>
      <c r="B12" s="716">
        <v>105596</v>
      </c>
      <c r="C12" s="22">
        <v>114760</v>
      </c>
      <c r="D12" s="736">
        <v>108.68</v>
      </c>
      <c r="E12" s="22">
        <v>54488</v>
      </c>
      <c r="F12" s="22">
        <v>25872</v>
      </c>
      <c r="G12" s="22">
        <v>35159</v>
      </c>
      <c r="H12" s="22">
        <v>9168</v>
      </c>
      <c r="I12" s="22">
        <v>15945</v>
      </c>
      <c r="J12" s="22">
        <v>0</v>
      </c>
      <c r="K12" s="46" t="s">
        <v>710</v>
      </c>
      <c r="L12" s="23"/>
      <c r="M12" s="23"/>
      <c r="N12" s="24"/>
    </row>
    <row r="13" spans="1:14" s="25" customFormat="1" ht="27.75" customHeight="1">
      <c r="A13" s="45" t="s">
        <v>777</v>
      </c>
      <c r="B13" s="716">
        <v>140936</v>
      </c>
      <c r="C13" s="22">
        <v>132418</v>
      </c>
      <c r="D13" s="736">
        <v>93.96</v>
      </c>
      <c r="E13" s="22">
        <v>68459</v>
      </c>
      <c r="F13" s="22">
        <v>26189</v>
      </c>
      <c r="G13" s="22">
        <v>35544</v>
      </c>
      <c r="H13" s="22">
        <v>9246</v>
      </c>
      <c r="I13" s="22">
        <v>15969</v>
      </c>
      <c r="J13" s="22">
        <v>3200</v>
      </c>
      <c r="K13" s="46" t="s">
        <v>777</v>
      </c>
      <c r="L13" s="23"/>
      <c r="M13" s="23"/>
      <c r="N13" s="24"/>
    </row>
    <row r="14" spans="1:13" s="43" customFormat="1" ht="27.75" customHeight="1">
      <c r="A14" s="47" t="s">
        <v>787</v>
      </c>
      <c r="B14" s="739">
        <v>142920</v>
      </c>
      <c r="C14" s="740">
        <v>133442</v>
      </c>
      <c r="D14" s="737">
        <v>93.36</v>
      </c>
      <c r="E14" s="740">
        <v>68785</v>
      </c>
      <c r="F14" s="740">
        <v>26524</v>
      </c>
      <c r="G14" s="740">
        <v>36076</v>
      </c>
      <c r="H14" s="740">
        <v>9366</v>
      </c>
      <c r="I14" s="740">
        <v>16015</v>
      </c>
      <c r="J14" s="741">
        <v>3200</v>
      </c>
      <c r="K14" s="48" t="s">
        <v>787</v>
      </c>
      <c r="L14" s="42"/>
      <c r="M14" s="42"/>
    </row>
    <row r="15" spans="1:11" s="536" customFormat="1" ht="18" customHeight="1">
      <c r="A15" s="926" t="s">
        <v>739</v>
      </c>
      <c r="B15" s="927"/>
      <c r="C15" s="698"/>
      <c r="D15" s="698"/>
      <c r="E15" s="698"/>
      <c r="F15" s="698"/>
      <c r="G15" s="923" t="s">
        <v>740</v>
      </c>
      <c r="H15" s="924"/>
      <c r="I15" s="924"/>
      <c r="J15" s="924"/>
      <c r="K15" s="925"/>
    </row>
    <row r="16" spans="1:11" s="536" customFormat="1" ht="18" customHeight="1">
      <c r="A16" s="536" t="s">
        <v>741</v>
      </c>
      <c r="D16" s="698"/>
      <c r="E16" s="698"/>
      <c r="F16" s="698"/>
      <c r="G16" s="698"/>
      <c r="H16" s="698"/>
      <c r="I16" s="698"/>
      <c r="J16" s="698"/>
      <c r="K16" s="698"/>
    </row>
    <row r="17" spans="1:11" s="536" customFormat="1" ht="18" customHeight="1">
      <c r="A17" s="536" t="s">
        <v>742</v>
      </c>
      <c r="D17" s="698"/>
      <c r="E17" s="698"/>
      <c r="F17" s="698"/>
      <c r="G17" s="698"/>
      <c r="H17" s="698"/>
      <c r="I17" s="698"/>
      <c r="J17" s="698"/>
      <c r="K17" s="698"/>
    </row>
    <row r="18" spans="1:11" s="3" customFormat="1" ht="13.5" customHeight="1">
      <c r="A18" s="915"/>
      <c r="B18" s="915"/>
      <c r="C18" s="2"/>
      <c r="D18" s="2"/>
      <c r="E18" s="2"/>
      <c r="F18" s="2"/>
      <c r="G18" s="2"/>
      <c r="H18" s="2"/>
      <c r="I18" s="2"/>
      <c r="J18" s="2"/>
      <c r="K18" s="9"/>
    </row>
    <row r="19" s="10" customFormat="1" ht="12.75"/>
  </sheetData>
  <mergeCells count="7">
    <mergeCell ref="A1:K1"/>
    <mergeCell ref="A18:B18"/>
    <mergeCell ref="A2:K2"/>
    <mergeCell ref="A4:A7"/>
    <mergeCell ref="K4:K7"/>
    <mergeCell ref="G15:K15"/>
    <mergeCell ref="A15:B1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117"/>
  <sheetViews>
    <sheetView zoomScaleSheetLayoutView="100" workbookViewId="0" topLeftCell="L10">
      <selection activeCell="W35" sqref="W35"/>
    </sheetView>
  </sheetViews>
  <sheetFormatPr defaultColWidth="9.140625" defaultRowHeight="12.75"/>
  <cols>
    <col min="1" max="1" width="15.00390625" style="11" customWidth="1"/>
    <col min="2" max="2" width="10.421875" style="11" customWidth="1"/>
    <col min="3" max="3" width="10.57421875" style="11" customWidth="1"/>
    <col min="4" max="4" width="9.8515625" style="11" customWidth="1"/>
    <col min="5" max="5" width="9.7109375" style="11" customWidth="1"/>
    <col min="6" max="6" width="9.57421875" style="11" customWidth="1"/>
    <col min="7" max="9" width="9.7109375" style="11" customWidth="1"/>
    <col min="10" max="11" width="10.140625" style="11" customWidth="1"/>
    <col min="12" max="12" width="10.28125" style="11" customWidth="1"/>
    <col min="13" max="13" width="10.421875" style="11" bestFit="1" customWidth="1"/>
    <col min="14" max="14" width="14.421875" style="11" customWidth="1"/>
    <col min="15" max="15" width="9.8515625" style="11" customWidth="1"/>
    <col min="16" max="16" width="13.7109375" style="11" customWidth="1"/>
    <col min="17" max="16384" width="10.00390625" style="11" customWidth="1"/>
  </cols>
  <sheetData>
    <row r="1" spans="1:16" s="53" customFormat="1" ht="32.25" customHeight="1">
      <c r="A1" s="928" t="s">
        <v>752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</row>
    <row r="2" spans="1:14" s="53" customFormat="1" ht="15.75" customHeight="1">
      <c r="A2" s="52" t="s">
        <v>472</v>
      </c>
      <c r="B2" s="52"/>
      <c r="M2" s="52"/>
      <c r="N2" s="133" t="s">
        <v>473</v>
      </c>
    </row>
    <row r="3" spans="1:14" s="122" customFormat="1" ht="18.75" customHeight="1">
      <c r="A3" s="834" t="s">
        <v>590</v>
      </c>
      <c r="B3" s="132" t="s">
        <v>474</v>
      </c>
      <c r="C3" s="838" t="s">
        <v>475</v>
      </c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799" t="s">
        <v>589</v>
      </c>
    </row>
    <row r="4" spans="1:14" s="122" customFormat="1" ht="18.75" customHeight="1">
      <c r="A4" s="835"/>
      <c r="B4" s="129"/>
      <c r="C4" s="137"/>
      <c r="D4" s="833" t="s">
        <v>476</v>
      </c>
      <c r="E4" s="933"/>
      <c r="F4" s="933"/>
      <c r="G4" s="933"/>
      <c r="H4" s="933"/>
      <c r="I4" s="933"/>
      <c r="J4" s="933"/>
      <c r="K4" s="933"/>
      <c r="L4" s="933"/>
      <c r="M4" s="934"/>
      <c r="N4" s="943"/>
    </row>
    <row r="5" spans="1:14" s="122" customFormat="1" ht="15.75" customHeight="1">
      <c r="A5" s="835"/>
      <c r="B5" s="129"/>
      <c r="C5" s="137"/>
      <c r="D5" s="838" t="s">
        <v>477</v>
      </c>
      <c r="E5" s="861"/>
      <c r="F5" s="860" t="s">
        <v>478</v>
      </c>
      <c r="G5" s="861"/>
      <c r="H5" s="860" t="s">
        <v>479</v>
      </c>
      <c r="I5" s="861"/>
      <c r="J5" s="860" t="s">
        <v>480</v>
      </c>
      <c r="K5" s="861"/>
      <c r="L5" s="860" t="s">
        <v>481</v>
      </c>
      <c r="M5" s="861"/>
      <c r="N5" s="943"/>
    </row>
    <row r="6" spans="1:14" s="122" customFormat="1" ht="15.75" customHeight="1">
      <c r="A6" s="835"/>
      <c r="B6" s="864" t="s">
        <v>464</v>
      </c>
      <c r="C6" s="863"/>
      <c r="D6" s="837" t="s">
        <v>482</v>
      </c>
      <c r="E6" s="863"/>
      <c r="F6" s="862" t="s">
        <v>483</v>
      </c>
      <c r="G6" s="863"/>
      <c r="H6" s="862" t="s">
        <v>484</v>
      </c>
      <c r="I6" s="863"/>
      <c r="J6" s="862" t="s">
        <v>485</v>
      </c>
      <c r="K6" s="863"/>
      <c r="L6" s="864" t="s">
        <v>486</v>
      </c>
      <c r="M6" s="863"/>
      <c r="N6" s="943"/>
    </row>
    <row r="7" spans="1:14" s="122" customFormat="1" ht="15.75" customHeight="1">
      <c r="A7" s="835"/>
      <c r="B7" s="72" t="s">
        <v>487</v>
      </c>
      <c r="C7" s="72" t="s">
        <v>488</v>
      </c>
      <c r="D7" s="72" t="s">
        <v>487</v>
      </c>
      <c r="E7" s="72" t="s">
        <v>488</v>
      </c>
      <c r="F7" s="72" t="s">
        <v>487</v>
      </c>
      <c r="G7" s="72" t="s">
        <v>488</v>
      </c>
      <c r="H7" s="72" t="s">
        <v>487</v>
      </c>
      <c r="I7" s="72" t="s">
        <v>488</v>
      </c>
      <c r="J7" s="72" t="s">
        <v>487</v>
      </c>
      <c r="K7" s="72" t="s">
        <v>488</v>
      </c>
      <c r="L7" s="72" t="s">
        <v>487</v>
      </c>
      <c r="M7" s="72" t="s">
        <v>488</v>
      </c>
      <c r="N7" s="943"/>
    </row>
    <row r="8" spans="1:14" s="122" customFormat="1" ht="15.75" customHeight="1">
      <c r="A8" s="836"/>
      <c r="B8" s="136" t="s">
        <v>489</v>
      </c>
      <c r="C8" s="136" t="s">
        <v>471</v>
      </c>
      <c r="D8" s="136" t="s">
        <v>489</v>
      </c>
      <c r="E8" s="136" t="s">
        <v>753</v>
      </c>
      <c r="F8" s="136" t="s">
        <v>489</v>
      </c>
      <c r="G8" s="136" t="s">
        <v>471</v>
      </c>
      <c r="H8" s="136" t="s">
        <v>489</v>
      </c>
      <c r="I8" s="136" t="s">
        <v>471</v>
      </c>
      <c r="J8" s="136" t="s">
        <v>489</v>
      </c>
      <c r="K8" s="136" t="s">
        <v>471</v>
      </c>
      <c r="L8" s="136" t="s">
        <v>489</v>
      </c>
      <c r="M8" s="136" t="s">
        <v>471</v>
      </c>
      <c r="N8" s="944"/>
    </row>
    <row r="9" spans="1:14" s="115" customFormat="1" ht="15.75" customHeight="1">
      <c r="A9" s="437" t="s">
        <v>490</v>
      </c>
      <c r="B9" s="139">
        <v>11209</v>
      </c>
      <c r="C9" s="139">
        <v>12901</v>
      </c>
      <c r="D9" s="139">
        <v>4761</v>
      </c>
      <c r="E9" s="139">
        <v>529</v>
      </c>
      <c r="F9" s="139">
        <v>1951</v>
      </c>
      <c r="G9" s="139">
        <v>113</v>
      </c>
      <c r="H9" s="139">
        <v>35</v>
      </c>
      <c r="I9" s="139">
        <v>23</v>
      </c>
      <c r="J9" s="139">
        <v>3522</v>
      </c>
      <c r="K9" s="139">
        <v>4105</v>
      </c>
      <c r="L9" s="139" t="s">
        <v>603</v>
      </c>
      <c r="M9" s="139" t="s">
        <v>603</v>
      </c>
      <c r="N9" s="427" t="s">
        <v>601</v>
      </c>
    </row>
    <row r="10" spans="1:14" s="89" customFormat="1" ht="15.75" customHeight="1">
      <c r="A10" s="434" t="s">
        <v>491</v>
      </c>
      <c r="B10" s="139">
        <v>13676</v>
      </c>
      <c r="C10" s="139">
        <v>30372</v>
      </c>
      <c r="D10" s="139">
        <v>849</v>
      </c>
      <c r="E10" s="139">
        <v>337</v>
      </c>
      <c r="F10" s="139">
        <v>66</v>
      </c>
      <c r="G10" s="139">
        <v>15</v>
      </c>
      <c r="H10" s="139">
        <v>9</v>
      </c>
      <c r="I10" s="139">
        <v>7</v>
      </c>
      <c r="J10" s="139">
        <v>2636</v>
      </c>
      <c r="K10" s="139">
        <v>2936</v>
      </c>
      <c r="L10" s="139" t="s">
        <v>603</v>
      </c>
      <c r="M10" s="139" t="s">
        <v>603</v>
      </c>
      <c r="N10" s="427" t="s">
        <v>602</v>
      </c>
    </row>
    <row r="11" spans="1:14" s="89" customFormat="1" ht="15.75" customHeight="1">
      <c r="A11" s="108" t="s">
        <v>497</v>
      </c>
      <c r="B11" s="477">
        <v>26849</v>
      </c>
      <c r="C11" s="468">
        <v>59552</v>
      </c>
      <c r="D11" s="468">
        <v>6545</v>
      </c>
      <c r="E11" s="468">
        <v>882</v>
      </c>
      <c r="F11" s="468">
        <v>1404</v>
      </c>
      <c r="G11" s="468">
        <v>122</v>
      </c>
      <c r="H11" s="468">
        <v>54</v>
      </c>
      <c r="I11" s="468">
        <v>40</v>
      </c>
      <c r="J11" s="468">
        <v>6401</v>
      </c>
      <c r="K11" s="468">
        <v>7850</v>
      </c>
      <c r="L11" s="468" t="s">
        <v>603</v>
      </c>
      <c r="M11" s="468" t="s">
        <v>603</v>
      </c>
      <c r="N11" s="118" t="s">
        <v>497</v>
      </c>
    </row>
    <row r="12" spans="1:14" s="89" customFormat="1" ht="15.75" customHeight="1">
      <c r="A12" s="108" t="s">
        <v>361</v>
      </c>
      <c r="B12" s="139">
        <v>26138</v>
      </c>
      <c r="C12" s="139">
        <v>52286</v>
      </c>
      <c r="D12" s="139">
        <v>7484</v>
      </c>
      <c r="E12" s="139">
        <v>1191</v>
      </c>
      <c r="F12" s="139">
        <v>1512</v>
      </c>
      <c r="G12" s="139">
        <v>152</v>
      </c>
      <c r="H12" s="139">
        <v>80</v>
      </c>
      <c r="I12" s="139">
        <v>37</v>
      </c>
      <c r="J12" s="139">
        <v>6355</v>
      </c>
      <c r="K12" s="139">
        <v>6848</v>
      </c>
      <c r="L12" s="139">
        <v>2</v>
      </c>
      <c r="M12" s="139">
        <v>1</v>
      </c>
      <c r="N12" s="118" t="s">
        <v>361</v>
      </c>
    </row>
    <row r="13" spans="1:14" s="89" customFormat="1" ht="15.75" customHeight="1">
      <c r="A13" s="108" t="s">
        <v>710</v>
      </c>
      <c r="B13" s="139">
        <v>20352</v>
      </c>
      <c r="C13" s="139">
        <v>31892</v>
      </c>
      <c r="D13" s="139">
        <v>5721</v>
      </c>
      <c r="E13" s="139">
        <v>822</v>
      </c>
      <c r="F13" s="139">
        <v>1593</v>
      </c>
      <c r="G13" s="139">
        <v>116</v>
      </c>
      <c r="H13" s="139">
        <v>42</v>
      </c>
      <c r="I13" s="139">
        <v>19</v>
      </c>
      <c r="J13" s="139">
        <v>4814</v>
      </c>
      <c r="K13" s="139">
        <v>5424</v>
      </c>
      <c r="L13" s="139">
        <v>2</v>
      </c>
      <c r="M13" s="139">
        <v>1</v>
      </c>
      <c r="N13" s="118" t="s">
        <v>710</v>
      </c>
    </row>
    <row r="14" spans="1:14" s="89" customFormat="1" ht="15.75" customHeight="1">
      <c r="A14" s="108" t="s">
        <v>777</v>
      </c>
      <c r="B14" s="139">
        <v>18218</v>
      </c>
      <c r="C14" s="139">
        <v>28519</v>
      </c>
      <c r="D14" s="139">
        <v>4735</v>
      </c>
      <c r="E14" s="139">
        <v>777</v>
      </c>
      <c r="F14" s="139">
        <v>1851</v>
      </c>
      <c r="G14" s="139">
        <v>112</v>
      </c>
      <c r="H14" s="139">
        <v>36</v>
      </c>
      <c r="I14" s="139">
        <v>28</v>
      </c>
      <c r="J14" s="139">
        <v>4602</v>
      </c>
      <c r="K14" s="139">
        <v>5786</v>
      </c>
      <c r="L14" s="139">
        <v>18</v>
      </c>
      <c r="M14" s="139">
        <v>22</v>
      </c>
      <c r="N14" s="118" t="s">
        <v>777</v>
      </c>
    </row>
    <row r="15" spans="1:14" s="144" customFormat="1" ht="15.75" customHeight="1">
      <c r="A15" s="311" t="s">
        <v>782</v>
      </c>
      <c r="B15" s="767">
        <v>18452</v>
      </c>
      <c r="C15" s="717">
        <v>23856</v>
      </c>
      <c r="D15" s="717">
        <v>4923</v>
      </c>
      <c r="E15" s="717">
        <v>787</v>
      </c>
      <c r="F15" s="717">
        <v>2935</v>
      </c>
      <c r="G15" s="717">
        <v>142</v>
      </c>
      <c r="H15" s="717">
        <v>34</v>
      </c>
      <c r="I15" s="717">
        <v>32</v>
      </c>
      <c r="J15" s="717">
        <v>3813</v>
      </c>
      <c r="K15" s="717">
        <v>3513</v>
      </c>
      <c r="L15" s="717">
        <v>0</v>
      </c>
      <c r="M15" s="768">
        <v>0</v>
      </c>
      <c r="N15" s="313" t="s">
        <v>782</v>
      </c>
    </row>
    <row r="16" spans="1:11" s="142" customFormat="1" ht="13.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s="142" customFormat="1" ht="13.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8" spans="1:21" s="142" customFormat="1" ht="13.5" customHeight="1">
      <c r="A18" s="834" t="s">
        <v>590</v>
      </c>
      <c r="B18" s="932" t="s">
        <v>475</v>
      </c>
      <c r="C18" s="794"/>
      <c r="D18" s="794"/>
      <c r="E18" s="794"/>
      <c r="F18" s="794"/>
      <c r="G18" s="794"/>
      <c r="H18" s="865" t="s">
        <v>492</v>
      </c>
      <c r="I18" s="933"/>
      <c r="J18" s="933"/>
      <c r="K18" s="933"/>
      <c r="L18" s="933"/>
      <c r="M18" s="933"/>
      <c r="N18" s="933"/>
      <c r="O18" s="933"/>
      <c r="P18" s="933"/>
      <c r="Q18" s="933"/>
      <c r="R18" s="933"/>
      <c r="S18" s="934"/>
      <c r="T18" s="950" t="s">
        <v>588</v>
      </c>
      <c r="U18" s="951"/>
    </row>
    <row r="19" spans="1:21" s="142" customFormat="1" ht="13.5" customHeight="1">
      <c r="A19" s="835"/>
      <c r="B19" s="838" t="s">
        <v>658</v>
      </c>
      <c r="C19" s="861"/>
      <c r="D19" s="860" t="s">
        <v>659</v>
      </c>
      <c r="E19" s="861"/>
      <c r="F19" s="860" t="s">
        <v>660</v>
      </c>
      <c r="G19" s="861"/>
      <c r="H19" s="860" t="s">
        <v>462</v>
      </c>
      <c r="I19" s="861"/>
      <c r="J19" s="860" t="s">
        <v>463</v>
      </c>
      <c r="K19" s="861"/>
      <c r="L19" s="860" t="s">
        <v>493</v>
      </c>
      <c r="M19" s="861"/>
      <c r="N19" s="860" t="s">
        <v>494</v>
      </c>
      <c r="O19" s="861"/>
      <c r="P19" s="860" t="s">
        <v>495</v>
      </c>
      <c r="Q19" s="861"/>
      <c r="R19" s="860" t="s">
        <v>496</v>
      </c>
      <c r="S19" s="861"/>
      <c r="T19" s="952"/>
      <c r="U19" s="953"/>
    </row>
    <row r="20" spans="1:21" s="142" customFormat="1" ht="13.5" customHeight="1">
      <c r="A20" s="835"/>
      <c r="B20" s="795" t="s">
        <v>661</v>
      </c>
      <c r="C20" s="863"/>
      <c r="D20" s="796" t="s">
        <v>662</v>
      </c>
      <c r="E20" s="863"/>
      <c r="F20" s="864" t="s">
        <v>663</v>
      </c>
      <c r="G20" s="863"/>
      <c r="H20" s="862" t="s">
        <v>465</v>
      </c>
      <c r="I20" s="863"/>
      <c r="J20" s="864" t="s">
        <v>466</v>
      </c>
      <c r="K20" s="863"/>
      <c r="L20" s="864" t="s">
        <v>467</v>
      </c>
      <c r="M20" s="863"/>
      <c r="N20" s="862" t="s">
        <v>468</v>
      </c>
      <c r="O20" s="863"/>
      <c r="P20" s="862" t="s">
        <v>469</v>
      </c>
      <c r="Q20" s="863"/>
      <c r="R20" s="864" t="s">
        <v>470</v>
      </c>
      <c r="S20" s="863"/>
      <c r="T20" s="952"/>
      <c r="U20" s="953"/>
    </row>
    <row r="21" spans="1:21" s="142" customFormat="1" ht="13.5" customHeight="1">
      <c r="A21" s="835"/>
      <c r="B21" s="72" t="s">
        <v>487</v>
      </c>
      <c r="C21" s="72" t="s">
        <v>488</v>
      </c>
      <c r="D21" s="72" t="s">
        <v>487</v>
      </c>
      <c r="E21" s="72" t="s">
        <v>488</v>
      </c>
      <c r="F21" s="72" t="s">
        <v>487</v>
      </c>
      <c r="G21" s="72" t="s">
        <v>488</v>
      </c>
      <c r="H21" s="72" t="s">
        <v>487</v>
      </c>
      <c r="I21" s="72" t="s">
        <v>488</v>
      </c>
      <c r="J21" s="72" t="s">
        <v>487</v>
      </c>
      <c r="K21" s="72" t="s">
        <v>488</v>
      </c>
      <c r="L21" s="72" t="s">
        <v>487</v>
      </c>
      <c r="M21" s="72" t="s">
        <v>488</v>
      </c>
      <c r="N21" s="72" t="s">
        <v>487</v>
      </c>
      <c r="O21" s="72" t="s">
        <v>488</v>
      </c>
      <c r="P21" s="72" t="s">
        <v>487</v>
      </c>
      <c r="Q21" s="72" t="s">
        <v>488</v>
      </c>
      <c r="R21" s="72" t="s">
        <v>487</v>
      </c>
      <c r="S21" s="72" t="s">
        <v>488</v>
      </c>
      <c r="T21" s="952"/>
      <c r="U21" s="953"/>
    </row>
    <row r="22" spans="1:21" s="142" customFormat="1" ht="13.5" customHeight="1">
      <c r="A22" s="836"/>
      <c r="B22" s="136" t="s">
        <v>489</v>
      </c>
      <c r="C22" s="136" t="s">
        <v>471</v>
      </c>
      <c r="D22" s="136" t="s">
        <v>489</v>
      </c>
      <c r="E22" s="136" t="s">
        <v>471</v>
      </c>
      <c r="F22" s="136" t="s">
        <v>489</v>
      </c>
      <c r="G22" s="136" t="s">
        <v>471</v>
      </c>
      <c r="H22" s="136" t="s">
        <v>489</v>
      </c>
      <c r="I22" s="136" t="s">
        <v>471</v>
      </c>
      <c r="J22" s="136" t="s">
        <v>489</v>
      </c>
      <c r="K22" s="136" t="s">
        <v>471</v>
      </c>
      <c r="L22" s="136" t="s">
        <v>489</v>
      </c>
      <c r="M22" s="136" t="s">
        <v>471</v>
      </c>
      <c r="N22" s="136" t="s">
        <v>489</v>
      </c>
      <c r="O22" s="136" t="s">
        <v>471</v>
      </c>
      <c r="P22" s="136" t="s">
        <v>489</v>
      </c>
      <c r="Q22" s="136" t="s">
        <v>471</v>
      </c>
      <c r="R22" s="136" t="s">
        <v>489</v>
      </c>
      <c r="S22" s="136" t="s">
        <v>471</v>
      </c>
      <c r="T22" s="864"/>
      <c r="U22" s="795"/>
    </row>
    <row r="23" spans="1:21" s="142" customFormat="1" ht="13.5" customHeight="1">
      <c r="A23" s="437" t="s">
        <v>490</v>
      </c>
      <c r="B23" s="468" t="s">
        <v>603</v>
      </c>
      <c r="C23" s="468" t="s">
        <v>603</v>
      </c>
      <c r="D23" s="468" t="s">
        <v>603</v>
      </c>
      <c r="E23" s="468" t="s">
        <v>603</v>
      </c>
      <c r="F23" s="468" t="s">
        <v>603</v>
      </c>
      <c r="G23" s="468" t="s">
        <v>603</v>
      </c>
      <c r="H23" s="140">
        <v>1222</v>
      </c>
      <c r="I23" s="23">
        <v>1636</v>
      </c>
      <c r="J23" s="23">
        <v>32</v>
      </c>
      <c r="K23" s="23">
        <v>37</v>
      </c>
      <c r="L23" s="143">
        <v>7390</v>
      </c>
      <c r="M23" s="143">
        <v>688</v>
      </c>
      <c r="N23" s="143">
        <v>928</v>
      </c>
      <c r="O23" s="143">
        <v>5227</v>
      </c>
      <c r="P23" s="143">
        <v>10</v>
      </c>
      <c r="Q23" s="143">
        <v>13</v>
      </c>
      <c r="R23" s="143">
        <v>1627</v>
      </c>
      <c r="S23" s="545">
        <v>5300</v>
      </c>
      <c r="T23" s="945" t="s">
        <v>601</v>
      </c>
      <c r="U23" s="946"/>
    </row>
    <row r="24" spans="1:21" s="142" customFormat="1" ht="13.5" customHeight="1">
      <c r="A24" s="434" t="s">
        <v>491</v>
      </c>
      <c r="B24" s="468" t="s">
        <v>603</v>
      </c>
      <c r="C24" s="468" t="s">
        <v>603</v>
      </c>
      <c r="D24" s="468" t="s">
        <v>603</v>
      </c>
      <c r="E24" s="468" t="s">
        <v>603</v>
      </c>
      <c r="F24" s="468" t="s">
        <v>603</v>
      </c>
      <c r="G24" s="468" t="s">
        <v>603</v>
      </c>
      <c r="H24" s="140">
        <v>4607</v>
      </c>
      <c r="I24" s="23">
        <v>8197</v>
      </c>
      <c r="J24" s="23">
        <v>124</v>
      </c>
      <c r="K24" s="23">
        <v>121</v>
      </c>
      <c r="L24" s="143">
        <v>2638</v>
      </c>
      <c r="M24" s="143">
        <v>719</v>
      </c>
      <c r="N24" s="143">
        <v>3765</v>
      </c>
      <c r="O24" s="143">
        <v>12297</v>
      </c>
      <c r="P24" s="143">
        <v>41</v>
      </c>
      <c r="Q24" s="143">
        <v>151</v>
      </c>
      <c r="R24" s="143">
        <v>2501</v>
      </c>
      <c r="S24" s="545">
        <v>8887</v>
      </c>
      <c r="T24" s="945" t="s">
        <v>602</v>
      </c>
      <c r="U24" s="946"/>
    </row>
    <row r="25" spans="1:21" s="142" customFormat="1" ht="13.5" customHeight="1">
      <c r="A25" s="108" t="s">
        <v>497</v>
      </c>
      <c r="B25" s="468" t="s">
        <v>603</v>
      </c>
      <c r="C25" s="468" t="s">
        <v>603</v>
      </c>
      <c r="D25" s="468" t="s">
        <v>603</v>
      </c>
      <c r="E25" s="468" t="s">
        <v>603</v>
      </c>
      <c r="F25" s="468" t="s">
        <v>603</v>
      </c>
      <c r="G25" s="468" t="s">
        <v>603</v>
      </c>
      <c r="H25" s="546">
        <v>6641</v>
      </c>
      <c r="I25" s="546">
        <v>12618</v>
      </c>
      <c r="J25" s="546">
        <v>266</v>
      </c>
      <c r="K25" s="546">
        <v>170</v>
      </c>
      <c r="L25" s="546">
        <v>9726</v>
      </c>
      <c r="M25" s="546">
        <v>1493</v>
      </c>
      <c r="N25" s="546">
        <v>5468</v>
      </c>
      <c r="O25" s="546">
        <v>23119</v>
      </c>
      <c r="P25" s="546">
        <v>61</v>
      </c>
      <c r="Q25" s="546">
        <v>123</v>
      </c>
      <c r="R25" s="546">
        <v>4687</v>
      </c>
      <c r="S25" s="547">
        <v>22029</v>
      </c>
      <c r="T25" s="947" t="s">
        <v>497</v>
      </c>
      <c r="U25" s="948"/>
    </row>
    <row r="26" spans="1:21" s="142" customFormat="1" ht="13.5" customHeight="1">
      <c r="A26" s="108" t="s">
        <v>361</v>
      </c>
      <c r="B26" s="468" t="s">
        <v>603</v>
      </c>
      <c r="C26" s="468" t="s">
        <v>603</v>
      </c>
      <c r="D26" s="468" t="s">
        <v>603</v>
      </c>
      <c r="E26" s="468" t="s">
        <v>603</v>
      </c>
      <c r="F26" s="468" t="s">
        <v>603</v>
      </c>
      <c r="G26" s="468" t="s">
        <v>603</v>
      </c>
      <c r="H26" s="139">
        <v>5849</v>
      </c>
      <c r="I26" s="139">
        <v>10746</v>
      </c>
      <c r="J26" s="140">
        <v>185</v>
      </c>
      <c r="K26" s="140">
        <v>171</v>
      </c>
      <c r="L26" s="140">
        <v>11067</v>
      </c>
      <c r="M26" s="140">
        <v>1738</v>
      </c>
      <c r="N26" s="139">
        <v>4950</v>
      </c>
      <c r="O26" s="139">
        <v>25882</v>
      </c>
      <c r="P26" s="139">
        <v>45</v>
      </c>
      <c r="Q26" s="139">
        <v>77</v>
      </c>
      <c r="R26" s="139">
        <v>4042</v>
      </c>
      <c r="S26" s="139">
        <v>13672</v>
      </c>
      <c r="T26" s="881" t="s">
        <v>361</v>
      </c>
      <c r="U26" s="949"/>
    </row>
    <row r="27" spans="1:21" s="142" customFormat="1" ht="13.5" customHeight="1">
      <c r="A27" s="108" t="s">
        <v>710</v>
      </c>
      <c r="B27" s="139">
        <v>7963</v>
      </c>
      <c r="C27" s="139">
        <v>24503</v>
      </c>
      <c r="D27" s="139">
        <v>179</v>
      </c>
      <c r="E27" s="139">
        <v>346</v>
      </c>
      <c r="F27" s="139">
        <v>38</v>
      </c>
      <c r="G27" s="139">
        <v>662</v>
      </c>
      <c r="H27" s="139">
        <v>4792</v>
      </c>
      <c r="I27" s="139">
        <v>8200</v>
      </c>
      <c r="J27" s="140">
        <v>195</v>
      </c>
      <c r="K27" s="140">
        <v>139</v>
      </c>
      <c r="L27" s="140">
        <v>9020</v>
      </c>
      <c r="M27" s="140">
        <v>1446</v>
      </c>
      <c r="N27" s="139">
        <v>3483</v>
      </c>
      <c r="O27" s="139">
        <v>13790</v>
      </c>
      <c r="P27" s="139">
        <v>31</v>
      </c>
      <c r="Q27" s="139">
        <v>64</v>
      </c>
      <c r="R27" s="139">
        <v>2831</v>
      </c>
      <c r="S27" s="139">
        <v>8253</v>
      </c>
      <c r="T27" s="881" t="s">
        <v>710</v>
      </c>
      <c r="U27" s="931"/>
    </row>
    <row r="28" spans="1:21" s="142" customFormat="1" ht="13.5" customHeight="1">
      <c r="A28" s="108" t="s">
        <v>777</v>
      </c>
      <c r="B28" s="139">
        <v>6741</v>
      </c>
      <c r="C28" s="139">
        <v>20745</v>
      </c>
      <c r="D28" s="139">
        <v>158</v>
      </c>
      <c r="E28" s="139">
        <v>406</v>
      </c>
      <c r="F28" s="139">
        <v>77</v>
      </c>
      <c r="G28" s="139">
        <v>643</v>
      </c>
      <c r="H28" s="139">
        <v>4211</v>
      </c>
      <c r="I28" s="139">
        <v>6718</v>
      </c>
      <c r="J28" s="140">
        <v>113</v>
      </c>
      <c r="K28" s="140">
        <v>115</v>
      </c>
      <c r="L28" s="140">
        <v>8119</v>
      </c>
      <c r="M28" s="140">
        <v>1397</v>
      </c>
      <c r="N28" s="139">
        <v>3219</v>
      </c>
      <c r="O28" s="139">
        <v>10300</v>
      </c>
      <c r="P28" s="139">
        <v>20</v>
      </c>
      <c r="Q28" s="139">
        <v>70</v>
      </c>
      <c r="R28" s="139">
        <v>2536</v>
      </c>
      <c r="S28" s="139">
        <v>9919</v>
      </c>
      <c r="T28" s="881" t="s">
        <v>777</v>
      </c>
      <c r="U28" s="931"/>
    </row>
    <row r="29" spans="1:21" s="142" customFormat="1" ht="13.5" customHeight="1">
      <c r="A29" s="311" t="s">
        <v>782</v>
      </c>
      <c r="B29" s="759">
        <v>6451</v>
      </c>
      <c r="C29" s="760">
        <v>17734</v>
      </c>
      <c r="D29" s="760">
        <v>161</v>
      </c>
      <c r="E29" s="760">
        <v>405</v>
      </c>
      <c r="F29" s="760">
        <v>135</v>
      </c>
      <c r="G29" s="760">
        <v>1243</v>
      </c>
      <c r="H29" s="760">
        <v>3738</v>
      </c>
      <c r="I29" s="760">
        <v>5750</v>
      </c>
      <c r="J29" s="760">
        <v>98</v>
      </c>
      <c r="K29" s="760">
        <v>61</v>
      </c>
      <c r="L29" s="760">
        <v>9568</v>
      </c>
      <c r="M29" s="760">
        <v>1547</v>
      </c>
      <c r="N29" s="760">
        <v>2906</v>
      </c>
      <c r="O29" s="760">
        <v>7779</v>
      </c>
      <c r="P29" s="760">
        <v>30</v>
      </c>
      <c r="Q29" s="760">
        <v>78</v>
      </c>
      <c r="R29" s="760">
        <v>2112</v>
      </c>
      <c r="S29" s="766">
        <v>8641</v>
      </c>
      <c r="T29" s="797" t="s">
        <v>782</v>
      </c>
      <c r="U29" s="798"/>
    </row>
    <row r="30" spans="1:20" s="142" customFormat="1" ht="13.5" customHeight="1">
      <c r="A30" s="68" t="s">
        <v>721</v>
      </c>
      <c r="B30" s="550"/>
      <c r="C30" s="141"/>
      <c r="D30" s="141"/>
      <c r="E30" s="141"/>
      <c r="F30" s="141"/>
      <c r="G30" s="141"/>
      <c r="H30" s="499"/>
      <c r="I30" s="499"/>
      <c r="J30" s="499"/>
      <c r="K30" s="499"/>
      <c r="L30" s="548"/>
      <c r="M30" s="548"/>
      <c r="N30" s="548"/>
      <c r="O30" s="548"/>
      <c r="P30" s="122"/>
      <c r="Q30" s="122"/>
      <c r="R30" s="122"/>
      <c r="S30" s="121" t="s">
        <v>751</v>
      </c>
      <c r="T30" s="277"/>
    </row>
    <row r="31" spans="1:11" s="142" customFormat="1" ht="13.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s="142" customFormat="1" ht="13.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 s="142" customFormat="1" ht="13.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1" s="142" customFormat="1" ht="13.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s="142" customFormat="1" ht="13.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s="142" customFormat="1" ht="13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s="142" customFormat="1" ht="13.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="10" customFormat="1" ht="13.5" customHeight="1"/>
    <row r="39" s="10" customFormat="1" ht="13.5" customHeight="1"/>
    <row r="40" s="10" customFormat="1" ht="13.5" customHeight="1"/>
    <row r="41" s="10" customFormat="1" ht="13.5" customHeight="1"/>
    <row r="42" s="10" customFormat="1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10" customFormat="1" ht="13.5" customHeight="1"/>
    <row r="52" s="10" customFormat="1" ht="13.5" customHeight="1"/>
    <row r="53" s="10" customFormat="1" ht="13.5" customHeight="1"/>
    <row r="54" s="10" customFormat="1" ht="13.5" customHeight="1"/>
    <row r="55" s="10" customFormat="1" ht="13.5" customHeight="1"/>
    <row r="56" s="10" customFormat="1" ht="13.5" customHeight="1"/>
    <row r="57" s="10" customFormat="1" ht="13.5" customHeight="1"/>
    <row r="58" s="10" customFormat="1" ht="13.5" customHeight="1"/>
    <row r="59" s="10" customFormat="1" ht="13.5" customHeight="1"/>
    <row r="60" s="10" customFormat="1" ht="13.5" customHeight="1"/>
    <row r="61" s="10" customFormat="1" ht="13.5" customHeight="1"/>
    <row r="62" s="10" customFormat="1" ht="13.5" customHeight="1"/>
    <row r="63" s="10" customFormat="1" ht="13.5" customHeight="1"/>
    <row r="64" s="10" customFormat="1" ht="13.5" customHeight="1"/>
    <row r="65" s="10" customFormat="1" ht="13.5" customHeight="1"/>
    <row r="66" s="10" customFormat="1" ht="13.5" customHeight="1"/>
    <row r="67" s="10" customFormat="1" ht="13.5" customHeight="1"/>
    <row r="68" s="10" customFormat="1" ht="13.5" customHeight="1"/>
    <row r="69" s="10" customFormat="1" ht="13.5" customHeight="1"/>
    <row r="70" s="10" customFormat="1" ht="13.5" customHeight="1"/>
    <row r="71" s="10" customFormat="1" ht="13.5" customHeight="1"/>
    <row r="72" s="10" customFormat="1" ht="13.5" customHeight="1"/>
    <row r="73" s="10" customFormat="1" ht="13.5" customHeight="1"/>
    <row r="74" s="10" customFormat="1" ht="13.5" customHeight="1"/>
    <row r="75" s="10" customFormat="1" ht="13.5" customHeight="1"/>
    <row r="76" s="10" customFormat="1" ht="13.5" customHeight="1"/>
    <row r="77" s="10" customFormat="1" ht="13.5" customHeight="1"/>
    <row r="78" s="10" customFormat="1" ht="13.5" customHeight="1"/>
    <row r="79" s="10" customFormat="1" ht="13.5" customHeight="1"/>
    <row r="80" s="10" customFormat="1" ht="13.5" customHeight="1"/>
    <row r="81" s="10" customFormat="1" ht="13.5" customHeight="1"/>
    <row r="82" s="10" customFormat="1" ht="13.5" customHeight="1"/>
    <row r="83" s="10" customFormat="1" ht="13.5" customHeight="1"/>
    <row r="84" s="10" customFormat="1" ht="13.5" customHeight="1"/>
    <row r="85" s="10" customFormat="1" ht="13.5" customHeight="1"/>
    <row r="86" s="10" customFormat="1" ht="13.5" customHeight="1"/>
    <row r="87" s="10" customFormat="1" ht="13.5" customHeight="1"/>
    <row r="88" s="10" customFormat="1" ht="13.5" customHeight="1"/>
    <row r="89" s="10" customFormat="1" ht="13.5" customHeight="1"/>
    <row r="90" s="10" customFormat="1" ht="13.5" customHeight="1"/>
    <row r="91" s="10" customFormat="1" ht="13.5" customHeight="1"/>
    <row r="92" s="10" customFormat="1" ht="13.5" customHeight="1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pans="2:3" s="10" customFormat="1" ht="12.75">
      <c r="B109" s="11"/>
      <c r="C109" s="11"/>
    </row>
    <row r="110" spans="2:3" s="10" customFormat="1" ht="12.75">
      <c r="B110" s="11"/>
      <c r="C110" s="11"/>
    </row>
    <row r="111" spans="2:9" s="10" customFormat="1" ht="12.75">
      <c r="B111" s="11"/>
      <c r="C111" s="11"/>
      <c r="D111" s="11"/>
      <c r="E111" s="11"/>
      <c r="F111" s="11"/>
      <c r="G111" s="11"/>
      <c r="H111" s="11"/>
      <c r="I111" s="11"/>
    </row>
    <row r="112" spans="26:49" ht="12.75"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26:49" ht="12.75"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26:49" ht="12.75"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26:49" ht="12.75"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spans="26:49" ht="12.75"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26:49" ht="12.75"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</sheetData>
  <mergeCells count="45">
    <mergeCell ref="T29:U29"/>
    <mergeCell ref="C3:M3"/>
    <mergeCell ref="N3:N8"/>
    <mergeCell ref="T23:U23"/>
    <mergeCell ref="T24:U24"/>
    <mergeCell ref="T25:U25"/>
    <mergeCell ref="T26:U26"/>
    <mergeCell ref="T18:U22"/>
    <mergeCell ref="N19:O19"/>
    <mergeCell ref="F5:G5"/>
    <mergeCell ref="A18:A22"/>
    <mergeCell ref="B18:G18"/>
    <mergeCell ref="B20:C20"/>
    <mergeCell ref="D20:E20"/>
    <mergeCell ref="F20:G20"/>
    <mergeCell ref="B19:C19"/>
    <mergeCell ref="D19:E19"/>
    <mergeCell ref="F19:G19"/>
    <mergeCell ref="A1:P1"/>
    <mergeCell ref="D4:M4"/>
    <mergeCell ref="A3:A8"/>
    <mergeCell ref="B6:C6"/>
    <mergeCell ref="D6:E6"/>
    <mergeCell ref="F6:G6"/>
    <mergeCell ref="H6:I6"/>
    <mergeCell ref="J6:K6"/>
    <mergeCell ref="H5:I5"/>
    <mergeCell ref="D5:E5"/>
    <mergeCell ref="J5:K5"/>
    <mergeCell ref="L6:M6"/>
    <mergeCell ref="J19:K19"/>
    <mergeCell ref="J20:K20"/>
    <mergeCell ref="L20:M20"/>
    <mergeCell ref="H18:S18"/>
    <mergeCell ref="H20:I20"/>
    <mergeCell ref="L19:M19"/>
    <mergeCell ref="H19:I19"/>
    <mergeCell ref="T28:U28"/>
    <mergeCell ref="T27:U27"/>
    <mergeCell ref="L5:M5"/>
    <mergeCell ref="P19:Q19"/>
    <mergeCell ref="R19:S19"/>
    <mergeCell ref="N20:O20"/>
    <mergeCell ref="P20:Q20"/>
    <mergeCell ref="R20:S20"/>
  </mergeCells>
  <printOptions/>
  <pageMargins left="0.42" right="0.23" top="0.984251968503937" bottom="0.78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U34"/>
  <sheetViews>
    <sheetView zoomScaleSheetLayoutView="100" workbookViewId="0" topLeftCell="A19">
      <selection activeCell="I33" sqref="I33"/>
    </sheetView>
  </sheetViews>
  <sheetFormatPr defaultColWidth="9.140625" defaultRowHeight="12.75"/>
  <cols>
    <col min="1" max="1" width="14.421875" style="151" customWidth="1"/>
    <col min="2" max="2" width="10.421875" style="151" customWidth="1"/>
    <col min="3" max="3" width="9.28125" style="151" customWidth="1"/>
    <col min="4" max="4" width="8.57421875" style="151" customWidth="1"/>
    <col min="5" max="5" width="11.00390625" style="151" customWidth="1"/>
    <col min="6" max="6" width="8.7109375" style="151" customWidth="1"/>
    <col min="7" max="8" width="10.00390625" style="151" customWidth="1"/>
    <col min="9" max="9" width="9.57421875" style="151" customWidth="1"/>
    <col min="10" max="10" width="10.8515625" style="151" customWidth="1"/>
    <col min="11" max="11" width="10.57421875" style="152" customWidth="1"/>
    <col min="12" max="12" width="10.421875" style="152" customWidth="1"/>
    <col min="13" max="15" width="12.140625" style="152" customWidth="1"/>
    <col min="16" max="16" width="11.28125" style="151" customWidth="1"/>
    <col min="17" max="17" width="12.140625" style="151" customWidth="1"/>
    <col min="18" max="18" width="14.00390625" style="151" customWidth="1"/>
    <col min="19" max="20" width="8.57421875" style="151" customWidth="1"/>
    <col min="21" max="21" width="12.57421875" style="151" customWidth="1"/>
    <col min="22" max="22" width="10.7109375" style="151" customWidth="1"/>
    <col min="23" max="23" width="11.57421875" style="151" customWidth="1"/>
    <col min="24" max="16384" width="9.140625" style="151" customWidth="1"/>
  </cols>
  <sheetData>
    <row r="1" spans="1:16" s="53" customFormat="1" ht="32.25" customHeight="1">
      <c r="A1" s="928" t="s">
        <v>754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</row>
    <row r="2" spans="1:16" s="155" customFormat="1" ht="19.5" customHeight="1">
      <c r="A2" s="153" t="s">
        <v>144</v>
      </c>
      <c r="B2" s="154"/>
      <c r="K2" s="156"/>
      <c r="L2" s="156"/>
      <c r="M2" s="156"/>
      <c r="N2" s="156"/>
      <c r="O2" s="156"/>
      <c r="P2" s="157" t="s">
        <v>145</v>
      </c>
    </row>
    <row r="3" spans="1:21" s="15" customFormat="1" ht="24.75" customHeight="1">
      <c r="A3" s="917" t="s">
        <v>146</v>
      </c>
      <c r="B3" s="960" t="s">
        <v>140</v>
      </c>
      <c r="C3" s="961"/>
      <c r="D3" s="962"/>
      <c r="E3" s="7" t="s">
        <v>147</v>
      </c>
      <c r="F3" s="955" t="s">
        <v>148</v>
      </c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7"/>
      <c r="U3" s="966" t="s">
        <v>586</v>
      </c>
    </row>
    <row r="4" spans="1:21" s="15" customFormat="1" ht="24.75" customHeight="1">
      <c r="A4" s="958"/>
      <c r="B4" s="4" t="s">
        <v>149</v>
      </c>
      <c r="C4" s="7" t="s">
        <v>150</v>
      </c>
      <c r="D4" s="98" t="s">
        <v>151</v>
      </c>
      <c r="E4" s="4" t="s">
        <v>152</v>
      </c>
      <c r="F4" s="105"/>
      <c r="G4" s="955" t="s">
        <v>153</v>
      </c>
      <c r="H4" s="976"/>
      <c r="I4" s="976"/>
      <c r="J4" s="976"/>
      <c r="K4" s="976"/>
      <c r="L4" s="976"/>
      <c r="M4" s="976"/>
      <c r="N4" s="976"/>
      <c r="O4" s="976"/>
      <c r="P4" s="903" t="s">
        <v>178</v>
      </c>
      <c r="Q4" s="963"/>
      <c r="R4" s="963"/>
      <c r="S4" s="963"/>
      <c r="T4" s="964"/>
      <c r="U4" s="967"/>
    </row>
    <row r="5" spans="1:21" s="15" customFormat="1" ht="24.75" customHeight="1">
      <c r="A5" s="958"/>
      <c r="B5" s="16"/>
      <c r="C5" s="4" t="s">
        <v>154</v>
      </c>
      <c r="D5" s="5" t="s">
        <v>155</v>
      </c>
      <c r="E5" s="17"/>
      <c r="F5" s="4" t="s">
        <v>156</v>
      </c>
      <c r="G5" s="7" t="s">
        <v>157</v>
      </c>
      <c r="H5" s="960" t="s">
        <v>158</v>
      </c>
      <c r="I5" s="961"/>
      <c r="J5" s="962"/>
      <c r="K5" s="965" t="s">
        <v>159</v>
      </c>
      <c r="L5" s="961"/>
      <c r="M5" s="961"/>
      <c r="N5" s="962"/>
      <c r="O5" s="98" t="s">
        <v>160</v>
      </c>
      <c r="P5" s="7" t="s">
        <v>183</v>
      </c>
      <c r="Q5" s="7" t="s">
        <v>184</v>
      </c>
      <c r="R5" s="7" t="s">
        <v>185</v>
      </c>
      <c r="S5" s="7" t="s">
        <v>186</v>
      </c>
      <c r="T5" s="100" t="s">
        <v>187</v>
      </c>
      <c r="U5" s="967"/>
    </row>
    <row r="6" spans="1:21" s="15" customFormat="1" ht="24.75" customHeight="1">
      <c r="A6" s="958"/>
      <c r="B6" s="16"/>
      <c r="C6" s="17"/>
      <c r="D6" s="16"/>
      <c r="E6" s="17"/>
      <c r="F6" s="17"/>
      <c r="G6" s="18"/>
      <c r="H6" s="17"/>
      <c r="I6" s="7" t="s">
        <v>161</v>
      </c>
      <c r="J6" s="7" t="s">
        <v>162</v>
      </c>
      <c r="K6" s="17"/>
      <c r="L6" s="7" t="s">
        <v>163</v>
      </c>
      <c r="M6" s="7" t="s">
        <v>164</v>
      </c>
      <c r="N6" s="7" t="s">
        <v>165</v>
      </c>
      <c r="O6" s="5" t="s">
        <v>166</v>
      </c>
      <c r="P6" s="166"/>
      <c r="Q6" s="166"/>
      <c r="R6" s="166"/>
      <c r="S6" s="166"/>
      <c r="T6" s="167"/>
      <c r="U6" s="967"/>
    </row>
    <row r="7" spans="1:21" s="15" customFormat="1" ht="24.75" customHeight="1">
      <c r="A7" s="958"/>
      <c r="B7" s="16" t="s">
        <v>464</v>
      </c>
      <c r="C7" s="17" t="s">
        <v>623</v>
      </c>
      <c r="D7" s="17" t="s">
        <v>624</v>
      </c>
      <c r="E7" s="17" t="s">
        <v>625</v>
      </c>
      <c r="F7" s="17" t="s">
        <v>464</v>
      </c>
      <c r="G7" s="18" t="s">
        <v>167</v>
      </c>
      <c r="H7" s="17"/>
      <c r="I7" s="17" t="s">
        <v>168</v>
      </c>
      <c r="J7" s="17" t="s">
        <v>169</v>
      </c>
      <c r="K7" s="17"/>
      <c r="L7" s="17" t="s">
        <v>168</v>
      </c>
      <c r="M7" s="17" t="s">
        <v>169</v>
      </c>
      <c r="N7" s="17" t="s">
        <v>170</v>
      </c>
      <c r="O7" s="16" t="s">
        <v>171</v>
      </c>
      <c r="P7" s="166" t="s">
        <v>167</v>
      </c>
      <c r="Q7" s="166"/>
      <c r="R7" s="166"/>
      <c r="S7" s="166" t="s">
        <v>628</v>
      </c>
      <c r="T7" s="167" t="s">
        <v>627</v>
      </c>
      <c r="U7" s="967"/>
    </row>
    <row r="8" spans="1:21" s="15" customFormat="1" ht="24.75" customHeight="1">
      <c r="A8" s="959"/>
      <c r="B8" s="21"/>
      <c r="C8" s="19"/>
      <c r="D8" s="19"/>
      <c r="E8" s="19" t="s">
        <v>626</v>
      </c>
      <c r="F8" s="19"/>
      <c r="G8" s="20" t="s">
        <v>172</v>
      </c>
      <c r="H8" s="19"/>
      <c r="I8" s="19" t="s">
        <v>173</v>
      </c>
      <c r="J8" s="19" t="s">
        <v>174</v>
      </c>
      <c r="K8" s="19"/>
      <c r="L8" s="19" t="s">
        <v>175</v>
      </c>
      <c r="M8" s="19" t="s">
        <v>175</v>
      </c>
      <c r="N8" s="19" t="s">
        <v>175</v>
      </c>
      <c r="O8" s="21" t="s">
        <v>176</v>
      </c>
      <c r="P8" s="170" t="s">
        <v>172</v>
      </c>
      <c r="Q8" s="170" t="s">
        <v>206</v>
      </c>
      <c r="R8" s="170" t="s">
        <v>175</v>
      </c>
      <c r="S8" s="170" t="s">
        <v>207</v>
      </c>
      <c r="T8" s="169" t="s">
        <v>208</v>
      </c>
      <c r="U8" s="968"/>
    </row>
    <row r="9" spans="1:21" s="97" customFormat="1" ht="24.75" customHeight="1">
      <c r="A9" s="106" t="s">
        <v>490</v>
      </c>
      <c r="B9" s="689">
        <v>296990</v>
      </c>
      <c r="C9" s="556">
        <v>296990</v>
      </c>
      <c r="D9" s="553">
        <v>0</v>
      </c>
      <c r="E9" s="557">
        <v>260782</v>
      </c>
      <c r="F9" s="510">
        <v>128746</v>
      </c>
      <c r="G9" s="510">
        <v>14073</v>
      </c>
      <c r="H9" s="554">
        <v>0</v>
      </c>
      <c r="I9" s="554">
        <v>0</v>
      </c>
      <c r="J9" s="554">
        <v>0</v>
      </c>
      <c r="K9" s="510">
        <v>12944</v>
      </c>
      <c r="L9" s="510">
        <v>1802</v>
      </c>
      <c r="M9" s="510">
        <v>11101</v>
      </c>
      <c r="N9" s="558">
        <v>41</v>
      </c>
      <c r="O9" s="510">
        <v>1129</v>
      </c>
      <c r="P9" s="510">
        <v>3060</v>
      </c>
      <c r="Q9" s="510" t="s">
        <v>390</v>
      </c>
      <c r="R9" s="510">
        <v>3060</v>
      </c>
      <c r="S9" s="510" t="s">
        <v>390</v>
      </c>
      <c r="T9" s="555" t="s">
        <v>390</v>
      </c>
      <c r="U9" s="344" t="s">
        <v>527</v>
      </c>
    </row>
    <row r="10" spans="1:21" s="97" customFormat="1" ht="24.75" customHeight="1">
      <c r="A10" s="106" t="s">
        <v>491</v>
      </c>
      <c r="B10" s="689">
        <v>102342</v>
      </c>
      <c r="C10" s="556">
        <v>65220</v>
      </c>
      <c r="D10" s="556">
        <v>37122</v>
      </c>
      <c r="E10" s="557">
        <v>847231</v>
      </c>
      <c r="F10" s="510">
        <v>84895</v>
      </c>
      <c r="G10" s="510">
        <v>9473</v>
      </c>
      <c r="H10" s="554">
        <v>0</v>
      </c>
      <c r="I10" s="554">
        <v>0</v>
      </c>
      <c r="J10" s="554">
        <v>0</v>
      </c>
      <c r="K10" s="510">
        <v>9147</v>
      </c>
      <c r="L10" s="510">
        <v>4477</v>
      </c>
      <c r="M10" s="510">
        <v>4670</v>
      </c>
      <c r="N10" s="558" t="s">
        <v>390</v>
      </c>
      <c r="O10" s="510">
        <v>326</v>
      </c>
      <c r="P10" s="510">
        <v>673</v>
      </c>
      <c r="Q10" s="510" t="s">
        <v>390</v>
      </c>
      <c r="R10" s="510">
        <v>673</v>
      </c>
      <c r="S10" s="510" t="s">
        <v>390</v>
      </c>
      <c r="T10" s="555" t="s">
        <v>390</v>
      </c>
      <c r="U10" s="344" t="s">
        <v>587</v>
      </c>
    </row>
    <row r="11" spans="1:21" s="115" customFormat="1" ht="24.75" customHeight="1">
      <c r="A11" s="145" t="s">
        <v>388</v>
      </c>
      <c r="B11" s="699">
        <v>402254</v>
      </c>
      <c r="C11" s="559">
        <v>367126</v>
      </c>
      <c r="D11" s="559">
        <v>35128</v>
      </c>
      <c r="E11" s="560">
        <v>1108070</v>
      </c>
      <c r="F11" s="560">
        <v>213601</v>
      </c>
      <c r="G11" s="560">
        <v>23545</v>
      </c>
      <c r="H11" s="554">
        <v>0</v>
      </c>
      <c r="I11" s="554">
        <v>0</v>
      </c>
      <c r="J11" s="554">
        <v>0</v>
      </c>
      <c r="K11" s="560">
        <v>22090</v>
      </c>
      <c r="L11" s="560">
        <v>6279</v>
      </c>
      <c r="M11" s="560">
        <v>15770</v>
      </c>
      <c r="N11" s="561">
        <v>41</v>
      </c>
      <c r="O11" s="560">
        <v>1455</v>
      </c>
      <c r="P11" s="511">
        <v>3742</v>
      </c>
      <c r="Q11" s="511" t="s">
        <v>390</v>
      </c>
      <c r="R11" s="511">
        <v>3742</v>
      </c>
      <c r="S11" s="511" t="s">
        <v>390</v>
      </c>
      <c r="T11" s="552" t="s">
        <v>390</v>
      </c>
      <c r="U11" s="118" t="s">
        <v>497</v>
      </c>
    </row>
    <row r="12" spans="1:21" s="115" customFormat="1" ht="24.75" customHeight="1">
      <c r="A12" s="145" t="s">
        <v>361</v>
      </c>
      <c r="B12" s="691">
        <v>403601</v>
      </c>
      <c r="C12" s="648">
        <v>369088</v>
      </c>
      <c r="D12" s="559">
        <v>34513</v>
      </c>
      <c r="E12" s="648">
        <v>1107961</v>
      </c>
      <c r="F12" s="560">
        <v>224622</v>
      </c>
      <c r="G12" s="649">
        <v>25176</v>
      </c>
      <c r="H12" s="648">
        <v>102</v>
      </c>
      <c r="I12" s="649">
        <v>102</v>
      </c>
      <c r="J12" s="554">
        <v>0</v>
      </c>
      <c r="K12" s="649">
        <v>23498</v>
      </c>
      <c r="L12" s="649">
        <v>6478</v>
      </c>
      <c r="M12" s="649">
        <v>16979</v>
      </c>
      <c r="N12" s="648">
        <v>41</v>
      </c>
      <c r="O12" s="649">
        <v>1576</v>
      </c>
      <c r="P12" s="649">
        <v>3808</v>
      </c>
      <c r="Q12" s="648"/>
      <c r="R12" s="648">
        <v>3770</v>
      </c>
      <c r="S12" s="650">
        <v>38</v>
      </c>
      <c r="T12" s="651" t="s">
        <v>460</v>
      </c>
      <c r="U12" s="118" t="s">
        <v>361</v>
      </c>
    </row>
    <row r="13" spans="1:21" s="115" customFormat="1" ht="24.75" customHeight="1">
      <c r="A13" s="145" t="s">
        <v>635</v>
      </c>
      <c r="B13" s="690">
        <v>408364</v>
      </c>
      <c r="C13" s="635">
        <v>370325</v>
      </c>
      <c r="D13" s="636">
        <v>38039</v>
      </c>
      <c r="E13" s="636">
        <v>1107962</v>
      </c>
      <c r="F13" s="636">
        <v>222978</v>
      </c>
      <c r="G13" s="636">
        <v>25176</v>
      </c>
      <c r="H13" s="636">
        <v>102</v>
      </c>
      <c r="I13" s="636">
        <v>102</v>
      </c>
      <c r="J13" s="636">
        <v>0</v>
      </c>
      <c r="K13" s="635">
        <v>23498</v>
      </c>
      <c r="L13" s="635">
        <v>6477</v>
      </c>
      <c r="M13" s="635">
        <v>16980</v>
      </c>
      <c r="N13" s="635">
        <v>41</v>
      </c>
      <c r="O13" s="636">
        <v>1576</v>
      </c>
      <c r="P13" s="636">
        <v>3809</v>
      </c>
      <c r="Q13" s="652">
        <v>0</v>
      </c>
      <c r="R13" s="636">
        <v>3770</v>
      </c>
      <c r="S13" s="636">
        <v>39</v>
      </c>
      <c r="T13" s="653">
        <v>0</v>
      </c>
      <c r="U13" s="118" t="s">
        <v>635</v>
      </c>
    </row>
    <row r="14" spans="1:21" s="115" customFormat="1" ht="24.75" customHeight="1">
      <c r="A14" s="145" t="s">
        <v>777</v>
      </c>
      <c r="B14" s="635">
        <v>410915</v>
      </c>
      <c r="C14" s="635">
        <v>372134</v>
      </c>
      <c r="D14" s="636">
        <v>38781</v>
      </c>
      <c r="E14" s="636">
        <v>1098725</v>
      </c>
      <c r="F14" s="636">
        <v>213741</v>
      </c>
      <c r="G14" s="636">
        <v>25694</v>
      </c>
      <c r="H14" s="636">
        <v>102</v>
      </c>
      <c r="I14" s="636">
        <v>102</v>
      </c>
      <c r="J14" s="636">
        <v>0</v>
      </c>
      <c r="K14" s="635">
        <v>24016</v>
      </c>
      <c r="L14" s="635">
        <v>6477</v>
      </c>
      <c r="M14" s="635">
        <v>17498</v>
      </c>
      <c r="N14" s="635">
        <v>41</v>
      </c>
      <c r="O14" s="636">
        <v>1576</v>
      </c>
      <c r="P14" s="636">
        <v>3835</v>
      </c>
      <c r="Q14" s="652">
        <v>0</v>
      </c>
      <c r="R14" s="636">
        <v>3770</v>
      </c>
      <c r="S14" s="636">
        <v>65</v>
      </c>
      <c r="T14" s="653">
        <v>0</v>
      </c>
      <c r="U14" s="118" t="s">
        <v>777</v>
      </c>
    </row>
    <row r="15" spans="1:21" s="144" customFormat="1" ht="24.75" customHeight="1">
      <c r="A15" s="704" t="s">
        <v>782</v>
      </c>
      <c r="B15" s="769">
        <f>SUM(C15:D15)</f>
        <v>410378</v>
      </c>
      <c r="C15" s="770">
        <v>375868</v>
      </c>
      <c r="D15" s="770">
        <v>34510</v>
      </c>
      <c r="E15" s="771">
        <v>1108049</v>
      </c>
      <c r="F15" s="771">
        <v>213936</v>
      </c>
      <c r="G15" s="769">
        <f>SUM(H15,K15,O15)</f>
        <v>25694</v>
      </c>
      <c r="H15" s="771">
        <f>SUM(I15)</f>
        <v>102</v>
      </c>
      <c r="I15" s="771">
        <v>102</v>
      </c>
      <c r="J15" s="772">
        <v>0</v>
      </c>
      <c r="K15" s="771">
        <f>SUM(L15:N15)</f>
        <v>24016</v>
      </c>
      <c r="L15" s="770">
        <v>6477</v>
      </c>
      <c r="M15" s="770">
        <v>17498</v>
      </c>
      <c r="N15" s="770">
        <v>41</v>
      </c>
      <c r="O15" s="770">
        <v>1576</v>
      </c>
      <c r="P15" s="771">
        <f>SUM(Q15:T15)</f>
        <v>3867</v>
      </c>
      <c r="Q15" s="769">
        <v>0</v>
      </c>
      <c r="R15" s="770">
        <v>3802</v>
      </c>
      <c r="S15" s="771">
        <v>65</v>
      </c>
      <c r="T15" s="773">
        <v>0</v>
      </c>
      <c r="U15" s="313" t="s">
        <v>782</v>
      </c>
    </row>
    <row r="16" spans="1:16" s="144" customFormat="1" ht="21" customHeight="1">
      <c r="A16" s="172"/>
      <c r="B16" s="161"/>
      <c r="C16" s="162"/>
      <c r="D16" s="162"/>
      <c r="E16" s="158"/>
      <c r="F16" s="158"/>
      <c r="G16" s="159"/>
      <c r="H16" s="163"/>
      <c r="I16" s="163"/>
      <c r="J16" s="163"/>
      <c r="K16" s="164"/>
      <c r="L16" s="164"/>
      <c r="M16" s="164"/>
      <c r="N16" s="164"/>
      <c r="O16" s="164"/>
      <c r="P16" s="172"/>
    </row>
    <row r="17" spans="1:23" s="142" customFormat="1" ht="24.75" customHeight="1">
      <c r="A17" s="917" t="s">
        <v>146</v>
      </c>
      <c r="B17" s="955" t="s">
        <v>177</v>
      </c>
      <c r="C17" s="956"/>
      <c r="D17" s="956"/>
      <c r="E17" s="956"/>
      <c r="F17" s="956"/>
      <c r="G17" s="956"/>
      <c r="H17" s="956"/>
      <c r="I17" s="957"/>
      <c r="J17" s="383"/>
      <c r="K17" s="903" t="s">
        <v>182</v>
      </c>
      <c r="L17" s="954"/>
      <c r="M17" s="954"/>
      <c r="N17" s="954"/>
      <c r="O17" s="954"/>
      <c r="P17" s="954"/>
      <c r="Q17" s="723"/>
      <c r="S17" s="141"/>
      <c r="T17" s="141"/>
      <c r="U17" s="141"/>
      <c r="V17" s="141"/>
      <c r="W17" s="171"/>
    </row>
    <row r="18" spans="1:17" s="142" customFormat="1" ht="24.75" customHeight="1">
      <c r="A18" s="973"/>
      <c r="B18" s="965" t="s">
        <v>179</v>
      </c>
      <c r="C18" s="972"/>
      <c r="D18" s="972"/>
      <c r="E18" s="975"/>
      <c r="F18" s="955" t="s">
        <v>180</v>
      </c>
      <c r="G18" s="972"/>
      <c r="H18" s="972"/>
      <c r="I18" s="972"/>
      <c r="J18" s="4" t="s">
        <v>181</v>
      </c>
      <c r="K18" s="960" t="s">
        <v>193</v>
      </c>
      <c r="L18" s="969"/>
      <c r="M18" s="969"/>
      <c r="N18" s="969"/>
      <c r="O18" s="970"/>
      <c r="P18" s="970"/>
      <c r="Q18" s="694"/>
    </row>
    <row r="19" spans="1:17" s="142" customFormat="1" ht="24.75" customHeight="1">
      <c r="A19" s="973"/>
      <c r="B19" s="4" t="s">
        <v>157</v>
      </c>
      <c r="C19" s="702" t="s">
        <v>188</v>
      </c>
      <c r="D19" s="4" t="s">
        <v>185</v>
      </c>
      <c r="E19" s="4" t="s">
        <v>189</v>
      </c>
      <c r="F19" s="4" t="s">
        <v>183</v>
      </c>
      <c r="G19" s="4" t="s">
        <v>190</v>
      </c>
      <c r="H19" s="4" t="s">
        <v>191</v>
      </c>
      <c r="I19" s="5" t="s">
        <v>192</v>
      </c>
      <c r="J19" s="166"/>
      <c r="K19" s="385"/>
      <c r="L19" s="703" t="s">
        <v>196</v>
      </c>
      <c r="M19" s="100" t="s">
        <v>197</v>
      </c>
      <c r="N19" s="5" t="s">
        <v>198</v>
      </c>
      <c r="O19" s="4" t="s">
        <v>194</v>
      </c>
      <c r="P19" s="6" t="s">
        <v>195</v>
      </c>
      <c r="Q19" s="694" t="s">
        <v>592</v>
      </c>
    </row>
    <row r="20" spans="1:17" s="142" customFormat="1" ht="24.75" customHeight="1">
      <c r="A20" s="973"/>
      <c r="B20" s="338"/>
      <c r="C20" s="166"/>
      <c r="D20" s="166"/>
      <c r="E20" s="166"/>
      <c r="F20" s="166"/>
      <c r="G20" s="166"/>
      <c r="H20" s="166"/>
      <c r="I20" s="338"/>
      <c r="J20" s="166"/>
      <c r="K20" s="165"/>
      <c r="L20" s="385"/>
      <c r="M20" s="385"/>
      <c r="O20" s="4" t="s">
        <v>199</v>
      </c>
      <c r="P20" s="6" t="s">
        <v>200</v>
      </c>
      <c r="Q20" s="694"/>
    </row>
    <row r="21" spans="1:17" s="142" customFormat="1" ht="24.75" customHeight="1">
      <c r="A21" s="973"/>
      <c r="B21" s="692"/>
      <c r="C21" s="166"/>
      <c r="D21" s="166"/>
      <c r="E21" s="166"/>
      <c r="F21" s="166" t="s">
        <v>167</v>
      </c>
      <c r="G21" s="166"/>
      <c r="H21" s="166"/>
      <c r="I21" s="338"/>
      <c r="J21" s="166" t="s">
        <v>629</v>
      </c>
      <c r="K21" s="165"/>
      <c r="L21" s="168" t="s">
        <v>201</v>
      </c>
      <c r="M21" s="168" t="s">
        <v>202</v>
      </c>
      <c r="N21" s="384" t="s">
        <v>203</v>
      </c>
      <c r="O21" s="168" t="s">
        <v>204</v>
      </c>
      <c r="P21" s="721" t="s">
        <v>205</v>
      </c>
      <c r="Q21" s="694"/>
    </row>
    <row r="22" spans="1:17" s="142" customFormat="1" ht="24.75" customHeight="1">
      <c r="A22" s="974"/>
      <c r="B22" s="693" t="s">
        <v>209</v>
      </c>
      <c r="C22" s="170" t="s">
        <v>174</v>
      </c>
      <c r="D22" s="170" t="s">
        <v>175</v>
      </c>
      <c r="E22" s="170" t="s">
        <v>210</v>
      </c>
      <c r="F22" s="170" t="s">
        <v>172</v>
      </c>
      <c r="G22" s="170" t="s">
        <v>211</v>
      </c>
      <c r="H22" s="170" t="s">
        <v>212</v>
      </c>
      <c r="I22" s="339" t="s">
        <v>213</v>
      </c>
      <c r="J22" s="170" t="s">
        <v>214</v>
      </c>
      <c r="K22" s="169"/>
      <c r="L22" s="170" t="s">
        <v>471</v>
      </c>
      <c r="M22" s="170" t="s">
        <v>471</v>
      </c>
      <c r="N22" s="339" t="s">
        <v>471</v>
      </c>
      <c r="O22" s="170" t="s">
        <v>215</v>
      </c>
      <c r="P22" s="722" t="s">
        <v>216</v>
      </c>
      <c r="Q22" s="695"/>
    </row>
    <row r="23" spans="1:17" s="97" customFormat="1" ht="24.75" customHeight="1">
      <c r="A23" s="434" t="s">
        <v>490</v>
      </c>
      <c r="B23" s="700">
        <v>2279</v>
      </c>
      <c r="C23" s="725">
        <v>0</v>
      </c>
      <c r="D23" s="510">
        <v>662</v>
      </c>
      <c r="E23" s="510">
        <v>1617</v>
      </c>
      <c r="F23" s="510">
        <v>109334</v>
      </c>
      <c r="G23" s="510">
        <v>13334</v>
      </c>
      <c r="H23" s="510">
        <v>21378</v>
      </c>
      <c r="I23" s="510">
        <v>74622</v>
      </c>
      <c r="J23" s="510">
        <v>5287</v>
      </c>
      <c r="K23" s="636">
        <f>SUM(L23:P23)</f>
        <v>69977</v>
      </c>
      <c r="L23" s="725">
        <v>0</v>
      </c>
      <c r="M23" s="725">
        <v>0</v>
      </c>
      <c r="N23" s="725">
        <v>0</v>
      </c>
      <c r="O23" s="510">
        <v>5434</v>
      </c>
      <c r="P23" s="510">
        <v>64543</v>
      </c>
      <c r="Q23" s="658" t="s">
        <v>607</v>
      </c>
    </row>
    <row r="24" spans="1:17" s="97" customFormat="1" ht="24.75" customHeight="1">
      <c r="A24" s="434" t="s">
        <v>491</v>
      </c>
      <c r="B24" s="688">
        <v>513</v>
      </c>
      <c r="C24" s="725">
        <v>0</v>
      </c>
      <c r="D24" s="656">
        <v>128</v>
      </c>
      <c r="E24" s="654">
        <v>385</v>
      </c>
      <c r="F24" s="655">
        <v>74236</v>
      </c>
      <c r="G24" s="655">
        <v>6075</v>
      </c>
      <c r="H24" s="654">
        <v>4285</v>
      </c>
      <c r="I24" s="655">
        <v>63876</v>
      </c>
      <c r="J24" s="655">
        <v>4037</v>
      </c>
      <c r="K24" s="636">
        <f>SUM(L24:P24)</f>
        <v>220650</v>
      </c>
      <c r="L24" s="725">
        <v>0</v>
      </c>
      <c r="M24" s="725">
        <v>0</v>
      </c>
      <c r="N24" s="725">
        <v>0</v>
      </c>
      <c r="O24" s="654">
        <v>49537</v>
      </c>
      <c r="P24" s="657">
        <v>171113</v>
      </c>
      <c r="Q24" s="28" t="s">
        <v>722</v>
      </c>
    </row>
    <row r="25" spans="1:17" s="115" customFormat="1" ht="24.75" customHeight="1">
      <c r="A25" s="145" t="s">
        <v>388</v>
      </c>
      <c r="B25" s="701">
        <v>2791</v>
      </c>
      <c r="C25" s="725">
        <v>0</v>
      </c>
      <c r="D25" s="511">
        <v>790</v>
      </c>
      <c r="E25" s="511">
        <v>2001</v>
      </c>
      <c r="F25" s="511">
        <v>183523</v>
      </c>
      <c r="G25" s="511">
        <v>19390</v>
      </c>
      <c r="H25" s="511">
        <v>25645</v>
      </c>
      <c r="I25" s="511">
        <v>138488</v>
      </c>
      <c r="J25" s="511">
        <v>9324</v>
      </c>
      <c r="K25" s="636">
        <f>SUM(L25:P25)</f>
        <v>290627</v>
      </c>
      <c r="L25" s="725">
        <v>0</v>
      </c>
      <c r="M25" s="725">
        <v>0</v>
      </c>
      <c r="N25" s="725">
        <v>0</v>
      </c>
      <c r="O25" s="511">
        <v>54971</v>
      </c>
      <c r="P25" s="552">
        <v>235656</v>
      </c>
      <c r="Q25" s="118" t="s">
        <v>497</v>
      </c>
    </row>
    <row r="26" spans="1:17" s="115" customFormat="1" ht="24.75" customHeight="1">
      <c r="A26" s="145" t="s">
        <v>361</v>
      </c>
      <c r="B26" s="701">
        <f>SUM(C26:E26)</f>
        <v>2791</v>
      </c>
      <c r="C26" s="725">
        <v>0</v>
      </c>
      <c r="D26" s="511">
        <v>790</v>
      </c>
      <c r="E26" s="511">
        <v>2001</v>
      </c>
      <c r="F26" s="511">
        <f>SUM(G26:I26)</f>
        <v>181878</v>
      </c>
      <c r="G26" s="511">
        <v>19417</v>
      </c>
      <c r="H26" s="511">
        <v>25644</v>
      </c>
      <c r="I26" s="511">
        <v>136817</v>
      </c>
      <c r="J26" s="511">
        <v>9324</v>
      </c>
      <c r="K26" s="636">
        <f>SUM(L26:P26)</f>
        <v>290627</v>
      </c>
      <c r="L26" s="725">
        <v>0</v>
      </c>
      <c r="M26" s="725">
        <v>0</v>
      </c>
      <c r="N26" s="725">
        <v>0</v>
      </c>
      <c r="O26" s="511">
        <v>54971</v>
      </c>
      <c r="P26" s="552">
        <v>235656</v>
      </c>
      <c r="Q26" s="118" t="s">
        <v>361</v>
      </c>
    </row>
    <row r="27" spans="1:17" s="115" customFormat="1" ht="24.75" customHeight="1">
      <c r="A27" s="145" t="s">
        <v>635</v>
      </c>
      <c r="B27" s="696">
        <v>2791</v>
      </c>
      <c r="C27" s="725">
        <v>0</v>
      </c>
      <c r="D27" s="635">
        <v>790</v>
      </c>
      <c r="E27" s="636">
        <v>2001</v>
      </c>
      <c r="F27" s="635">
        <v>181877</v>
      </c>
      <c r="G27" s="635">
        <v>19417</v>
      </c>
      <c r="H27" s="635">
        <v>25644</v>
      </c>
      <c r="I27" s="635">
        <v>136817</v>
      </c>
      <c r="J27" s="636">
        <v>9324</v>
      </c>
      <c r="K27" s="636">
        <f>SUM(L27:P27)</f>
        <v>290627</v>
      </c>
      <c r="L27" s="725">
        <v>0</v>
      </c>
      <c r="M27" s="725">
        <v>0</v>
      </c>
      <c r="N27" s="725">
        <v>0</v>
      </c>
      <c r="O27" s="635">
        <v>54971</v>
      </c>
      <c r="P27" s="552">
        <v>235656</v>
      </c>
      <c r="Q27" s="118" t="s">
        <v>635</v>
      </c>
    </row>
    <row r="28" spans="1:17" s="115" customFormat="1" ht="24.75" customHeight="1">
      <c r="A28" s="145" t="s">
        <v>777</v>
      </c>
      <c r="B28" s="696">
        <v>2791</v>
      </c>
      <c r="C28" s="725">
        <v>0</v>
      </c>
      <c r="D28" s="635">
        <v>790</v>
      </c>
      <c r="E28" s="636">
        <v>2001</v>
      </c>
      <c r="F28" s="635">
        <v>181421</v>
      </c>
      <c r="G28" s="635">
        <v>19429</v>
      </c>
      <c r="H28" s="635">
        <v>25644</v>
      </c>
      <c r="I28" s="635">
        <v>136348</v>
      </c>
      <c r="J28" s="636">
        <v>9324</v>
      </c>
      <c r="K28" s="636">
        <v>884984</v>
      </c>
      <c r="L28" s="725">
        <v>594357</v>
      </c>
      <c r="M28" s="725">
        <v>0</v>
      </c>
      <c r="N28" s="725">
        <v>0</v>
      </c>
      <c r="O28" s="635">
        <v>54971</v>
      </c>
      <c r="P28" s="511">
        <v>235656</v>
      </c>
      <c r="Q28" s="118" t="s">
        <v>777</v>
      </c>
    </row>
    <row r="29" spans="1:229" s="705" customFormat="1" ht="24.75" customHeight="1">
      <c r="A29" s="704" t="s">
        <v>782</v>
      </c>
      <c r="B29" s="776">
        <f>SUM(C29:E29)</f>
        <v>2934</v>
      </c>
      <c r="C29" s="777">
        <v>0</v>
      </c>
      <c r="D29" s="770">
        <v>790</v>
      </c>
      <c r="E29" s="770">
        <v>2144</v>
      </c>
      <c r="F29" s="771">
        <f>SUM(G29:I29)</f>
        <v>181441</v>
      </c>
      <c r="G29" s="770">
        <v>19429</v>
      </c>
      <c r="H29" s="770">
        <v>25644</v>
      </c>
      <c r="I29" s="770">
        <v>136368</v>
      </c>
      <c r="J29" s="770">
        <v>9324</v>
      </c>
      <c r="K29" s="771">
        <f>SUM(L29:P29)</f>
        <v>884789</v>
      </c>
      <c r="L29" s="778">
        <v>594138</v>
      </c>
      <c r="M29" s="779">
        <v>0</v>
      </c>
      <c r="N29" s="779">
        <v>0</v>
      </c>
      <c r="O29" s="770">
        <v>54995</v>
      </c>
      <c r="P29" s="770">
        <v>235656</v>
      </c>
      <c r="Q29" s="313" t="s">
        <v>782</v>
      </c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</row>
    <row r="30" spans="1:229" s="53" customFormat="1" ht="18" customHeight="1">
      <c r="A30" s="659" t="s">
        <v>744</v>
      </c>
      <c r="B30" s="687"/>
      <c r="C30" s="536"/>
      <c r="D30" s="536"/>
      <c r="E30" s="536"/>
      <c r="F30" s="536"/>
      <c r="G30" s="536"/>
      <c r="H30" s="536"/>
      <c r="I30" s="536"/>
      <c r="J30" s="536"/>
      <c r="O30" s="131" t="s">
        <v>525</v>
      </c>
      <c r="R30" s="724"/>
      <c r="S30" s="724"/>
      <c r="T30" s="724"/>
      <c r="U30" s="724"/>
      <c r="V30" s="724"/>
      <c r="W30" s="724"/>
      <c r="X30" s="724"/>
      <c r="Y30" s="724"/>
      <c r="Z30" s="724"/>
      <c r="AA30" s="724"/>
      <c r="AB30" s="724"/>
      <c r="AC30" s="724"/>
      <c r="AD30" s="724"/>
      <c r="AE30" s="724"/>
      <c r="AF30" s="724"/>
      <c r="AG30" s="724"/>
      <c r="AH30" s="724"/>
      <c r="AI30" s="724"/>
      <c r="AJ30" s="724"/>
      <c r="AK30" s="724"/>
      <c r="AL30" s="724"/>
      <c r="AM30" s="724"/>
      <c r="AN30" s="724"/>
      <c r="AO30" s="724"/>
      <c r="AP30" s="724"/>
      <c r="AQ30" s="724"/>
      <c r="AR30" s="724"/>
      <c r="AS30" s="724"/>
      <c r="AT30" s="724"/>
      <c r="AU30" s="724"/>
      <c r="AV30" s="724"/>
      <c r="AW30" s="724"/>
      <c r="AX30" s="724"/>
      <c r="AY30" s="724"/>
      <c r="AZ30" s="724"/>
      <c r="BA30" s="724"/>
      <c r="BB30" s="724"/>
      <c r="BC30" s="724"/>
      <c r="BD30" s="724"/>
      <c r="BE30" s="724"/>
      <c r="BF30" s="724"/>
      <c r="BG30" s="724"/>
      <c r="BH30" s="724"/>
      <c r="BI30" s="724"/>
      <c r="BJ30" s="724"/>
      <c r="BK30" s="724"/>
      <c r="BL30" s="724"/>
      <c r="BM30" s="724"/>
      <c r="BN30" s="724"/>
      <c r="BO30" s="724"/>
      <c r="BP30" s="724"/>
      <c r="BQ30" s="724"/>
      <c r="BR30" s="724"/>
      <c r="BS30" s="724"/>
      <c r="BT30" s="724"/>
      <c r="BU30" s="724"/>
      <c r="BV30" s="724"/>
      <c r="BW30" s="724"/>
      <c r="BX30" s="724"/>
      <c r="BY30" s="724"/>
      <c r="BZ30" s="724"/>
      <c r="CA30" s="724"/>
      <c r="CB30" s="724"/>
      <c r="CC30" s="724"/>
      <c r="CD30" s="724"/>
      <c r="CE30" s="724"/>
      <c r="CF30" s="724"/>
      <c r="CG30" s="724"/>
      <c r="CH30" s="724"/>
      <c r="CI30" s="724"/>
      <c r="CJ30" s="724"/>
      <c r="CK30" s="724"/>
      <c r="CL30" s="724"/>
      <c r="CM30" s="724"/>
      <c r="CN30" s="724"/>
      <c r="CO30" s="724"/>
      <c r="CP30" s="724"/>
      <c r="CQ30" s="724"/>
      <c r="CR30" s="724"/>
      <c r="CS30" s="724"/>
      <c r="CT30" s="724"/>
      <c r="CU30" s="724"/>
      <c r="CV30" s="724"/>
      <c r="CW30" s="724"/>
      <c r="CX30" s="724"/>
      <c r="CY30" s="724"/>
      <c r="CZ30" s="724"/>
      <c r="DA30" s="724"/>
      <c r="DB30" s="724"/>
      <c r="DC30" s="724"/>
      <c r="DD30" s="724"/>
      <c r="DE30" s="724"/>
      <c r="DF30" s="724"/>
      <c r="DG30" s="724"/>
      <c r="DH30" s="724"/>
      <c r="DI30" s="724"/>
      <c r="DJ30" s="724"/>
      <c r="DK30" s="724"/>
      <c r="DL30" s="724"/>
      <c r="DM30" s="724"/>
      <c r="DN30" s="724"/>
      <c r="DO30" s="724"/>
      <c r="DP30" s="724"/>
      <c r="DQ30" s="724"/>
      <c r="DR30" s="724"/>
      <c r="DS30" s="724"/>
      <c r="DT30" s="724"/>
      <c r="DU30" s="724"/>
      <c r="DV30" s="724"/>
      <c r="DW30" s="724"/>
      <c r="DX30" s="724"/>
      <c r="DY30" s="724"/>
      <c r="DZ30" s="724"/>
      <c r="EA30" s="724"/>
      <c r="EB30" s="724"/>
      <c r="EC30" s="724"/>
      <c r="ED30" s="724"/>
      <c r="EE30" s="724"/>
      <c r="EF30" s="724"/>
      <c r="EG30" s="724"/>
      <c r="EH30" s="724"/>
      <c r="EI30" s="724"/>
      <c r="EJ30" s="724"/>
      <c r="EK30" s="724"/>
      <c r="EL30" s="724"/>
      <c r="EM30" s="724"/>
      <c r="EN30" s="724"/>
      <c r="EO30" s="724"/>
      <c r="EP30" s="724"/>
      <c r="EQ30" s="724"/>
      <c r="ER30" s="724"/>
      <c r="ES30" s="724"/>
      <c r="ET30" s="724"/>
      <c r="EU30" s="724"/>
      <c r="EV30" s="724"/>
      <c r="EW30" s="724"/>
      <c r="EX30" s="724"/>
      <c r="EY30" s="724"/>
      <c r="EZ30" s="724"/>
      <c r="FA30" s="724"/>
      <c r="FB30" s="724"/>
      <c r="FC30" s="724"/>
      <c r="FD30" s="724"/>
      <c r="FE30" s="724"/>
      <c r="FF30" s="724"/>
      <c r="FG30" s="724"/>
      <c r="FH30" s="724"/>
      <c r="FI30" s="724"/>
      <c r="FJ30" s="724"/>
      <c r="FK30" s="724"/>
      <c r="FL30" s="724"/>
      <c r="FM30" s="724"/>
      <c r="FN30" s="724"/>
      <c r="FO30" s="724"/>
      <c r="FP30" s="724"/>
      <c r="FQ30" s="724"/>
      <c r="FR30" s="724"/>
      <c r="FS30" s="724"/>
      <c r="FT30" s="724"/>
      <c r="FU30" s="724"/>
      <c r="FV30" s="724"/>
      <c r="FW30" s="724"/>
      <c r="FX30" s="724"/>
      <c r="FY30" s="724"/>
      <c r="FZ30" s="724"/>
      <c r="GA30" s="724"/>
      <c r="GB30" s="724"/>
      <c r="GC30" s="724"/>
      <c r="GD30" s="724"/>
      <c r="GE30" s="724"/>
      <c r="GF30" s="724"/>
      <c r="GG30" s="724"/>
      <c r="GH30" s="724"/>
      <c r="GI30" s="724"/>
      <c r="GJ30" s="724"/>
      <c r="GK30" s="724"/>
      <c r="GL30" s="724"/>
      <c r="GM30" s="724"/>
      <c r="GN30" s="724"/>
      <c r="GO30" s="724"/>
      <c r="GP30" s="724"/>
      <c r="GQ30" s="724"/>
      <c r="GR30" s="724"/>
      <c r="GS30" s="724"/>
      <c r="GT30" s="724"/>
      <c r="GU30" s="724"/>
      <c r="GV30" s="724"/>
      <c r="GW30" s="724"/>
      <c r="GX30" s="724"/>
      <c r="GY30" s="724"/>
      <c r="GZ30" s="724"/>
      <c r="HA30" s="724"/>
      <c r="HB30" s="724"/>
      <c r="HC30" s="724"/>
      <c r="HD30" s="724"/>
      <c r="HE30" s="724"/>
      <c r="HF30" s="724"/>
      <c r="HG30" s="724"/>
      <c r="HH30" s="724"/>
      <c r="HI30" s="724"/>
      <c r="HJ30" s="724"/>
      <c r="HK30" s="724"/>
      <c r="HL30" s="724"/>
      <c r="HM30" s="724"/>
      <c r="HN30" s="724"/>
      <c r="HO30" s="724"/>
      <c r="HP30" s="724"/>
      <c r="HQ30" s="724"/>
      <c r="HR30" s="724"/>
      <c r="HS30" s="724"/>
      <c r="HT30" s="724"/>
      <c r="HU30" s="724"/>
    </row>
    <row r="31" spans="1:229" s="536" customFormat="1" ht="18" customHeight="1">
      <c r="A31" s="971" t="s">
        <v>743</v>
      </c>
      <c r="B31" s="971"/>
      <c r="C31" s="971"/>
      <c r="D31" s="971"/>
      <c r="E31" s="971"/>
      <c r="F31" s="971"/>
      <c r="G31" s="971"/>
      <c r="H31" s="971"/>
      <c r="I31" s="971"/>
      <c r="J31" s="971"/>
      <c r="K31" s="971"/>
      <c r="L31" s="971"/>
      <c r="O31" s="675"/>
      <c r="P31" s="675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  <c r="AM31" s="550"/>
      <c r="AN31" s="550"/>
      <c r="AO31" s="550"/>
      <c r="AP31" s="550"/>
      <c r="AQ31" s="550"/>
      <c r="AR31" s="550"/>
      <c r="AS31" s="550"/>
      <c r="AT31" s="550"/>
      <c r="AU31" s="550"/>
      <c r="AV31" s="550"/>
      <c r="AW31" s="550"/>
      <c r="AX31" s="550"/>
      <c r="AY31" s="550"/>
      <c r="AZ31" s="550"/>
      <c r="BA31" s="550"/>
      <c r="BB31" s="550"/>
      <c r="BC31" s="550"/>
      <c r="BD31" s="550"/>
      <c r="BE31" s="550"/>
      <c r="BF31" s="550"/>
      <c r="BG31" s="550"/>
      <c r="BH31" s="550"/>
      <c r="BI31" s="550"/>
      <c r="BJ31" s="550"/>
      <c r="BK31" s="550"/>
      <c r="BL31" s="550"/>
      <c r="BM31" s="550"/>
      <c r="BN31" s="550"/>
      <c r="BO31" s="550"/>
      <c r="BP31" s="550"/>
      <c r="BQ31" s="550"/>
      <c r="BR31" s="550"/>
      <c r="BS31" s="550"/>
      <c r="BT31" s="550"/>
      <c r="BU31" s="550"/>
      <c r="BV31" s="550"/>
      <c r="BW31" s="550"/>
      <c r="BX31" s="550"/>
      <c r="BY31" s="550"/>
      <c r="BZ31" s="550"/>
      <c r="CA31" s="550"/>
      <c r="CB31" s="550"/>
      <c r="CC31" s="550"/>
      <c r="CD31" s="550"/>
      <c r="CE31" s="550"/>
      <c r="CF31" s="550"/>
      <c r="CG31" s="550"/>
      <c r="CH31" s="550"/>
      <c r="CI31" s="550"/>
      <c r="CJ31" s="550"/>
      <c r="CK31" s="550"/>
      <c r="CL31" s="550"/>
      <c r="CM31" s="550"/>
      <c r="CN31" s="550"/>
      <c r="CO31" s="550"/>
      <c r="CP31" s="550"/>
      <c r="CQ31" s="550"/>
      <c r="CR31" s="550"/>
      <c r="CS31" s="550"/>
      <c r="CT31" s="550"/>
      <c r="CU31" s="550"/>
      <c r="CV31" s="550"/>
      <c r="CW31" s="550"/>
      <c r="CX31" s="550"/>
      <c r="CY31" s="550"/>
      <c r="CZ31" s="550"/>
      <c r="DA31" s="550"/>
      <c r="DB31" s="550"/>
      <c r="DC31" s="550"/>
      <c r="DD31" s="550"/>
      <c r="DE31" s="550"/>
      <c r="DF31" s="550"/>
      <c r="DG31" s="550"/>
      <c r="DH31" s="550"/>
      <c r="DI31" s="550"/>
      <c r="DJ31" s="550"/>
      <c r="DK31" s="550"/>
      <c r="DL31" s="550"/>
      <c r="DM31" s="550"/>
      <c r="DN31" s="550"/>
      <c r="DO31" s="550"/>
      <c r="DP31" s="550"/>
      <c r="DQ31" s="550"/>
      <c r="DR31" s="550"/>
      <c r="DS31" s="550"/>
      <c r="DT31" s="550"/>
      <c r="DU31" s="550"/>
      <c r="DV31" s="550"/>
      <c r="DW31" s="550"/>
      <c r="DX31" s="550"/>
      <c r="DY31" s="550"/>
      <c r="DZ31" s="550"/>
      <c r="EA31" s="550"/>
      <c r="EB31" s="550"/>
      <c r="EC31" s="550"/>
      <c r="ED31" s="550"/>
      <c r="EE31" s="550"/>
      <c r="EF31" s="550"/>
      <c r="EG31" s="550"/>
      <c r="EH31" s="550"/>
      <c r="EI31" s="550"/>
      <c r="EJ31" s="550"/>
      <c r="EK31" s="550"/>
      <c r="EL31" s="550"/>
      <c r="EM31" s="550"/>
      <c r="EN31" s="550"/>
      <c r="EO31" s="550"/>
      <c r="EP31" s="550"/>
      <c r="EQ31" s="550"/>
      <c r="ER31" s="550"/>
      <c r="ES31" s="550"/>
      <c r="ET31" s="550"/>
      <c r="EU31" s="550"/>
      <c r="EV31" s="550"/>
      <c r="EW31" s="550"/>
      <c r="EX31" s="550"/>
      <c r="EY31" s="550"/>
      <c r="EZ31" s="550"/>
      <c r="FA31" s="550"/>
      <c r="FB31" s="550"/>
      <c r="FC31" s="550"/>
      <c r="FD31" s="550"/>
      <c r="FE31" s="550"/>
      <c r="FF31" s="550"/>
      <c r="FG31" s="550"/>
      <c r="FH31" s="550"/>
      <c r="FI31" s="550"/>
      <c r="FJ31" s="550"/>
      <c r="FK31" s="550"/>
      <c r="FL31" s="550"/>
      <c r="FM31" s="550"/>
      <c r="FN31" s="550"/>
      <c r="FO31" s="550"/>
      <c r="FP31" s="550"/>
      <c r="FQ31" s="550"/>
      <c r="FR31" s="550"/>
      <c r="FS31" s="550"/>
      <c r="FT31" s="550"/>
      <c r="FU31" s="550"/>
      <c r="FV31" s="550"/>
      <c r="FW31" s="550"/>
      <c r="FX31" s="550"/>
      <c r="FY31" s="550"/>
      <c r="FZ31" s="550"/>
      <c r="GA31" s="550"/>
      <c r="GB31" s="550"/>
      <c r="GC31" s="550"/>
      <c r="GD31" s="550"/>
      <c r="GE31" s="550"/>
      <c r="GF31" s="550"/>
      <c r="GG31" s="550"/>
      <c r="GH31" s="550"/>
      <c r="GI31" s="550"/>
      <c r="GJ31" s="550"/>
      <c r="GK31" s="550"/>
      <c r="GL31" s="550"/>
      <c r="GM31" s="550"/>
      <c r="GN31" s="550"/>
      <c r="GO31" s="550"/>
      <c r="GP31" s="550"/>
      <c r="GQ31" s="550"/>
      <c r="GR31" s="550"/>
      <c r="GS31" s="550"/>
      <c r="GT31" s="550"/>
      <c r="GU31" s="550"/>
      <c r="GV31" s="550"/>
      <c r="GW31" s="550"/>
      <c r="GX31" s="550"/>
      <c r="GY31" s="550"/>
      <c r="GZ31" s="550"/>
      <c r="HA31" s="550"/>
      <c r="HB31" s="550"/>
      <c r="HC31" s="550"/>
      <c r="HD31" s="550"/>
      <c r="HE31" s="550"/>
      <c r="HF31" s="550"/>
      <c r="HG31" s="550"/>
      <c r="HH31" s="550"/>
      <c r="HI31" s="550"/>
      <c r="HJ31" s="550"/>
      <c r="HK31" s="550"/>
      <c r="HL31" s="550"/>
      <c r="HM31" s="550"/>
      <c r="HN31" s="550"/>
      <c r="HO31" s="550"/>
      <c r="HP31" s="550"/>
      <c r="HQ31" s="550"/>
      <c r="HR31" s="550"/>
      <c r="HS31" s="550"/>
      <c r="HT31" s="550"/>
      <c r="HU31" s="550"/>
    </row>
    <row r="32" s="536" customFormat="1" ht="12.75"/>
    <row r="33" spans="11:15" s="149" customFormat="1" ht="14.25">
      <c r="K33" s="150"/>
      <c r="L33" s="150"/>
      <c r="M33" s="150"/>
      <c r="N33" s="150"/>
      <c r="O33" s="150"/>
    </row>
    <row r="34" spans="11:15" s="149" customFormat="1" ht="14.25">
      <c r="K34" s="150"/>
      <c r="L34" s="150"/>
      <c r="M34" s="150"/>
      <c r="N34" s="150"/>
      <c r="O34" s="150"/>
    </row>
  </sheetData>
  <mergeCells count="16">
    <mergeCell ref="U3:U8"/>
    <mergeCell ref="K18:P18"/>
    <mergeCell ref="A31:L31"/>
    <mergeCell ref="A1:P1"/>
    <mergeCell ref="F18:I18"/>
    <mergeCell ref="A17:A22"/>
    <mergeCell ref="B18:E18"/>
    <mergeCell ref="G4:O4"/>
    <mergeCell ref="H5:J5"/>
    <mergeCell ref="B17:I17"/>
    <mergeCell ref="K17:P17"/>
    <mergeCell ref="F3:T3"/>
    <mergeCell ref="A3:A8"/>
    <mergeCell ref="B3:D3"/>
    <mergeCell ref="P4:T4"/>
    <mergeCell ref="K5:N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zoomScale="70" zoomScaleNormal="70" zoomScaleSheetLayoutView="100" workbookViewId="0" topLeftCell="A1">
      <selection activeCell="P20" sqref="O20:P20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4" width="7.8515625" style="0" customWidth="1"/>
    <col min="5" max="5" width="9.7109375" style="0" bestFit="1" customWidth="1"/>
    <col min="6" max="6" width="7.8515625" style="0" customWidth="1"/>
    <col min="7" max="8" width="9.421875" style="0" bestFit="1" customWidth="1"/>
    <col min="9" max="9" width="8.7109375" style="0" customWidth="1"/>
    <col min="10" max="10" width="9.57421875" style="0" customWidth="1"/>
    <col min="12" max="12" width="9.421875" style="0" customWidth="1"/>
    <col min="13" max="13" width="8.7109375" style="0" customWidth="1"/>
    <col min="14" max="14" width="10.421875" style="0" bestFit="1" customWidth="1"/>
    <col min="15" max="15" width="10.140625" style="0" customWidth="1"/>
    <col min="16" max="16" width="9.28125" style="0" customWidth="1"/>
    <col min="17" max="17" width="9.57421875" style="0" customWidth="1"/>
    <col min="18" max="18" width="8.140625" style="0" customWidth="1"/>
    <col min="20" max="20" width="13.57421875" style="0" customWidth="1"/>
  </cols>
  <sheetData>
    <row r="1" spans="1:16" s="12" customFormat="1" ht="32.25" customHeight="1">
      <c r="A1" s="916" t="s">
        <v>755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</row>
    <row r="2" spans="1:18" s="15" customFormat="1" ht="15" customHeight="1">
      <c r="A2" s="184" t="s">
        <v>144</v>
      </c>
      <c r="P2" s="88" t="s">
        <v>217</v>
      </c>
      <c r="R2" s="104" t="s">
        <v>285</v>
      </c>
    </row>
    <row r="3" spans="1:20" s="192" customFormat="1" ht="19.5" customHeight="1">
      <c r="A3" s="978" t="s">
        <v>146</v>
      </c>
      <c r="B3" s="175" t="s">
        <v>286</v>
      </c>
      <c r="C3" s="987" t="s">
        <v>287</v>
      </c>
      <c r="D3" s="988"/>
      <c r="E3" s="988"/>
      <c r="F3" s="989"/>
      <c r="G3" s="990" t="s">
        <v>288</v>
      </c>
      <c r="H3" s="988"/>
      <c r="I3" s="988"/>
      <c r="J3" s="989"/>
      <c r="K3" s="981" t="s">
        <v>289</v>
      </c>
      <c r="L3" s="988"/>
      <c r="M3" s="989"/>
      <c r="N3" s="175" t="s">
        <v>290</v>
      </c>
      <c r="O3" s="175" t="s">
        <v>291</v>
      </c>
      <c r="P3" s="981" t="s">
        <v>292</v>
      </c>
      <c r="Q3" s="991"/>
      <c r="R3" s="991"/>
      <c r="S3" s="992"/>
      <c r="T3" s="982" t="s">
        <v>461</v>
      </c>
    </row>
    <row r="4" spans="1:20" s="192" customFormat="1" ht="19.5" customHeight="1">
      <c r="A4" s="979"/>
      <c r="B4" s="199"/>
      <c r="C4" s="983" t="s">
        <v>221</v>
      </c>
      <c r="D4" s="985"/>
      <c r="E4" s="985"/>
      <c r="F4" s="979"/>
      <c r="G4" s="986" t="s">
        <v>222</v>
      </c>
      <c r="H4" s="986"/>
      <c r="I4" s="986"/>
      <c r="J4" s="980"/>
      <c r="K4" s="984" t="s">
        <v>223</v>
      </c>
      <c r="L4" s="986"/>
      <c r="M4" s="980"/>
      <c r="N4" s="173" t="s">
        <v>224</v>
      </c>
      <c r="O4" s="173" t="s">
        <v>224</v>
      </c>
      <c r="P4" s="984" t="s">
        <v>225</v>
      </c>
      <c r="Q4" s="986"/>
      <c r="R4" s="986"/>
      <c r="S4" s="980"/>
      <c r="T4" s="983"/>
    </row>
    <row r="5" spans="1:20" s="192" customFormat="1" ht="21.75" customHeight="1">
      <c r="A5" s="979"/>
      <c r="B5" s="203"/>
      <c r="C5" s="174" t="s">
        <v>226</v>
      </c>
      <c r="D5" s="174" t="s">
        <v>227</v>
      </c>
      <c r="E5" s="174" t="s">
        <v>228</v>
      </c>
      <c r="F5" s="175" t="s">
        <v>229</v>
      </c>
      <c r="G5" s="176" t="s">
        <v>226</v>
      </c>
      <c r="H5" s="177" t="s">
        <v>230</v>
      </c>
      <c r="I5" s="175" t="s">
        <v>231</v>
      </c>
      <c r="J5" s="178" t="s">
        <v>232</v>
      </c>
      <c r="K5" s="177" t="s">
        <v>226</v>
      </c>
      <c r="L5" s="177" t="s">
        <v>233</v>
      </c>
      <c r="M5" s="179" t="s">
        <v>234</v>
      </c>
      <c r="N5" s="204" t="s">
        <v>235</v>
      </c>
      <c r="O5" s="204" t="s">
        <v>236</v>
      </c>
      <c r="P5" s="177" t="s">
        <v>226</v>
      </c>
      <c r="Q5" s="177" t="s">
        <v>237</v>
      </c>
      <c r="R5" s="8" t="s">
        <v>238</v>
      </c>
      <c r="S5" s="177" t="s">
        <v>239</v>
      </c>
      <c r="T5" s="983"/>
    </row>
    <row r="6" spans="1:20" s="192" customFormat="1" ht="23.25" customHeight="1">
      <c r="A6" s="980"/>
      <c r="B6" s="200" t="s">
        <v>431</v>
      </c>
      <c r="C6" s="196" t="s">
        <v>240</v>
      </c>
      <c r="D6" s="196" t="s">
        <v>241</v>
      </c>
      <c r="E6" s="196" t="s">
        <v>242</v>
      </c>
      <c r="F6" s="200" t="s">
        <v>243</v>
      </c>
      <c r="G6" s="200" t="s">
        <v>218</v>
      </c>
      <c r="H6" s="200" t="s">
        <v>219</v>
      </c>
      <c r="I6" s="36" t="s">
        <v>593</v>
      </c>
      <c r="J6" s="198" t="s">
        <v>244</v>
      </c>
      <c r="K6" s="200" t="s">
        <v>218</v>
      </c>
      <c r="L6" s="200" t="s">
        <v>220</v>
      </c>
      <c r="M6" s="196" t="s">
        <v>245</v>
      </c>
      <c r="N6" s="200" t="s">
        <v>246</v>
      </c>
      <c r="O6" s="200" t="s">
        <v>247</v>
      </c>
      <c r="P6" s="200" t="s">
        <v>218</v>
      </c>
      <c r="Q6" s="205" t="s">
        <v>248</v>
      </c>
      <c r="R6" s="205" t="s">
        <v>249</v>
      </c>
      <c r="S6" s="110" t="s">
        <v>250</v>
      </c>
      <c r="T6" s="984"/>
    </row>
    <row r="7" spans="1:20" s="190" customFormat="1" ht="18" customHeight="1">
      <c r="A7" s="211" t="s">
        <v>604</v>
      </c>
      <c r="B7" s="432">
        <v>82.11</v>
      </c>
      <c r="C7" s="431">
        <v>1.04</v>
      </c>
      <c r="D7" s="431">
        <v>0.97</v>
      </c>
      <c r="E7" s="431">
        <v>0.07</v>
      </c>
      <c r="F7" s="185">
        <v>0</v>
      </c>
      <c r="G7" s="431">
        <v>2.45</v>
      </c>
      <c r="H7" s="431">
        <v>0.62</v>
      </c>
      <c r="I7" s="188" t="s">
        <v>460</v>
      </c>
      <c r="J7" s="431">
        <v>1.83</v>
      </c>
      <c r="K7" s="431">
        <v>17.53</v>
      </c>
      <c r="L7" s="431">
        <v>17.36</v>
      </c>
      <c r="M7" s="431">
        <v>0.17</v>
      </c>
      <c r="N7" s="431">
        <v>4.09</v>
      </c>
      <c r="O7" s="185">
        <v>0</v>
      </c>
      <c r="P7" s="431">
        <v>0.09</v>
      </c>
      <c r="Q7" s="431">
        <v>0.09</v>
      </c>
      <c r="R7" s="186">
        <v>0</v>
      </c>
      <c r="S7" s="185">
        <v>0</v>
      </c>
      <c r="T7" s="212" t="s">
        <v>604</v>
      </c>
    </row>
    <row r="8" spans="1:20" s="190" customFormat="1" ht="18" customHeight="1">
      <c r="A8" s="211" t="s">
        <v>361</v>
      </c>
      <c r="B8" s="432">
        <v>82.11</v>
      </c>
      <c r="C8" s="431">
        <f>SUM(D8:F8)</f>
        <v>1.04</v>
      </c>
      <c r="D8" s="431">
        <v>0.97</v>
      </c>
      <c r="E8" s="431">
        <v>0.07</v>
      </c>
      <c r="F8" s="185" t="s">
        <v>460</v>
      </c>
      <c r="G8" s="431">
        <f>SUM(H8:J8)</f>
        <v>2.45</v>
      </c>
      <c r="H8" s="431">
        <v>0.62</v>
      </c>
      <c r="I8" s="188" t="s">
        <v>460</v>
      </c>
      <c r="J8" s="431">
        <v>1.83</v>
      </c>
      <c r="K8" s="431">
        <f>SUM(L8:M8)</f>
        <v>17.53</v>
      </c>
      <c r="L8" s="431">
        <v>17.36</v>
      </c>
      <c r="M8" s="431">
        <v>0.17</v>
      </c>
      <c r="N8" s="431">
        <v>4.09</v>
      </c>
      <c r="O8" s="185" t="s">
        <v>460</v>
      </c>
      <c r="P8" s="431">
        <f>SUM(Q8:S8)</f>
        <v>0.09</v>
      </c>
      <c r="Q8" s="431">
        <v>0.09</v>
      </c>
      <c r="R8" s="186" t="s">
        <v>460</v>
      </c>
      <c r="S8" s="185" t="s">
        <v>460</v>
      </c>
      <c r="T8" s="212" t="s">
        <v>361</v>
      </c>
    </row>
    <row r="9" spans="1:20" s="190" customFormat="1" ht="18" customHeight="1">
      <c r="A9" s="211" t="s">
        <v>710</v>
      </c>
      <c r="B9" s="432">
        <v>82.11</v>
      </c>
      <c r="C9" s="431">
        <v>1.04</v>
      </c>
      <c r="D9" s="431">
        <v>0.97</v>
      </c>
      <c r="E9" s="431">
        <v>0.07</v>
      </c>
      <c r="F9" s="185">
        <v>0</v>
      </c>
      <c r="G9" s="431">
        <v>2.45</v>
      </c>
      <c r="H9" s="431">
        <v>0.62</v>
      </c>
      <c r="I9" s="188" t="s">
        <v>460</v>
      </c>
      <c r="J9" s="431">
        <v>1.83</v>
      </c>
      <c r="K9" s="431">
        <v>17.53</v>
      </c>
      <c r="L9" s="431">
        <v>17.36</v>
      </c>
      <c r="M9" s="431">
        <v>0.17</v>
      </c>
      <c r="N9" s="431">
        <v>4.09</v>
      </c>
      <c r="O9" s="185">
        <v>0</v>
      </c>
      <c r="P9" s="431">
        <v>0.09</v>
      </c>
      <c r="Q9" s="431">
        <v>0.09</v>
      </c>
      <c r="R9" s="186">
        <v>0</v>
      </c>
      <c r="S9" s="185">
        <v>0</v>
      </c>
      <c r="T9" s="212" t="s">
        <v>710</v>
      </c>
    </row>
    <row r="10" spans="1:20" s="190" customFormat="1" ht="18" customHeight="1">
      <c r="A10" s="211" t="s">
        <v>777</v>
      </c>
      <c r="B10" s="432">
        <v>83.12</v>
      </c>
      <c r="C10" s="431">
        <v>1.04</v>
      </c>
      <c r="D10" s="431">
        <v>0.97</v>
      </c>
      <c r="E10" s="431">
        <v>0.07</v>
      </c>
      <c r="F10" s="185">
        <v>0</v>
      </c>
      <c r="G10" s="431">
        <v>2.45</v>
      </c>
      <c r="H10" s="431">
        <v>0.62</v>
      </c>
      <c r="I10" s="188" t="s">
        <v>460</v>
      </c>
      <c r="J10" s="431">
        <v>1.83</v>
      </c>
      <c r="K10" s="431">
        <v>17.53</v>
      </c>
      <c r="L10" s="431">
        <v>17.36</v>
      </c>
      <c r="M10" s="431">
        <v>0.17</v>
      </c>
      <c r="N10" s="431">
        <v>4.09</v>
      </c>
      <c r="O10" s="185" t="s">
        <v>457</v>
      </c>
      <c r="P10" s="431">
        <v>0.09</v>
      </c>
      <c r="Q10" s="431">
        <v>0.09</v>
      </c>
      <c r="R10" s="186" t="s">
        <v>457</v>
      </c>
      <c r="S10" s="185" t="s">
        <v>457</v>
      </c>
      <c r="T10" s="212" t="s">
        <v>777</v>
      </c>
    </row>
    <row r="11" spans="1:20" s="191" customFormat="1" ht="18" customHeight="1">
      <c r="A11" s="314" t="s">
        <v>782</v>
      </c>
      <c r="B11" s="839">
        <v>81.37</v>
      </c>
      <c r="C11" s="840">
        <v>1.04</v>
      </c>
      <c r="D11" s="840">
        <v>0.97</v>
      </c>
      <c r="E11" s="841">
        <v>0.07</v>
      </c>
      <c r="F11" s="842">
        <v>0</v>
      </c>
      <c r="G11" s="841">
        <v>2.45</v>
      </c>
      <c r="H11" s="841">
        <v>0.62</v>
      </c>
      <c r="I11" s="842">
        <v>0</v>
      </c>
      <c r="J11" s="841">
        <v>1.83</v>
      </c>
      <c r="K11" s="841">
        <v>17.17</v>
      </c>
      <c r="L11" s="841">
        <v>17</v>
      </c>
      <c r="M11" s="841">
        <v>0.17</v>
      </c>
      <c r="N11" s="841">
        <v>4.09</v>
      </c>
      <c r="O11" s="843">
        <v>0</v>
      </c>
      <c r="P11" s="841">
        <v>0.09</v>
      </c>
      <c r="Q11" s="841">
        <v>0.09</v>
      </c>
      <c r="R11" s="843">
        <v>0</v>
      </c>
      <c r="S11" s="844">
        <v>0</v>
      </c>
      <c r="T11" s="315" t="s">
        <v>782</v>
      </c>
    </row>
    <row r="12" spans="1:20" s="208" customFormat="1" ht="12.75" customHeight="1">
      <c r="A12" s="206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19" s="192" customFormat="1" ht="19.5" customHeight="1">
      <c r="A13" s="978" t="s">
        <v>251</v>
      </c>
      <c r="B13" s="981" t="s">
        <v>252</v>
      </c>
      <c r="C13" s="925"/>
      <c r="D13" s="647">
        <v>372133</v>
      </c>
      <c r="E13" s="317"/>
      <c r="F13" s="317"/>
      <c r="G13" s="318"/>
      <c r="H13" s="316" t="s">
        <v>253</v>
      </c>
      <c r="I13" s="317"/>
      <c r="J13" s="317"/>
      <c r="K13" s="174" t="s">
        <v>254</v>
      </c>
      <c r="L13" s="643"/>
      <c r="M13" s="643"/>
      <c r="N13" s="643"/>
      <c r="O13" s="643"/>
      <c r="P13" s="644"/>
      <c r="Q13" s="319" t="s">
        <v>255</v>
      </c>
      <c r="R13" s="174" t="s">
        <v>256</v>
      </c>
      <c r="S13" s="645" t="s">
        <v>257</v>
      </c>
    </row>
    <row r="14" spans="1:18" s="192" customFormat="1" ht="19.5" customHeight="1">
      <c r="A14" s="979"/>
      <c r="B14" s="193" t="s">
        <v>258</v>
      </c>
      <c r="C14" s="194"/>
      <c r="D14" s="194"/>
      <c r="E14" s="194"/>
      <c r="F14" s="195"/>
      <c r="G14" s="193" t="s">
        <v>259</v>
      </c>
      <c r="H14" s="194"/>
      <c r="I14" s="194"/>
      <c r="J14" s="196" t="s">
        <v>260</v>
      </c>
      <c r="K14" s="197"/>
      <c r="L14" s="197"/>
      <c r="M14" s="197"/>
      <c r="N14" s="197"/>
      <c r="O14" s="198"/>
      <c r="P14" s="6" t="s">
        <v>261</v>
      </c>
      <c r="Q14" s="199" t="s">
        <v>217</v>
      </c>
      <c r="R14" s="646"/>
    </row>
    <row r="15" spans="1:18" s="192" customFormat="1" ht="19.5" customHeight="1">
      <c r="A15" s="979"/>
      <c r="B15" s="174" t="s">
        <v>226</v>
      </c>
      <c r="C15" s="173" t="s">
        <v>262</v>
      </c>
      <c r="D15" s="173" t="s">
        <v>263</v>
      </c>
      <c r="E15" s="175" t="s">
        <v>264</v>
      </c>
      <c r="F15" s="181" t="s">
        <v>265</v>
      </c>
      <c r="G15" s="175" t="s">
        <v>226</v>
      </c>
      <c r="H15" s="175" t="s">
        <v>227</v>
      </c>
      <c r="I15" s="180" t="s">
        <v>266</v>
      </c>
      <c r="J15" s="175" t="s">
        <v>226</v>
      </c>
      <c r="K15" s="175" t="s">
        <v>267</v>
      </c>
      <c r="L15" s="175" t="s">
        <v>268</v>
      </c>
      <c r="M15" s="175" t="s">
        <v>269</v>
      </c>
      <c r="N15" s="175" t="s">
        <v>270</v>
      </c>
      <c r="O15" s="175" t="s">
        <v>271</v>
      </c>
      <c r="P15" s="187"/>
      <c r="Q15" s="199" t="s">
        <v>217</v>
      </c>
      <c r="R15" s="646"/>
    </row>
    <row r="16" spans="1:18" s="192" customFormat="1" ht="29.25" customHeight="1">
      <c r="A16" s="980"/>
      <c r="B16" s="196" t="s">
        <v>272</v>
      </c>
      <c r="C16" s="200" t="s">
        <v>273</v>
      </c>
      <c r="D16" s="200" t="s">
        <v>434</v>
      </c>
      <c r="E16" s="200" t="s">
        <v>274</v>
      </c>
      <c r="F16" s="198" t="s">
        <v>275</v>
      </c>
      <c r="G16" s="200" t="s">
        <v>272</v>
      </c>
      <c r="H16" s="200" t="s">
        <v>241</v>
      </c>
      <c r="I16" s="197" t="s">
        <v>276</v>
      </c>
      <c r="J16" s="200" t="s">
        <v>272</v>
      </c>
      <c r="K16" s="34" t="s">
        <v>277</v>
      </c>
      <c r="L16" s="34" t="s">
        <v>278</v>
      </c>
      <c r="M16" s="34" t="s">
        <v>279</v>
      </c>
      <c r="N16" s="34" t="s">
        <v>280</v>
      </c>
      <c r="O16" s="34" t="s">
        <v>281</v>
      </c>
      <c r="P16" s="37" t="s">
        <v>282</v>
      </c>
      <c r="Q16" s="38" t="s">
        <v>283</v>
      </c>
      <c r="R16" s="196"/>
    </row>
    <row r="17" spans="1:18" s="201" customFormat="1" ht="18" customHeight="1">
      <c r="A17" s="211" t="s">
        <v>604</v>
      </c>
      <c r="B17" s="431">
        <f>SUM(C17:F17)</f>
        <v>0.83</v>
      </c>
      <c r="C17" s="185">
        <v>0</v>
      </c>
      <c r="D17" s="431">
        <v>0.1</v>
      </c>
      <c r="E17" s="431">
        <v>0.73</v>
      </c>
      <c r="F17" s="189">
        <v>0</v>
      </c>
      <c r="G17" s="431">
        <f>SUM(H17:I17)</f>
        <v>20.07</v>
      </c>
      <c r="H17" s="431">
        <v>20.07</v>
      </c>
      <c r="I17" s="185">
        <v>0</v>
      </c>
      <c r="J17" s="188">
        <f>SUM(K17:O17)</f>
        <v>36.01</v>
      </c>
      <c r="K17" s="431">
        <v>0.06</v>
      </c>
      <c r="L17" s="431">
        <v>0.62</v>
      </c>
      <c r="M17" s="185">
        <v>0</v>
      </c>
      <c r="N17" s="431">
        <v>32.37</v>
      </c>
      <c r="O17" s="431">
        <v>2.96</v>
      </c>
      <c r="P17" s="185">
        <v>0</v>
      </c>
      <c r="Q17" s="185">
        <v>0</v>
      </c>
      <c r="R17" s="213" t="s">
        <v>604</v>
      </c>
    </row>
    <row r="18" spans="1:18" s="201" customFormat="1" ht="18" customHeight="1">
      <c r="A18" s="211" t="s">
        <v>361</v>
      </c>
      <c r="B18" s="431">
        <f>SUM(C18:F18)</f>
        <v>0.83</v>
      </c>
      <c r="C18" s="185" t="s">
        <v>460</v>
      </c>
      <c r="D18" s="431">
        <v>0.1</v>
      </c>
      <c r="E18" s="431">
        <v>0.73</v>
      </c>
      <c r="F18" s="189" t="s">
        <v>460</v>
      </c>
      <c r="G18" s="431">
        <f>SUM(H18:I18)</f>
        <v>20.07</v>
      </c>
      <c r="H18" s="431">
        <v>20.07</v>
      </c>
      <c r="I18" s="185" t="s">
        <v>460</v>
      </c>
      <c r="J18" s="188">
        <f>SUM(K18:O18)</f>
        <v>39.04</v>
      </c>
      <c r="K18" s="431">
        <v>0.06</v>
      </c>
      <c r="L18" s="431">
        <v>0.62</v>
      </c>
      <c r="M18" s="185" t="s">
        <v>460</v>
      </c>
      <c r="N18" s="431">
        <v>38.14</v>
      </c>
      <c r="O18" s="431">
        <v>0.22</v>
      </c>
      <c r="P18" s="185" t="s">
        <v>460</v>
      </c>
      <c r="Q18" s="185" t="s">
        <v>460</v>
      </c>
      <c r="R18" s="213" t="s">
        <v>361</v>
      </c>
    </row>
    <row r="19" spans="1:18" s="201" customFormat="1" ht="18" customHeight="1">
      <c r="A19" s="211" t="s">
        <v>710</v>
      </c>
      <c r="B19" s="431">
        <v>0.83</v>
      </c>
      <c r="C19" s="185">
        <v>0</v>
      </c>
      <c r="D19" s="431">
        <v>0.1</v>
      </c>
      <c r="E19" s="431">
        <v>0.73</v>
      </c>
      <c r="F19" s="189">
        <v>0</v>
      </c>
      <c r="G19" s="431">
        <v>20.07</v>
      </c>
      <c r="H19" s="431">
        <v>20.07</v>
      </c>
      <c r="I19" s="185">
        <v>0</v>
      </c>
      <c r="J19" s="188">
        <v>39.04</v>
      </c>
      <c r="K19" s="431">
        <v>0.06</v>
      </c>
      <c r="L19" s="431">
        <v>0.62</v>
      </c>
      <c r="M19" s="185">
        <v>0</v>
      </c>
      <c r="N19" s="431">
        <v>38.14</v>
      </c>
      <c r="O19" s="431">
        <v>0.22</v>
      </c>
      <c r="P19" s="185">
        <v>0</v>
      </c>
      <c r="Q19" s="185">
        <v>0</v>
      </c>
      <c r="R19" s="213" t="s">
        <v>710</v>
      </c>
    </row>
    <row r="20" spans="1:18" s="201" customFormat="1" ht="18" customHeight="1">
      <c r="A20" s="211" t="s">
        <v>777</v>
      </c>
      <c r="B20" s="431">
        <v>0.83</v>
      </c>
      <c r="C20" s="185" t="s">
        <v>457</v>
      </c>
      <c r="D20" s="431">
        <v>0.1</v>
      </c>
      <c r="E20" s="431">
        <v>0.73</v>
      </c>
      <c r="F20" s="189" t="s">
        <v>457</v>
      </c>
      <c r="G20" s="431">
        <v>20.09</v>
      </c>
      <c r="H20" s="431">
        <v>20.09</v>
      </c>
      <c r="I20" s="185" t="s">
        <v>457</v>
      </c>
      <c r="J20" s="188">
        <v>37</v>
      </c>
      <c r="K20" s="431">
        <v>0.06</v>
      </c>
      <c r="L20" s="431">
        <v>0.62</v>
      </c>
      <c r="M20" s="185" t="s">
        <v>457</v>
      </c>
      <c r="N20" s="431">
        <v>36.32</v>
      </c>
      <c r="O20" s="185" t="s">
        <v>457</v>
      </c>
      <c r="P20" s="185" t="s">
        <v>457</v>
      </c>
      <c r="Q20" s="185">
        <v>0</v>
      </c>
      <c r="R20" s="213" t="s">
        <v>777</v>
      </c>
    </row>
    <row r="21" spans="1:18" s="202" customFormat="1" ht="18" customHeight="1">
      <c r="A21" s="314" t="s">
        <v>782</v>
      </c>
      <c r="B21" s="845">
        <f>SUM(C21:F21)</f>
        <v>0.83</v>
      </c>
      <c r="C21" s="846">
        <v>0</v>
      </c>
      <c r="D21" s="847">
        <v>0.1</v>
      </c>
      <c r="E21" s="847">
        <v>0.73</v>
      </c>
      <c r="F21" s="848" t="s">
        <v>457</v>
      </c>
      <c r="G21" s="847">
        <f>SUM(H21:I21)</f>
        <v>19.88</v>
      </c>
      <c r="H21" s="847">
        <v>19.88</v>
      </c>
      <c r="I21" s="848" t="s">
        <v>457</v>
      </c>
      <c r="J21" s="847">
        <f>SUM(K21:O21)</f>
        <v>35.82</v>
      </c>
      <c r="K21" s="847">
        <v>0.06</v>
      </c>
      <c r="L21" s="847">
        <v>0.62</v>
      </c>
      <c r="M21" s="848" t="s">
        <v>457</v>
      </c>
      <c r="N21" s="847">
        <v>32.34</v>
      </c>
      <c r="O21" s="847">
        <v>2.8</v>
      </c>
      <c r="P21" s="848" t="s">
        <v>457</v>
      </c>
      <c r="Q21" s="846">
        <v>0</v>
      </c>
      <c r="R21" s="320" t="s">
        <v>782</v>
      </c>
    </row>
    <row r="22" spans="1:20" s="155" customFormat="1" ht="15" customHeight="1">
      <c r="A22" s="148" t="s">
        <v>630</v>
      </c>
      <c r="N22" s="286"/>
      <c r="O22" s="977" t="s">
        <v>705</v>
      </c>
      <c r="P22" s="977"/>
      <c r="Q22" s="977"/>
      <c r="R22" s="977"/>
      <c r="S22" s="977"/>
      <c r="T22" s="977"/>
    </row>
    <row r="23" s="155" customFormat="1" ht="15" customHeight="1">
      <c r="A23" s="155" t="s">
        <v>605</v>
      </c>
    </row>
    <row r="24" s="182" customFormat="1" ht="13.5">
      <c r="K24" s="183"/>
    </row>
    <row r="25" s="182" customFormat="1" ht="13.5"/>
    <row r="26" s="182" customFormat="1" ht="13.5"/>
    <row r="27" s="182" customFormat="1" ht="13.5"/>
    <row r="28" s="182" customFormat="1" ht="13.5"/>
    <row r="29" s="182" customFormat="1" ht="13.5"/>
    <row r="30" s="182" customFormat="1" ht="13.5"/>
    <row r="31" s="182" customFormat="1" ht="13.5"/>
    <row r="32" s="182" customFormat="1" ht="13.5"/>
    <row r="33" s="182" customFormat="1" ht="13.5"/>
    <row r="34" s="182" customFormat="1" ht="13.5"/>
    <row r="35" s="182" customFormat="1" ht="13.5"/>
    <row r="36" s="182" customFormat="1" ht="13.5"/>
    <row r="37" s="182" customFormat="1" ht="13.5"/>
    <row r="38" s="182" customFormat="1" ht="13.5"/>
    <row r="39" s="182" customFormat="1" ht="13.5"/>
    <row r="40" s="182" customFormat="1" ht="13.5"/>
    <row r="41" s="182" customFormat="1" ht="13.5"/>
    <row r="42" s="182" customFormat="1" ht="13.5"/>
  </sheetData>
  <mergeCells count="14">
    <mergeCell ref="A1:P1"/>
    <mergeCell ref="A3:A6"/>
    <mergeCell ref="C3:F3"/>
    <mergeCell ref="G3:J3"/>
    <mergeCell ref="K3:M3"/>
    <mergeCell ref="P3:S3"/>
    <mergeCell ref="O22:T22"/>
    <mergeCell ref="A13:A16"/>
    <mergeCell ref="B13:C13"/>
    <mergeCell ref="T3:T6"/>
    <mergeCell ref="C4:F4"/>
    <mergeCell ref="G4:J4"/>
    <mergeCell ref="K4:M4"/>
    <mergeCell ref="P4:S4"/>
  </mergeCells>
  <printOptions/>
  <pageMargins left="0.3" right="0.28" top="0.984251968503937" bottom="0.787401574803149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7"/>
  <sheetViews>
    <sheetView zoomScaleSheetLayoutView="100" workbookViewId="0" topLeftCell="I13">
      <selection activeCell="Q29" sqref="Q29"/>
    </sheetView>
  </sheetViews>
  <sheetFormatPr defaultColWidth="9.140625" defaultRowHeight="12.75"/>
  <cols>
    <col min="1" max="1" width="13.7109375" style="221" customWidth="1"/>
    <col min="2" max="4" width="11.57421875" style="0" customWidth="1"/>
    <col min="5" max="5" width="14.28125" style="0" customWidth="1"/>
    <col min="6" max="9" width="11.57421875" style="0" customWidth="1"/>
    <col min="10" max="10" width="9.7109375" style="0" customWidth="1"/>
    <col min="11" max="11" width="11.57421875" style="0" customWidth="1"/>
    <col min="12" max="12" width="13.28125" style="0" customWidth="1"/>
    <col min="13" max="14" width="8.7109375" style="0" customWidth="1"/>
    <col min="15" max="15" width="18.140625" style="0" customWidth="1"/>
    <col min="16" max="16" width="13.57421875" style="0" customWidth="1"/>
    <col min="17" max="17" width="8.140625" style="0" customWidth="1"/>
    <col min="18" max="18" width="6.140625" style="222" customWidth="1"/>
    <col min="19" max="19" width="7.7109375" style="222" customWidth="1"/>
    <col min="20" max="20" width="6.140625" style="0" customWidth="1"/>
    <col min="21" max="21" width="7.00390625" style="222" customWidth="1"/>
    <col min="22" max="22" width="10.57421875" style="221" customWidth="1"/>
    <col min="23" max="16384" width="9.140625" style="222" customWidth="1"/>
  </cols>
  <sheetData>
    <row r="1" spans="1:22" s="229" customFormat="1" ht="32.25" customHeight="1">
      <c r="A1" s="916" t="s">
        <v>756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476"/>
      <c r="O1" s="476"/>
      <c r="P1" s="226"/>
      <c r="Q1" s="386"/>
      <c r="R1" s="226"/>
      <c r="S1" s="226"/>
      <c r="T1" s="227"/>
      <c r="U1" s="226"/>
      <c r="V1" s="228"/>
    </row>
    <row r="2" spans="1:12" s="230" customFormat="1" ht="14.25" customHeight="1">
      <c r="A2" s="321" t="s">
        <v>316</v>
      </c>
      <c r="K2" s="995" t="s">
        <v>317</v>
      </c>
      <c r="L2" s="995"/>
    </row>
    <row r="3" spans="1:12" s="97" customFormat="1" ht="15.75" customHeight="1">
      <c r="A3" s="1005" t="s">
        <v>318</v>
      </c>
      <c r="B3" s="236" t="s">
        <v>319</v>
      </c>
      <c r="C3" s="322"/>
      <c r="D3" s="1008" t="s">
        <v>320</v>
      </c>
      <c r="E3" s="891"/>
      <c r="F3" s="891"/>
      <c r="G3" s="891"/>
      <c r="H3" s="891"/>
      <c r="I3" s="891"/>
      <c r="J3" s="891"/>
      <c r="K3" s="892"/>
      <c r="L3" s="1011" t="s">
        <v>594</v>
      </c>
    </row>
    <row r="4" spans="1:12" s="97" customFormat="1" ht="15.75" customHeight="1">
      <c r="A4" s="1006"/>
      <c r="B4" s="233"/>
      <c r="C4" s="234"/>
      <c r="D4" s="235" t="s">
        <v>322</v>
      </c>
      <c r="E4" s="234"/>
      <c r="F4" s="235" t="s">
        <v>293</v>
      </c>
      <c r="G4" s="234"/>
      <c r="H4" s="235" t="s">
        <v>294</v>
      </c>
      <c r="I4" s="234"/>
      <c r="J4" s="235" t="s">
        <v>307</v>
      </c>
      <c r="K4" s="234"/>
      <c r="L4" s="1012"/>
    </row>
    <row r="5" spans="1:12" s="97" customFormat="1" ht="15.75" customHeight="1">
      <c r="A5" s="1006"/>
      <c r="B5" s="232" t="s">
        <v>299</v>
      </c>
      <c r="C5" s="238"/>
      <c r="D5" s="232" t="s">
        <v>300</v>
      </c>
      <c r="E5" s="238"/>
      <c r="F5" s="232" t="s">
        <v>301</v>
      </c>
      <c r="G5" s="238"/>
      <c r="H5" s="232" t="s">
        <v>302</v>
      </c>
      <c r="I5" s="238"/>
      <c r="J5" s="232" t="s">
        <v>308</v>
      </c>
      <c r="K5" s="238"/>
      <c r="L5" s="1012"/>
    </row>
    <row r="6" spans="1:12" s="97" customFormat="1" ht="15.75" customHeight="1">
      <c r="A6" s="1006"/>
      <c r="B6" s="240" t="s">
        <v>312</v>
      </c>
      <c r="C6" s="240" t="s">
        <v>324</v>
      </c>
      <c r="D6" s="240" t="s">
        <v>305</v>
      </c>
      <c r="E6" s="240" t="s">
        <v>428</v>
      </c>
      <c r="F6" s="240" t="s">
        <v>305</v>
      </c>
      <c r="G6" s="240" t="s">
        <v>428</v>
      </c>
      <c r="H6" s="240" t="s">
        <v>305</v>
      </c>
      <c r="I6" s="240" t="s">
        <v>428</v>
      </c>
      <c r="J6" s="240" t="s">
        <v>305</v>
      </c>
      <c r="K6" s="240" t="s">
        <v>428</v>
      </c>
      <c r="L6" s="1012"/>
    </row>
    <row r="7" spans="1:12" s="97" customFormat="1" ht="15.75" customHeight="1">
      <c r="A7" s="1007"/>
      <c r="B7" s="245" t="s">
        <v>313</v>
      </c>
      <c r="C7" s="238" t="s">
        <v>306</v>
      </c>
      <c r="D7" s="238" t="s">
        <v>313</v>
      </c>
      <c r="E7" s="238" t="s">
        <v>306</v>
      </c>
      <c r="F7" s="238" t="s">
        <v>313</v>
      </c>
      <c r="G7" s="238" t="s">
        <v>306</v>
      </c>
      <c r="H7" s="238" t="s">
        <v>313</v>
      </c>
      <c r="I7" s="238" t="s">
        <v>306</v>
      </c>
      <c r="J7" s="238" t="s">
        <v>313</v>
      </c>
      <c r="K7" s="238" t="s">
        <v>306</v>
      </c>
      <c r="L7" s="1013"/>
    </row>
    <row r="8" spans="1:12" s="93" customFormat="1" ht="15.75" customHeight="1">
      <c r="A8" s="438" t="s">
        <v>326</v>
      </c>
      <c r="B8" s="469">
        <v>137</v>
      </c>
      <c r="C8" s="471">
        <v>67730</v>
      </c>
      <c r="D8" s="248" t="s">
        <v>390</v>
      </c>
      <c r="E8" s="249">
        <v>58784</v>
      </c>
      <c r="F8" s="248" t="s">
        <v>390</v>
      </c>
      <c r="G8" s="249">
        <v>58784</v>
      </c>
      <c r="H8" s="248" t="s">
        <v>457</v>
      </c>
      <c r="I8" s="248" t="s">
        <v>457</v>
      </c>
      <c r="J8" s="247" t="s">
        <v>390</v>
      </c>
      <c r="K8" s="325" t="s">
        <v>390</v>
      </c>
      <c r="L8" s="427" t="s">
        <v>607</v>
      </c>
    </row>
    <row r="9" spans="1:12" s="93" customFormat="1" ht="15.75" customHeight="1">
      <c r="A9" s="438" t="s">
        <v>327</v>
      </c>
      <c r="B9" s="469">
        <v>25</v>
      </c>
      <c r="C9" s="471">
        <v>159505</v>
      </c>
      <c r="D9" s="248" t="s">
        <v>314</v>
      </c>
      <c r="E9" s="247" t="s">
        <v>315</v>
      </c>
      <c r="F9" s="252">
        <v>-2</v>
      </c>
      <c r="G9" s="253">
        <v>-35558</v>
      </c>
      <c r="H9" s="248" t="s">
        <v>457</v>
      </c>
      <c r="I9" s="248" t="s">
        <v>457</v>
      </c>
      <c r="J9" s="247">
        <v>2</v>
      </c>
      <c r="K9" s="325">
        <v>121155</v>
      </c>
      <c r="L9" s="344" t="s">
        <v>587</v>
      </c>
    </row>
    <row r="10" spans="1:12" s="90" customFormat="1" ht="15.75" customHeight="1">
      <c r="A10" s="108" t="s">
        <v>328</v>
      </c>
      <c r="B10" s="470">
        <v>162</v>
      </c>
      <c r="C10" s="472">
        <v>227235</v>
      </c>
      <c r="D10" s="260">
        <v>2</v>
      </c>
      <c r="E10" s="261">
        <v>215497</v>
      </c>
      <c r="F10" s="90" t="s">
        <v>390</v>
      </c>
      <c r="G10" s="261">
        <v>94342</v>
      </c>
      <c r="H10" s="260" t="s">
        <v>457</v>
      </c>
      <c r="I10" s="260" t="s">
        <v>457</v>
      </c>
      <c r="J10" s="260">
        <v>2</v>
      </c>
      <c r="K10" s="326">
        <v>121155</v>
      </c>
      <c r="L10" s="90" t="s">
        <v>328</v>
      </c>
    </row>
    <row r="11" spans="1:12" s="90" customFormat="1" ht="15.75" customHeight="1">
      <c r="A11" s="108" t="s">
        <v>636</v>
      </c>
      <c r="B11" s="470">
        <v>181</v>
      </c>
      <c r="C11" s="472">
        <v>227499</v>
      </c>
      <c r="D11" s="260">
        <v>3</v>
      </c>
      <c r="E11" s="261">
        <f>SUM(G11,I11,K11)</f>
        <v>215497</v>
      </c>
      <c r="F11" s="90" t="s">
        <v>390</v>
      </c>
      <c r="G11" s="260">
        <v>94342</v>
      </c>
      <c r="H11" s="260">
        <v>2</v>
      </c>
      <c r="I11" s="260">
        <v>121155</v>
      </c>
      <c r="J11" s="260" t="s">
        <v>460</v>
      </c>
      <c r="K11" s="260" t="s">
        <v>460</v>
      </c>
      <c r="L11" s="118" t="s">
        <v>636</v>
      </c>
    </row>
    <row r="12" spans="1:12" s="90" customFormat="1" ht="15.75" customHeight="1">
      <c r="A12" s="108" t="s">
        <v>710</v>
      </c>
      <c r="B12" s="470">
        <v>181</v>
      </c>
      <c r="C12" s="472">
        <v>227498</v>
      </c>
      <c r="D12" s="260">
        <v>3</v>
      </c>
      <c r="E12" s="261">
        <v>215497</v>
      </c>
      <c r="F12" s="90" t="s">
        <v>390</v>
      </c>
      <c r="G12" s="260">
        <v>94342</v>
      </c>
      <c r="H12" s="260">
        <v>2</v>
      </c>
      <c r="I12" s="260">
        <v>121155</v>
      </c>
      <c r="J12" s="260" t="s">
        <v>460</v>
      </c>
      <c r="K12" s="260" t="s">
        <v>460</v>
      </c>
      <c r="L12" s="118" t="s">
        <v>710</v>
      </c>
    </row>
    <row r="13" spans="1:12" s="90" customFormat="1" ht="15.75" customHeight="1">
      <c r="A13" s="108" t="s">
        <v>777</v>
      </c>
      <c r="B13" s="470">
        <v>181</v>
      </c>
      <c r="C13" s="472">
        <v>227500</v>
      </c>
      <c r="D13" s="260">
        <v>3</v>
      </c>
      <c r="E13" s="782">
        <v>215497</v>
      </c>
      <c r="F13" s="140" t="s">
        <v>457</v>
      </c>
      <c r="G13" s="140">
        <v>94342</v>
      </c>
      <c r="H13" s="260">
        <v>2</v>
      </c>
      <c r="I13" s="781">
        <v>121155</v>
      </c>
      <c r="J13" s="260" t="s">
        <v>457</v>
      </c>
      <c r="K13" s="260" t="s">
        <v>457</v>
      </c>
      <c r="L13" s="118" t="s">
        <v>777</v>
      </c>
    </row>
    <row r="14" spans="1:12" s="254" customFormat="1" ht="15.75" customHeight="1" thickBot="1">
      <c r="A14" s="549" t="s">
        <v>784</v>
      </c>
      <c r="B14" s="565"/>
      <c r="C14" s="566"/>
      <c r="D14" s="717">
        <f>F14+H14</f>
        <v>3</v>
      </c>
      <c r="E14" s="783">
        <f>G14+I14</f>
        <v>274541</v>
      </c>
      <c r="F14" s="784">
        <v>1</v>
      </c>
      <c r="G14" s="784">
        <v>153386</v>
      </c>
      <c r="H14" s="785">
        <v>2</v>
      </c>
      <c r="I14" s="786">
        <v>121155</v>
      </c>
      <c r="J14" s="762">
        <f>SUM(J15:J16)</f>
        <v>0</v>
      </c>
      <c r="K14" s="763">
        <f>SUM(K15:K16)</f>
        <v>0</v>
      </c>
      <c r="L14" s="551" t="s">
        <v>784</v>
      </c>
    </row>
    <row r="15" spans="1:22" s="257" customFormat="1" ht="15" customHeight="1">
      <c r="A15" s="255"/>
      <c r="B15" s="109"/>
      <c r="C15" s="109"/>
      <c r="D15" s="109"/>
      <c r="E15" s="109"/>
      <c r="F15" s="256"/>
      <c r="G15" s="109"/>
      <c r="H15" s="256"/>
      <c r="I15" s="109"/>
      <c r="J15" s="256"/>
      <c r="K15" s="109"/>
      <c r="L15" s="109"/>
      <c r="M15" s="109"/>
      <c r="N15" s="109"/>
      <c r="O15" s="109"/>
      <c r="P15" s="109"/>
      <c r="Q15" s="993"/>
      <c r="R15" s="993"/>
      <c r="S15" s="993"/>
      <c r="T15" s="993"/>
      <c r="U15" s="993"/>
      <c r="V15" s="993"/>
    </row>
    <row r="16" spans="1:22" s="257" customFormat="1" ht="15.75" customHeight="1">
      <c r="A16" s="1005" t="s">
        <v>318</v>
      </c>
      <c r="B16" s="323"/>
      <c r="C16" s="1009" t="s">
        <v>321</v>
      </c>
      <c r="D16" s="891"/>
      <c r="E16" s="891"/>
      <c r="F16" s="891"/>
      <c r="G16" s="891"/>
      <c r="H16" s="891"/>
      <c r="I16" s="891"/>
      <c r="J16" s="891"/>
      <c r="K16" s="891"/>
      <c r="L16" s="1010"/>
      <c r="P16" s="109"/>
      <c r="Q16" s="209"/>
      <c r="R16" s="209"/>
      <c r="S16" s="209"/>
      <c r="T16" s="209"/>
      <c r="U16" s="209"/>
      <c r="V16" s="258"/>
    </row>
    <row r="17" spans="1:23" s="257" customFormat="1" ht="23.25" customHeight="1">
      <c r="A17" s="1006"/>
      <c r="B17" s="235" t="s">
        <v>323</v>
      </c>
      <c r="C17" s="231"/>
      <c r="D17" s="235" t="s">
        <v>295</v>
      </c>
      <c r="E17" s="231"/>
      <c r="F17" s="236" t="s">
        <v>296</v>
      </c>
      <c r="G17" s="234"/>
      <c r="H17" s="235" t="s">
        <v>297</v>
      </c>
      <c r="I17" s="237"/>
      <c r="J17" s="997" t="s">
        <v>298</v>
      </c>
      <c r="K17" s="998"/>
      <c r="L17" s="1002" t="s">
        <v>790</v>
      </c>
      <c r="M17" s="1003"/>
      <c r="N17" s="997" t="s">
        <v>665</v>
      </c>
      <c r="O17" s="1001"/>
      <c r="P17" s="982" t="s">
        <v>595</v>
      </c>
      <c r="Q17" s="259"/>
      <c r="R17" s="259"/>
      <c r="T17" s="210"/>
      <c r="U17" s="109"/>
      <c r="V17" s="210"/>
      <c r="W17" s="258"/>
    </row>
    <row r="18" spans="1:23" s="216" customFormat="1" ht="15.75" customHeight="1">
      <c r="A18" s="1006"/>
      <c r="B18" s="232" t="s">
        <v>303</v>
      </c>
      <c r="C18" s="232"/>
      <c r="D18" s="232" t="s">
        <v>304</v>
      </c>
      <c r="E18" s="232"/>
      <c r="F18" s="239" t="s">
        <v>309</v>
      </c>
      <c r="G18" s="238"/>
      <c r="H18" s="232" t="s">
        <v>310</v>
      </c>
      <c r="I18" s="238"/>
      <c r="J18" s="999" t="s">
        <v>311</v>
      </c>
      <c r="K18" s="1000"/>
      <c r="L18" s="1004" t="s">
        <v>789</v>
      </c>
      <c r="M18" s="1004"/>
      <c r="N18" s="239" t="s">
        <v>666</v>
      </c>
      <c r="O18" s="238"/>
      <c r="P18" s="983"/>
      <c r="Q18" s="215"/>
      <c r="R18" s="215"/>
      <c r="T18" s="217"/>
      <c r="U18" s="218"/>
      <c r="V18" s="219"/>
      <c r="W18" s="220"/>
    </row>
    <row r="19" spans="1:23" s="216" customFormat="1" ht="15.75" customHeight="1">
      <c r="A19" s="1006"/>
      <c r="B19" s="240" t="s">
        <v>305</v>
      </c>
      <c r="C19" s="235" t="s">
        <v>428</v>
      </c>
      <c r="D19" s="241" t="s">
        <v>305</v>
      </c>
      <c r="E19" s="235" t="s">
        <v>428</v>
      </c>
      <c r="F19" s="242" t="s">
        <v>305</v>
      </c>
      <c r="G19" s="240" t="s">
        <v>428</v>
      </c>
      <c r="H19" s="243" t="s">
        <v>325</v>
      </c>
      <c r="I19" s="240" t="s">
        <v>428</v>
      </c>
      <c r="J19" s="244" t="s">
        <v>305</v>
      </c>
      <c r="K19" s="562" t="s">
        <v>664</v>
      </c>
      <c r="L19" s="787" t="s">
        <v>305</v>
      </c>
      <c r="M19" s="788" t="s">
        <v>664</v>
      </c>
      <c r="N19" s="563" t="s">
        <v>305</v>
      </c>
      <c r="O19" s="564" t="s">
        <v>664</v>
      </c>
      <c r="P19" s="983"/>
      <c r="Q19" s="182"/>
      <c r="R19" s="182"/>
      <c r="T19" s="217"/>
      <c r="U19" s="218"/>
      <c r="V19" s="219"/>
      <c r="W19" s="220"/>
    </row>
    <row r="20" spans="1:23" s="216" customFormat="1" ht="15.75" customHeight="1">
      <c r="A20" s="1007"/>
      <c r="B20" s="238" t="s">
        <v>313</v>
      </c>
      <c r="C20" s="232" t="s">
        <v>306</v>
      </c>
      <c r="D20" s="238" t="s">
        <v>313</v>
      </c>
      <c r="E20" s="246" t="s">
        <v>306</v>
      </c>
      <c r="F20" s="238" t="s">
        <v>313</v>
      </c>
      <c r="G20" s="238" t="s">
        <v>306</v>
      </c>
      <c r="H20" s="238" t="s">
        <v>313</v>
      </c>
      <c r="I20" s="238" t="s">
        <v>306</v>
      </c>
      <c r="J20" s="238" t="s">
        <v>313</v>
      </c>
      <c r="K20" s="478" t="s">
        <v>306</v>
      </c>
      <c r="L20" s="789" t="s">
        <v>313</v>
      </c>
      <c r="M20" s="790" t="s">
        <v>306</v>
      </c>
      <c r="N20" s="246" t="s">
        <v>313</v>
      </c>
      <c r="O20" s="95" t="s">
        <v>306</v>
      </c>
      <c r="P20" s="984"/>
      <c r="Q20" s="182"/>
      <c r="R20" s="182"/>
      <c r="T20" s="217"/>
      <c r="U20" s="218"/>
      <c r="V20" s="219"/>
      <c r="W20" s="220"/>
    </row>
    <row r="21" spans="1:23" ht="15.75" customHeight="1">
      <c r="A21" s="438" t="s">
        <v>326</v>
      </c>
      <c r="B21" s="247">
        <v>137</v>
      </c>
      <c r="C21" s="247">
        <v>8946</v>
      </c>
      <c r="D21" s="443">
        <v>105</v>
      </c>
      <c r="E21" s="443">
        <v>252</v>
      </c>
      <c r="F21" s="443">
        <v>22</v>
      </c>
      <c r="G21" s="247">
        <v>2326</v>
      </c>
      <c r="H21" s="443" t="s">
        <v>390</v>
      </c>
      <c r="I21" s="247" t="s">
        <v>390</v>
      </c>
      <c r="J21" s="40">
        <v>1</v>
      </c>
      <c r="K21" s="248">
        <v>23</v>
      </c>
      <c r="L21" s="780">
        <v>0</v>
      </c>
      <c r="M21" s="780">
        <v>0</v>
      </c>
      <c r="N21" s="248" t="s">
        <v>457</v>
      </c>
      <c r="O21" s="248" t="s">
        <v>457</v>
      </c>
      <c r="P21" s="427" t="s">
        <v>609</v>
      </c>
      <c r="R21"/>
      <c r="T21" s="222"/>
      <c r="U21" s="223"/>
      <c r="V21" s="224"/>
      <c r="W21" s="221"/>
    </row>
    <row r="22" spans="1:23" ht="15.75" customHeight="1">
      <c r="A22" s="438" t="s">
        <v>327</v>
      </c>
      <c r="B22" s="247">
        <v>23</v>
      </c>
      <c r="C22" s="247">
        <v>2792</v>
      </c>
      <c r="D22" s="443">
        <v>4</v>
      </c>
      <c r="E22" s="443">
        <v>10</v>
      </c>
      <c r="F22" s="443">
        <v>15</v>
      </c>
      <c r="G22" s="247">
        <v>1368</v>
      </c>
      <c r="H22" s="443">
        <v>1</v>
      </c>
      <c r="I22" s="247">
        <v>171</v>
      </c>
      <c r="J22" s="443" t="s">
        <v>390</v>
      </c>
      <c r="K22" s="247" t="s">
        <v>390</v>
      </c>
      <c r="L22" s="780">
        <v>0</v>
      </c>
      <c r="M22" s="780">
        <v>0</v>
      </c>
      <c r="N22" s="93" t="s">
        <v>390</v>
      </c>
      <c r="O22" s="93" t="s">
        <v>390</v>
      </c>
      <c r="P22" s="427" t="s">
        <v>610</v>
      </c>
      <c r="R22"/>
      <c r="T22" s="222"/>
      <c r="U22" s="223"/>
      <c r="V22" s="224"/>
      <c r="W22" s="221"/>
    </row>
    <row r="23" spans="1:23" ht="15.75" customHeight="1">
      <c r="A23" s="108" t="s">
        <v>328</v>
      </c>
      <c r="B23" s="260">
        <v>160</v>
      </c>
      <c r="C23" s="260">
        <v>11738</v>
      </c>
      <c r="D23" s="143">
        <v>109</v>
      </c>
      <c r="E23" s="143">
        <v>262</v>
      </c>
      <c r="F23" s="143">
        <v>37</v>
      </c>
      <c r="G23" s="260">
        <v>3694</v>
      </c>
      <c r="H23" s="143">
        <v>1</v>
      </c>
      <c r="I23" s="260">
        <v>171</v>
      </c>
      <c r="J23" s="143">
        <v>1</v>
      </c>
      <c r="K23" s="139">
        <v>23</v>
      </c>
      <c r="L23" s="780">
        <v>0</v>
      </c>
      <c r="M23" s="780">
        <v>0</v>
      </c>
      <c r="N23" s="93" t="s">
        <v>390</v>
      </c>
      <c r="O23" s="93" t="s">
        <v>390</v>
      </c>
      <c r="P23" s="118" t="s">
        <v>328</v>
      </c>
      <c r="R23"/>
      <c r="T23" s="222"/>
      <c r="U23" s="223"/>
      <c r="V23" s="224"/>
      <c r="W23" s="221"/>
    </row>
    <row r="24" spans="1:23" s="491" customFormat="1" ht="15.75" customHeight="1">
      <c r="A24" s="108" t="s">
        <v>636</v>
      </c>
      <c r="B24" s="260">
        <v>178</v>
      </c>
      <c r="C24" s="260">
        <v>12002</v>
      </c>
      <c r="D24" s="143">
        <v>115</v>
      </c>
      <c r="E24" s="143">
        <v>276</v>
      </c>
      <c r="F24" s="143">
        <v>50</v>
      </c>
      <c r="G24" s="260">
        <v>3945</v>
      </c>
      <c r="H24" s="143">
        <v>1</v>
      </c>
      <c r="I24" s="260">
        <v>171</v>
      </c>
      <c r="J24" s="143">
        <v>1</v>
      </c>
      <c r="K24" s="139">
        <v>23</v>
      </c>
      <c r="L24" s="780">
        <v>0</v>
      </c>
      <c r="M24" s="780">
        <v>0</v>
      </c>
      <c r="N24" s="248" t="s">
        <v>457</v>
      </c>
      <c r="O24" s="248" t="s">
        <v>457</v>
      </c>
      <c r="P24" s="118" t="s">
        <v>636</v>
      </c>
      <c r="Q24" s="490"/>
      <c r="R24" s="490"/>
      <c r="U24" s="492"/>
      <c r="V24" s="493"/>
      <c r="W24" s="494"/>
    </row>
    <row r="25" spans="1:23" s="491" customFormat="1" ht="15.75" customHeight="1">
      <c r="A25" s="108" t="s">
        <v>710</v>
      </c>
      <c r="B25" s="260">
        <v>178</v>
      </c>
      <c r="C25" s="260">
        <v>12001</v>
      </c>
      <c r="D25" s="143">
        <v>115</v>
      </c>
      <c r="E25" s="143">
        <v>276</v>
      </c>
      <c r="F25" s="143">
        <v>50</v>
      </c>
      <c r="G25" s="260">
        <v>3945</v>
      </c>
      <c r="H25" s="143">
        <v>1</v>
      </c>
      <c r="I25" s="260">
        <v>171</v>
      </c>
      <c r="J25" s="143">
        <v>1</v>
      </c>
      <c r="K25" s="139">
        <v>23</v>
      </c>
      <c r="L25" s="780">
        <v>0</v>
      </c>
      <c r="M25" s="780">
        <v>0</v>
      </c>
      <c r="N25" s="93" t="s">
        <v>390</v>
      </c>
      <c r="O25" s="93" t="s">
        <v>390</v>
      </c>
      <c r="P25" s="118" t="s">
        <v>710</v>
      </c>
      <c r="Q25" s="490"/>
      <c r="R25" s="490"/>
      <c r="U25" s="492"/>
      <c r="V25" s="493"/>
      <c r="W25" s="494"/>
    </row>
    <row r="26" spans="1:23" s="491" customFormat="1" ht="15.75" customHeight="1">
      <c r="A26" s="108" t="s">
        <v>777</v>
      </c>
      <c r="B26" s="260">
        <v>178</v>
      </c>
      <c r="C26" s="260">
        <v>12003</v>
      </c>
      <c r="D26" s="143">
        <v>115</v>
      </c>
      <c r="E26" s="143">
        <v>276</v>
      </c>
      <c r="F26" s="143">
        <v>50</v>
      </c>
      <c r="G26" s="260">
        <v>3945</v>
      </c>
      <c r="H26" s="143">
        <v>1</v>
      </c>
      <c r="I26" s="260">
        <v>171</v>
      </c>
      <c r="J26" s="143">
        <v>1</v>
      </c>
      <c r="K26" s="139">
        <v>23</v>
      </c>
      <c r="L26" s="780">
        <v>0</v>
      </c>
      <c r="M26" s="780">
        <v>0</v>
      </c>
      <c r="N26" s="93" t="s">
        <v>457</v>
      </c>
      <c r="O26" s="93" t="s">
        <v>457</v>
      </c>
      <c r="P26" s="118" t="s">
        <v>777</v>
      </c>
      <c r="Q26" s="490"/>
      <c r="R26" s="490"/>
      <c r="U26" s="492"/>
      <c r="V26" s="493"/>
      <c r="W26" s="494"/>
    </row>
    <row r="27" spans="1:23" ht="15.75" customHeight="1">
      <c r="A27" s="311" t="s">
        <v>784</v>
      </c>
      <c r="B27" s="767">
        <f>SUM(D27,F27,H27,J27,N27)</f>
        <v>182</v>
      </c>
      <c r="C27" s="717">
        <f>SUM(E27,G27,I27,K27,O27)</f>
        <v>4478</v>
      </c>
      <c r="D27" s="717">
        <v>127</v>
      </c>
      <c r="E27" s="717">
        <v>308</v>
      </c>
      <c r="F27" s="717">
        <v>53</v>
      </c>
      <c r="G27" s="717">
        <v>3976</v>
      </c>
      <c r="H27" s="717">
        <v>1</v>
      </c>
      <c r="I27" s="717">
        <v>171</v>
      </c>
      <c r="J27" s="717">
        <v>1</v>
      </c>
      <c r="K27" s="717">
        <v>23</v>
      </c>
      <c r="L27" s="717">
        <v>0</v>
      </c>
      <c r="M27" s="717">
        <v>0</v>
      </c>
      <c r="N27" s="762">
        <v>0</v>
      </c>
      <c r="O27" s="762">
        <v>0</v>
      </c>
      <c r="P27" s="717">
        <v>0</v>
      </c>
      <c r="Q27" s="222"/>
      <c r="T27" s="222"/>
      <c r="U27" s="225"/>
      <c r="V27" s="224"/>
      <c r="W27" s="495"/>
    </row>
    <row r="28" spans="1:16" s="302" customFormat="1" ht="15.75" customHeight="1">
      <c r="A28" s="345" t="s">
        <v>757</v>
      </c>
      <c r="B28" s="346"/>
      <c r="C28" s="346"/>
      <c r="G28" s="302" t="s">
        <v>526</v>
      </c>
      <c r="H28" s="996" t="s">
        <v>758</v>
      </c>
      <c r="I28" s="996"/>
      <c r="J28" s="996"/>
      <c r="K28" s="996"/>
      <c r="L28" s="996"/>
      <c r="M28" s="996"/>
      <c r="N28" s="996"/>
      <c r="O28" s="996"/>
      <c r="P28" s="996"/>
    </row>
    <row r="29" spans="1:22" s="440" customFormat="1" ht="15.75" customHeight="1">
      <c r="A29" s="439" t="s">
        <v>631</v>
      </c>
      <c r="B29" s="27"/>
      <c r="C29" s="27"/>
      <c r="D29" s="27"/>
      <c r="E29" s="27"/>
      <c r="F29" s="92"/>
      <c r="L29" s="27"/>
      <c r="M29" s="475" t="s">
        <v>632</v>
      </c>
      <c r="N29" s="27"/>
      <c r="O29" s="27"/>
      <c r="P29" s="10"/>
      <c r="Q29" s="10"/>
      <c r="T29" s="441"/>
      <c r="U29" s="442"/>
      <c r="V29" s="439"/>
    </row>
    <row r="30" spans="1:21" ht="15.75" customHeight="1">
      <c r="A30" s="994" t="s">
        <v>613</v>
      </c>
      <c r="B30" s="994"/>
      <c r="C30" s="994"/>
      <c r="D30" s="994"/>
      <c r="E30" s="994"/>
      <c r="F30" s="994"/>
      <c r="G30" s="994"/>
      <c r="H30" s="256"/>
      <c r="I30" s="109"/>
      <c r="J30" s="256"/>
      <c r="K30" s="109"/>
      <c r="L30" s="109"/>
      <c r="M30" s="109"/>
      <c r="N30" s="109"/>
      <c r="O30" s="109"/>
      <c r="T30" s="223"/>
      <c r="U30" s="224"/>
    </row>
    <row r="31" spans="1:21" ht="14.25">
      <c r="A31" s="220"/>
      <c r="B31" s="182"/>
      <c r="C31" s="182"/>
      <c r="D31" s="182"/>
      <c r="E31" s="182"/>
      <c r="F31" s="214"/>
      <c r="G31" s="182"/>
      <c r="H31" s="214"/>
      <c r="I31" s="182"/>
      <c r="J31" s="214"/>
      <c r="K31" s="182"/>
      <c r="L31" s="182"/>
      <c r="M31" s="182"/>
      <c r="N31" s="182"/>
      <c r="O31" s="182"/>
      <c r="T31" s="223"/>
      <c r="U31" s="224"/>
    </row>
    <row r="32" spans="1:21" ht="14.25">
      <c r="A32" s="220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T32" s="223"/>
      <c r="U32" s="224"/>
    </row>
    <row r="33" spans="20:21" ht="12.75">
      <c r="T33" s="223"/>
      <c r="U33" s="224"/>
    </row>
    <row r="34" spans="20:21" ht="12.75">
      <c r="T34" s="223"/>
      <c r="U34" s="224"/>
    </row>
    <row r="35" spans="20:21" ht="12.75">
      <c r="T35" s="223"/>
      <c r="U35" s="224"/>
    </row>
    <row r="36" spans="20:21" ht="12.75">
      <c r="T36" s="223"/>
      <c r="U36" s="224"/>
    </row>
    <row r="37" spans="20:21" ht="12.75">
      <c r="T37" s="223"/>
      <c r="U37" s="224"/>
    </row>
    <row r="38" spans="20:21" ht="12.75">
      <c r="T38" s="223"/>
      <c r="U38" s="225"/>
    </row>
    <row r="39" spans="20:21" ht="12.75">
      <c r="T39" s="223"/>
      <c r="U39" s="225"/>
    </row>
    <row r="40" spans="20:21" ht="12.75">
      <c r="T40" s="223"/>
      <c r="U40" s="225"/>
    </row>
    <row r="41" spans="20:21" ht="12.75">
      <c r="T41" s="223"/>
      <c r="U41" s="225"/>
    </row>
    <row r="42" spans="20:21" ht="12.75">
      <c r="T42" s="223"/>
      <c r="U42" s="225"/>
    </row>
    <row r="43" spans="20:21" ht="12.75">
      <c r="T43" s="223"/>
      <c r="U43" s="225"/>
    </row>
    <row r="44" spans="20:21" ht="12.75">
      <c r="T44" s="223"/>
      <c r="U44" s="225"/>
    </row>
    <row r="45" spans="20:21" ht="12.75">
      <c r="T45" s="223"/>
      <c r="U45" s="225"/>
    </row>
    <row r="46" spans="20:21" ht="12.75">
      <c r="T46" s="223"/>
      <c r="U46" s="225"/>
    </row>
    <row r="47" spans="20:21" ht="12.75">
      <c r="T47" s="223"/>
      <c r="U47" s="225"/>
    </row>
    <row r="48" spans="20:21" ht="12.75">
      <c r="T48" s="223"/>
      <c r="U48" s="225"/>
    </row>
    <row r="49" spans="20:21" ht="12.75">
      <c r="T49" s="223"/>
      <c r="U49" s="225"/>
    </row>
    <row r="50" spans="20:21" ht="12.75">
      <c r="T50" s="223"/>
      <c r="U50" s="225"/>
    </row>
    <row r="51" spans="20:21" ht="12.75">
      <c r="T51" s="223"/>
      <c r="U51" s="225"/>
    </row>
    <row r="52" spans="20:21" ht="12.75">
      <c r="T52" s="223"/>
      <c r="U52" s="225"/>
    </row>
    <row r="53" spans="20:21" ht="12.75">
      <c r="T53" s="223"/>
      <c r="U53" s="225"/>
    </row>
    <row r="54" spans="20:21" ht="12.75">
      <c r="T54" s="223"/>
      <c r="U54" s="225"/>
    </row>
    <row r="55" spans="20:21" ht="12.75">
      <c r="T55" s="223"/>
      <c r="U55" s="225"/>
    </row>
    <row r="56" spans="20:21" ht="12.75">
      <c r="T56" s="223"/>
      <c r="U56" s="225"/>
    </row>
    <row r="57" spans="20:21" ht="12.75">
      <c r="T57" s="223"/>
      <c r="U57" s="225"/>
    </row>
  </sheetData>
  <mergeCells count="16">
    <mergeCell ref="A1:M1"/>
    <mergeCell ref="A3:A7"/>
    <mergeCell ref="D3:K3"/>
    <mergeCell ref="C16:L16"/>
    <mergeCell ref="L3:L7"/>
    <mergeCell ref="A16:A20"/>
    <mergeCell ref="P17:P20"/>
    <mergeCell ref="Q15:V15"/>
    <mergeCell ref="A30:G30"/>
    <mergeCell ref="K2:L2"/>
    <mergeCell ref="H28:P28"/>
    <mergeCell ref="J17:K17"/>
    <mergeCell ref="J18:K18"/>
    <mergeCell ref="N17:O17"/>
    <mergeCell ref="L17:M17"/>
    <mergeCell ref="L18:M18"/>
  </mergeCells>
  <printOptions/>
  <pageMargins left="0.36" right="0.36" top="0.984251968503937" bottom="0.98425196850393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4">
      <selection activeCell="C9" sqref="C9"/>
    </sheetView>
  </sheetViews>
  <sheetFormatPr defaultColWidth="9.140625" defaultRowHeight="12.75"/>
  <cols>
    <col min="1" max="1" width="18.140625" style="11" customWidth="1"/>
    <col min="2" max="2" width="16.7109375" style="11" customWidth="1"/>
    <col min="3" max="3" width="17.7109375" style="11" customWidth="1"/>
    <col min="4" max="4" width="16.57421875" style="11" customWidth="1"/>
    <col min="5" max="7" width="15.57421875" style="11" customWidth="1"/>
    <col min="8" max="8" width="16.28125" style="11" customWidth="1"/>
    <col min="9" max="9" width="19.421875" style="11" customWidth="1"/>
    <col min="10" max="12" width="8.140625" style="11" customWidth="1"/>
    <col min="13" max="27" width="7.421875" style="11" customWidth="1"/>
    <col min="28" max="16384" width="9.140625" style="11" customWidth="1"/>
  </cols>
  <sheetData>
    <row r="1" spans="1:8" s="87" customFormat="1" ht="32.25" customHeight="1">
      <c r="A1" s="1014" t="s">
        <v>760</v>
      </c>
      <c r="B1" s="1014"/>
      <c r="C1" s="1014"/>
      <c r="D1" s="1014"/>
      <c r="E1" s="1014"/>
      <c r="F1" s="1014"/>
      <c r="G1" s="1014"/>
      <c r="H1" s="1014"/>
    </row>
    <row r="2" spans="1:8" s="15" customFormat="1" ht="18" customHeight="1">
      <c r="A2" s="15" t="s">
        <v>335</v>
      </c>
      <c r="H2" s="104" t="s">
        <v>336</v>
      </c>
    </row>
    <row r="3" spans="1:8" s="27" customFormat="1" ht="34.5" customHeight="1">
      <c r="A3" s="1015" t="s">
        <v>362</v>
      </c>
      <c r="B3" s="327" t="s">
        <v>337</v>
      </c>
      <c r="C3" s="86" t="s">
        <v>338</v>
      </c>
      <c r="D3" s="997" t="s">
        <v>339</v>
      </c>
      <c r="E3" s="1010"/>
      <c r="F3" s="1010"/>
      <c r="G3" s="1010"/>
      <c r="H3" s="997" t="s">
        <v>362</v>
      </c>
    </row>
    <row r="4" spans="1:8" s="27" customFormat="1" ht="34.5" customHeight="1">
      <c r="A4" s="1016"/>
      <c r="B4" s="94" t="s">
        <v>329</v>
      </c>
      <c r="C4" s="94"/>
      <c r="D4" s="94"/>
      <c r="E4" s="263" t="s">
        <v>340</v>
      </c>
      <c r="F4" s="86" t="s">
        <v>341</v>
      </c>
      <c r="G4" s="264" t="s">
        <v>342</v>
      </c>
      <c r="H4" s="1018"/>
    </row>
    <row r="5" spans="1:8" s="27" customFormat="1" ht="34.5" customHeight="1">
      <c r="A5" s="1017"/>
      <c r="B5" s="95" t="s">
        <v>330</v>
      </c>
      <c r="C5" s="262" t="s">
        <v>331</v>
      </c>
      <c r="D5" s="205"/>
      <c r="E5" s="33" t="s">
        <v>332</v>
      </c>
      <c r="F5" s="34" t="s">
        <v>333</v>
      </c>
      <c r="G5" s="38" t="s">
        <v>334</v>
      </c>
      <c r="H5" s="999"/>
    </row>
    <row r="6" spans="1:8" s="89" customFormat="1" ht="26.25" customHeight="1">
      <c r="A6" s="108" t="s">
        <v>360</v>
      </c>
      <c r="B6" s="849">
        <v>60</v>
      </c>
      <c r="C6" s="849">
        <v>603.7</v>
      </c>
      <c r="D6" s="850">
        <v>320.7</v>
      </c>
      <c r="E6" s="851">
        <v>139</v>
      </c>
      <c r="F6" s="852">
        <v>181.7</v>
      </c>
      <c r="G6" s="850">
        <v>43.34268787028376</v>
      </c>
      <c r="H6" s="118" t="s">
        <v>360</v>
      </c>
    </row>
    <row r="7" spans="1:8" s="115" customFormat="1" ht="26.25" customHeight="1">
      <c r="A7" s="108" t="s">
        <v>361</v>
      </c>
      <c r="B7" s="849">
        <v>60</v>
      </c>
      <c r="C7" s="849">
        <v>603.7</v>
      </c>
      <c r="D7" s="850">
        <v>320.7</v>
      </c>
      <c r="E7" s="851">
        <v>161</v>
      </c>
      <c r="F7" s="852">
        <v>159.7</v>
      </c>
      <c r="G7" s="850">
        <v>50.20268163392579</v>
      </c>
      <c r="H7" s="118" t="s">
        <v>361</v>
      </c>
    </row>
    <row r="8" spans="1:8" s="115" customFormat="1" ht="26.25" customHeight="1">
      <c r="A8" s="108" t="s">
        <v>710</v>
      </c>
      <c r="B8" s="853">
        <v>60</v>
      </c>
      <c r="C8" s="854">
        <v>603.7</v>
      </c>
      <c r="D8" s="854">
        <v>320.7</v>
      </c>
      <c r="E8" s="854">
        <v>177.9</v>
      </c>
      <c r="F8" s="854">
        <v>142.7</v>
      </c>
      <c r="G8" s="850">
        <v>55.472</v>
      </c>
      <c r="H8" s="118" t="s">
        <v>710</v>
      </c>
    </row>
    <row r="9" spans="1:8" s="115" customFormat="1" ht="26.25" customHeight="1">
      <c r="A9" s="108" t="s">
        <v>777</v>
      </c>
      <c r="B9" s="853">
        <v>60</v>
      </c>
      <c r="C9" s="854">
        <v>603.7</v>
      </c>
      <c r="D9" s="854">
        <v>320.7</v>
      </c>
      <c r="E9" s="854">
        <v>186.6</v>
      </c>
      <c r="F9" s="854">
        <v>134.1</v>
      </c>
      <c r="G9" s="855">
        <v>58.185</v>
      </c>
      <c r="H9" s="118" t="s">
        <v>777</v>
      </c>
    </row>
    <row r="10" spans="1:8" s="115" customFormat="1" ht="26.25" customHeight="1">
      <c r="A10" s="870" t="s">
        <v>782</v>
      </c>
      <c r="B10" s="856">
        <f aca="true" t="shared" si="0" ref="B10:G10">B11</f>
        <v>60</v>
      </c>
      <c r="C10" s="857">
        <f t="shared" si="0"/>
        <v>603.7</v>
      </c>
      <c r="D10" s="857">
        <f t="shared" si="0"/>
        <v>320.7</v>
      </c>
      <c r="E10" s="857">
        <f t="shared" si="0"/>
        <v>192.1</v>
      </c>
      <c r="F10" s="857">
        <f t="shared" si="0"/>
        <v>128.6</v>
      </c>
      <c r="G10" s="858">
        <f t="shared" si="0"/>
        <v>59.9</v>
      </c>
      <c r="H10" s="868" t="s">
        <v>782</v>
      </c>
    </row>
    <row r="11" spans="1:8" s="144" customFormat="1" ht="26.25" customHeight="1">
      <c r="A11" s="867" t="s">
        <v>798</v>
      </c>
      <c r="B11" s="759">
        <v>60</v>
      </c>
      <c r="C11" s="859">
        <v>603.7</v>
      </c>
      <c r="D11" s="859">
        <v>320.7</v>
      </c>
      <c r="E11" s="866">
        <v>192.1</v>
      </c>
      <c r="F11" s="866">
        <v>128.6</v>
      </c>
      <c r="G11" s="869">
        <v>59.9</v>
      </c>
      <c r="H11" s="871" t="s">
        <v>799</v>
      </c>
    </row>
    <row r="12" spans="1:8" s="53" customFormat="1" ht="18" customHeight="1">
      <c r="A12" s="130" t="s">
        <v>759</v>
      </c>
      <c r="H12" s="69" t="s">
        <v>667</v>
      </c>
    </row>
  </sheetData>
  <mergeCells count="4">
    <mergeCell ref="A1:H1"/>
    <mergeCell ref="A3:A5"/>
    <mergeCell ref="D3:G3"/>
    <mergeCell ref="H3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7">
      <selection activeCell="I19" sqref="I19"/>
    </sheetView>
  </sheetViews>
  <sheetFormatPr defaultColWidth="9.140625" defaultRowHeight="12.75"/>
  <cols>
    <col min="1" max="1" width="15.57421875" style="11" customWidth="1"/>
    <col min="2" max="2" width="12.57421875" style="11" customWidth="1"/>
    <col min="3" max="3" width="12.8515625" style="11" customWidth="1"/>
    <col min="4" max="4" width="12.7109375" style="11" customWidth="1"/>
    <col min="5" max="5" width="12.140625" style="11" customWidth="1"/>
    <col min="6" max="7" width="12.57421875" style="11" customWidth="1"/>
    <col min="8" max="8" width="13.00390625" style="11" customWidth="1"/>
    <col min="9" max="9" width="12.421875" style="11" customWidth="1"/>
    <col min="10" max="10" width="13.421875" style="11" customWidth="1"/>
    <col min="11" max="11" width="15.8515625" style="11" customWidth="1"/>
    <col min="12" max="13" width="8.140625" style="11" customWidth="1"/>
    <col min="14" max="28" width="7.421875" style="11" customWidth="1"/>
    <col min="29" max="16384" width="9.140625" style="11" customWidth="1"/>
  </cols>
  <sheetData>
    <row r="1" spans="1:11" s="87" customFormat="1" ht="32.25" customHeight="1">
      <c r="A1" s="916" t="s">
        <v>761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</row>
    <row r="2" spans="1:11" s="15" customFormat="1" ht="18" customHeight="1">
      <c r="A2" s="96" t="s">
        <v>0</v>
      </c>
      <c r="B2" s="96"/>
      <c r="K2" s="265" t="s">
        <v>633</v>
      </c>
    </row>
    <row r="3" spans="1:11" s="27" customFormat="1" ht="24.75" customHeight="1">
      <c r="A3" s="1019" t="s">
        <v>146</v>
      </c>
      <c r="B3" s="268" t="s">
        <v>16</v>
      </c>
      <c r="C3" s="1022" t="s">
        <v>17</v>
      </c>
      <c r="D3" s="1023"/>
      <c r="E3" s="1023"/>
      <c r="F3" s="1023"/>
      <c r="G3" s="1024"/>
      <c r="H3" s="268" t="s">
        <v>1</v>
      </c>
      <c r="I3" s="1025" t="s">
        <v>18</v>
      </c>
      <c r="J3" s="1026"/>
      <c r="K3" s="1027" t="s">
        <v>461</v>
      </c>
    </row>
    <row r="4" spans="1:11" s="27" customFormat="1" ht="24.75" customHeight="1">
      <c r="A4" s="1020"/>
      <c r="B4" s="266"/>
      <c r="C4" s="1028" t="s">
        <v>2</v>
      </c>
      <c r="D4" s="1030"/>
      <c r="E4" s="1030"/>
      <c r="F4" s="1030"/>
      <c r="G4" s="1020"/>
      <c r="H4" s="266" t="s">
        <v>19</v>
      </c>
      <c r="I4" s="1029" t="s">
        <v>3</v>
      </c>
      <c r="J4" s="919"/>
      <c r="K4" s="1028"/>
    </row>
    <row r="5" spans="1:11" s="27" customFormat="1" ht="24.75" customHeight="1">
      <c r="A5" s="1020"/>
      <c r="B5" s="266"/>
      <c r="C5" s="160"/>
      <c r="D5" s="268" t="s">
        <v>462</v>
      </c>
      <c r="E5" s="268" t="s">
        <v>463</v>
      </c>
      <c r="F5" s="268" t="s">
        <v>20</v>
      </c>
      <c r="G5" s="269" t="s">
        <v>21</v>
      </c>
      <c r="H5" s="266" t="s">
        <v>4</v>
      </c>
      <c r="I5" s="268" t="s">
        <v>22</v>
      </c>
      <c r="J5" s="268" t="s">
        <v>23</v>
      </c>
      <c r="K5" s="1028"/>
    </row>
    <row r="6" spans="1:11" s="27" customFormat="1" ht="24.75" customHeight="1">
      <c r="A6" s="1020"/>
      <c r="B6" s="266" t="s">
        <v>5</v>
      </c>
      <c r="C6" s="160"/>
      <c r="D6" s="270" t="s">
        <v>6</v>
      </c>
      <c r="E6" s="266" t="s">
        <v>7</v>
      </c>
      <c r="F6" s="266" t="s">
        <v>8</v>
      </c>
      <c r="G6" s="267"/>
      <c r="H6" s="266" t="s">
        <v>9</v>
      </c>
      <c r="I6" s="266"/>
      <c r="J6" s="266"/>
      <c r="K6" s="1028"/>
    </row>
    <row r="7" spans="1:11" s="27" customFormat="1" ht="24.75" customHeight="1">
      <c r="A7" s="1021"/>
      <c r="B7" s="271" t="s">
        <v>10</v>
      </c>
      <c r="C7" s="271"/>
      <c r="D7" s="271" t="s">
        <v>11</v>
      </c>
      <c r="E7" s="271" t="s">
        <v>11</v>
      </c>
      <c r="F7" s="271" t="s">
        <v>12</v>
      </c>
      <c r="G7" s="272" t="s">
        <v>470</v>
      </c>
      <c r="H7" s="271" t="s">
        <v>13</v>
      </c>
      <c r="I7" s="271" t="s">
        <v>14</v>
      </c>
      <c r="J7" s="271" t="s">
        <v>15</v>
      </c>
      <c r="K7" s="1029"/>
    </row>
    <row r="8" spans="1:11" s="115" customFormat="1" ht="24.75" customHeight="1">
      <c r="A8" s="438" t="s">
        <v>326</v>
      </c>
      <c r="B8" s="140">
        <v>100</v>
      </c>
      <c r="C8" s="140">
        <v>48805</v>
      </c>
      <c r="D8" s="275">
        <v>233</v>
      </c>
      <c r="E8" s="273">
        <v>0</v>
      </c>
      <c r="F8" s="140">
        <v>47035</v>
      </c>
      <c r="G8" s="276">
        <v>1537</v>
      </c>
      <c r="H8" s="274">
        <v>0</v>
      </c>
      <c r="I8" s="140">
        <v>95996</v>
      </c>
      <c r="J8" s="605">
        <v>80920</v>
      </c>
      <c r="K8" s="427" t="s">
        <v>609</v>
      </c>
    </row>
    <row r="9" spans="1:11" s="115" customFormat="1" ht="24.75" customHeight="1">
      <c r="A9" s="438" t="s">
        <v>327</v>
      </c>
      <c r="B9" s="140">
        <v>24</v>
      </c>
      <c r="C9" s="140">
        <v>7889</v>
      </c>
      <c r="D9" s="275">
        <v>5049</v>
      </c>
      <c r="E9" s="275">
        <v>55</v>
      </c>
      <c r="F9" s="140">
        <v>1575</v>
      </c>
      <c r="G9" s="276">
        <v>1210</v>
      </c>
      <c r="H9" s="274">
        <v>0</v>
      </c>
      <c r="I9" s="140">
        <v>3110</v>
      </c>
      <c r="J9" s="605">
        <v>3110</v>
      </c>
      <c r="K9" s="427" t="s">
        <v>610</v>
      </c>
    </row>
    <row r="10" spans="1:11" s="89" customFormat="1" ht="24.75" customHeight="1">
      <c r="A10" s="108" t="s">
        <v>388</v>
      </c>
      <c r="B10" s="606">
        <v>113</v>
      </c>
      <c r="C10" s="140">
        <v>56728</v>
      </c>
      <c r="D10" s="275">
        <v>5372</v>
      </c>
      <c r="E10" s="275">
        <v>55</v>
      </c>
      <c r="F10" s="140">
        <v>46873</v>
      </c>
      <c r="G10" s="276">
        <v>4428</v>
      </c>
      <c r="H10" s="276">
        <v>0</v>
      </c>
      <c r="I10" s="140">
        <v>113414</v>
      </c>
      <c r="J10" s="140">
        <v>101198</v>
      </c>
      <c r="K10" s="118" t="s">
        <v>388</v>
      </c>
    </row>
    <row r="11" spans="1:11" s="89" customFormat="1" ht="24.75" customHeight="1">
      <c r="A11" s="108" t="s">
        <v>361</v>
      </c>
      <c r="B11" s="140">
        <v>111</v>
      </c>
      <c r="C11" s="140">
        <f>SUM(D11:G11)</f>
        <v>55037</v>
      </c>
      <c r="D11" s="275">
        <v>4080</v>
      </c>
      <c r="E11" s="275">
        <v>55</v>
      </c>
      <c r="F11" s="140">
        <v>47963</v>
      </c>
      <c r="G11" s="276">
        <v>2939</v>
      </c>
      <c r="H11" s="276" t="s">
        <v>460</v>
      </c>
      <c r="I11" s="140">
        <v>117754</v>
      </c>
      <c r="J11" s="140">
        <v>109408</v>
      </c>
      <c r="K11" s="118" t="s">
        <v>361</v>
      </c>
    </row>
    <row r="12" spans="1:11" s="89" customFormat="1" ht="24.75" customHeight="1">
      <c r="A12" s="108" t="s">
        <v>710</v>
      </c>
      <c r="B12" s="706">
        <v>102</v>
      </c>
      <c r="C12" s="707">
        <v>52195</v>
      </c>
      <c r="D12" s="708">
        <v>5373</v>
      </c>
      <c r="E12" s="708">
        <v>55</v>
      </c>
      <c r="F12" s="708">
        <v>41117</v>
      </c>
      <c r="G12" s="708">
        <v>5650</v>
      </c>
      <c r="H12" s="276" t="s">
        <v>460</v>
      </c>
      <c r="I12" s="708">
        <v>52976</v>
      </c>
      <c r="J12" s="709">
        <v>46276</v>
      </c>
      <c r="K12" s="118" t="s">
        <v>710</v>
      </c>
    </row>
    <row r="13" spans="1:11" s="89" customFormat="1" ht="24.75" customHeight="1">
      <c r="A13" s="108" t="s">
        <v>777</v>
      </c>
      <c r="B13" s="706">
        <v>102</v>
      </c>
      <c r="C13" s="707">
        <v>52195</v>
      </c>
      <c r="D13" s="708">
        <v>5373</v>
      </c>
      <c r="E13" s="708">
        <v>55</v>
      </c>
      <c r="F13" s="708">
        <v>41117</v>
      </c>
      <c r="G13" s="708">
        <v>5650</v>
      </c>
      <c r="H13" s="276" t="s">
        <v>457</v>
      </c>
      <c r="I13" s="708">
        <v>52976</v>
      </c>
      <c r="J13" s="709">
        <v>40366</v>
      </c>
      <c r="K13" s="118" t="s">
        <v>777</v>
      </c>
    </row>
    <row r="14" spans="1:11" s="144" customFormat="1" ht="24.75" customHeight="1">
      <c r="A14" s="311" t="s">
        <v>782</v>
      </c>
      <c r="B14" s="759">
        <v>32</v>
      </c>
      <c r="C14" s="872">
        <v>47687</v>
      </c>
      <c r="D14" s="760">
        <v>120</v>
      </c>
      <c r="E14" s="760">
        <v>55</v>
      </c>
      <c r="F14" s="760" t="s">
        <v>791</v>
      </c>
      <c r="G14" s="760">
        <v>47512</v>
      </c>
      <c r="H14" s="760" t="s">
        <v>791</v>
      </c>
      <c r="I14" s="760">
        <v>105709</v>
      </c>
      <c r="J14" s="766">
        <v>55072</v>
      </c>
      <c r="K14" s="313" t="s">
        <v>782</v>
      </c>
    </row>
    <row r="15" spans="1:9" s="53" customFormat="1" ht="18" customHeight="1">
      <c r="A15" s="130" t="s">
        <v>759</v>
      </c>
      <c r="I15" s="140" t="s">
        <v>745</v>
      </c>
    </row>
    <row r="16" spans="1:5" s="10" customFormat="1" ht="12.75">
      <c r="A16" s="727" t="s">
        <v>762</v>
      </c>
      <c r="B16" s="536"/>
      <c r="C16" s="536"/>
      <c r="D16" s="536"/>
      <c r="E16" s="536"/>
    </row>
  </sheetData>
  <mergeCells count="7">
    <mergeCell ref="A1:K1"/>
    <mergeCell ref="A3:A7"/>
    <mergeCell ref="C3:G3"/>
    <mergeCell ref="I3:J3"/>
    <mergeCell ref="K3:K7"/>
    <mergeCell ref="C4:G4"/>
    <mergeCell ref="I4:J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E16">
      <selection activeCell="N20" sqref="N20"/>
    </sheetView>
  </sheetViews>
  <sheetFormatPr defaultColWidth="9.140625" defaultRowHeight="12.75"/>
  <cols>
    <col min="1" max="1" width="14.421875" style="11" customWidth="1"/>
    <col min="2" max="2" width="13.8515625" style="11" customWidth="1"/>
    <col min="3" max="3" width="14.28125" style="11" customWidth="1"/>
    <col min="4" max="4" width="9.28125" style="11" customWidth="1"/>
    <col min="5" max="6" width="12.57421875" style="11" customWidth="1"/>
    <col min="7" max="7" width="16.421875" style="11" customWidth="1"/>
    <col min="8" max="8" width="16.28125" style="11" bestFit="1" customWidth="1"/>
    <col min="9" max="10" width="12.57421875" style="11" customWidth="1"/>
    <col min="11" max="11" width="12.140625" style="11" customWidth="1"/>
    <col min="12" max="12" width="13.7109375" style="11" customWidth="1"/>
    <col min="13" max="13" width="11.7109375" style="11" bestFit="1" customWidth="1"/>
    <col min="14" max="14" width="13.28125" style="11" customWidth="1"/>
    <col min="15" max="15" width="15.57421875" style="11" customWidth="1"/>
    <col min="16" max="16384" width="9.140625" style="11" customWidth="1"/>
  </cols>
  <sheetData>
    <row r="1" spans="1:12" s="279" customFormat="1" ht="32.25" customHeight="1">
      <c r="A1" s="916" t="s">
        <v>764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</row>
    <row r="2" spans="1:12" s="286" customFormat="1" ht="12.75">
      <c r="A2" s="280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81" t="s">
        <v>25</v>
      </c>
    </row>
    <row r="3" spans="1:12" s="209" customFormat="1" ht="15" customHeight="1">
      <c r="A3" s="917" t="s">
        <v>139</v>
      </c>
      <c r="B3" s="960" t="s">
        <v>26</v>
      </c>
      <c r="C3" s="920"/>
      <c r="D3" s="920"/>
      <c r="E3" s="920"/>
      <c r="F3" s="1026"/>
      <c r="G3" s="960" t="s">
        <v>27</v>
      </c>
      <c r="H3" s="920"/>
      <c r="I3" s="920"/>
      <c r="J3" s="920"/>
      <c r="K3" s="920"/>
      <c r="L3" s="906" t="s">
        <v>141</v>
      </c>
    </row>
    <row r="4" spans="1:12" s="209" customFormat="1" ht="15" customHeight="1">
      <c r="A4" s="918"/>
      <c r="B4" s="28"/>
      <c r="C4" s="98" t="s">
        <v>28</v>
      </c>
      <c r="D4" s="111"/>
      <c r="E4" s="7" t="s">
        <v>29</v>
      </c>
      <c r="F4" s="7" t="s">
        <v>30</v>
      </c>
      <c r="G4" s="32"/>
      <c r="H4" s="98" t="s">
        <v>28</v>
      </c>
      <c r="I4" s="111"/>
      <c r="J4" s="7" t="s">
        <v>29</v>
      </c>
      <c r="K4" s="98" t="s">
        <v>30</v>
      </c>
      <c r="L4" s="921"/>
    </row>
    <row r="5" spans="1:12" s="209" customFormat="1" ht="15" customHeight="1">
      <c r="A5" s="919"/>
      <c r="B5" s="38"/>
      <c r="C5" s="38" t="s">
        <v>31</v>
      </c>
      <c r="D5" s="282" t="s">
        <v>32</v>
      </c>
      <c r="E5" s="34" t="s">
        <v>33</v>
      </c>
      <c r="F5" s="34" t="s">
        <v>34</v>
      </c>
      <c r="G5" s="37"/>
      <c r="H5" s="38" t="s">
        <v>31</v>
      </c>
      <c r="I5" s="282" t="s">
        <v>32</v>
      </c>
      <c r="J5" s="34" t="s">
        <v>33</v>
      </c>
      <c r="K5" s="38" t="s">
        <v>34</v>
      </c>
      <c r="L5" s="922"/>
    </row>
    <row r="6" spans="1:12" s="90" customFormat="1" ht="19.5" customHeight="1">
      <c r="A6" s="445" t="s">
        <v>35</v>
      </c>
      <c r="B6" s="448">
        <f>SUM(C6,E6,F6)</f>
        <v>1443850</v>
      </c>
      <c r="C6" s="449">
        <f>SUM(H6,C17,H17)</f>
        <v>1331732</v>
      </c>
      <c r="D6" s="449">
        <f>C6/B6*100</f>
        <v>92.23478893236832</v>
      </c>
      <c r="E6" s="294">
        <f>SUM(J6,E17,J17)</f>
        <v>6792</v>
      </c>
      <c r="F6" s="294">
        <f>SUM(K6,F17,K17)</f>
        <v>105326</v>
      </c>
      <c r="G6" s="449">
        <v>72340</v>
      </c>
      <c r="H6" s="449">
        <v>72340</v>
      </c>
      <c r="I6" s="283">
        <v>100</v>
      </c>
      <c r="J6" s="284">
        <v>0</v>
      </c>
      <c r="K6" s="285">
        <v>0</v>
      </c>
      <c r="L6" s="427" t="s">
        <v>609</v>
      </c>
    </row>
    <row r="7" spans="1:12" s="90" customFormat="1" ht="19.5" customHeight="1">
      <c r="A7" s="445" t="s">
        <v>36</v>
      </c>
      <c r="B7" s="449">
        <v>767666</v>
      </c>
      <c r="C7" s="449">
        <v>539866</v>
      </c>
      <c r="D7" s="450">
        <f>C7/B7*100</f>
        <v>70.32563640958438</v>
      </c>
      <c r="E7" s="294">
        <v>118300</v>
      </c>
      <c r="F7" s="294">
        <v>109500</v>
      </c>
      <c r="G7" s="449">
        <v>156326</v>
      </c>
      <c r="H7" s="449">
        <v>156326</v>
      </c>
      <c r="I7" s="283">
        <v>100</v>
      </c>
      <c r="J7" s="284">
        <v>0</v>
      </c>
      <c r="K7" s="285">
        <v>0</v>
      </c>
      <c r="L7" s="427" t="s">
        <v>610</v>
      </c>
    </row>
    <row r="8" spans="1:12" s="90" customFormat="1" ht="19.5" customHeight="1">
      <c r="A8" s="288" t="s">
        <v>497</v>
      </c>
      <c r="B8" s="449">
        <v>2211105</v>
      </c>
      <c r="C8" s="449">
        <v>1886689</v>
      </c>
      <c r="D8" s="450">
        <v>85.3</v>
      </c>
      <c r="E8" s="294">
        <v>123292</v>
      </c>
      <c r="F8" s="294">
        <v>201124</v>
      </c>
      <c r="G8" s="449">
        <v>228255</v>
      </c>
      <c r="H8" s="449">
        <v>228255</v>
      </c>
      <c r="I8" s="283">
        <v>100</v>
      </c>
      <c r="J8" s="284">
        <v>0</v>
      </c>
      <c r="K8" s="285">
        <v>0</v>
      </c>
      <c r="L8" s="289" t="s">
        <v>497</v>
      </c>
    </row>
    <row r="9" spans="1:12" s="291" customFormat="1" ht="19.5" customHeight="1">
      <c r="A9" s="108" t="s">
        <v>361</v>
      </c>
      <c r="B9" s="496">
        <f>SUM(C9,E9,F9)</f>
        <v>2215101</v>
      </c>
      <c r="C9" s="496">
        <v>1887249</v>
      </c>
      <c r="D9" s="497">
        <f>C9/B9*100</f>
        <v>85.19923019311535</v>
      </c>
      <c r="E9" s="496">
        <v>125942</v>
      </c>
      <c r="F9" s="496">
        <v>201910</v>
      </c>
      <c r="G9" s="496">
        <v>227801</v>
      </c>
      <c r="H9" s="496">
        <v>227801</v>
      </c>
      <c r="I9" s="283">
        <v>100</v>
      </c>
      <c r="J9" s="23" t="s">
        <v>460</v>
      </c>
      <c r="K9" s="498" t="s">
        <v>460</v>
      </c>
      <c r="L9" s="90" t="s">
        <v>361</v>
      </c>
    </row>
    <row r="10" spans="1:12" s="291" customFormat="1" ht="19.5" customHeight="1">
      <c r="A10" s="108" t="s">
        <v>710</v>
      </c>
      <c r="B10" s="496">
        <v>2215101</v>
      </c>
      <c r="C10" s="496">
        <v>1878119</v>
      </c>
      <c r="D10" s="497">
        <v>84.78705937110769</v>
      </c>
      <c r="E10" s="496">
        <v>125942</v>
      </c>
      <c r="F10" s="496">
        <v>211040</v>
      </c>
      <c r="G10" s="283">
        <v>0</v>
      </c>
      <c r="H10" s="23" t="s">
        <v>460</v>
      </c>
      <c r="I10" s="283">
        <v>0</v>
      </c>
      <c r="J10" s="23" t="s">
        <v>460</v>
      </c>
      <c r="K10" s="498" t="s">
        <v>460</v>
      </c>
      <c r="L10" s="90" t="s">
        <v>710</v>
      </c>
    </row>
    <row r="11" spans="1:12" s="291" customFormat="1" ht="19.5" customHeight="1">
      <c r="A11" s="108" t="s">
        <v>777</v>
      </c>
      <c r="B11" s="496">
        <v>2195182</v>
      </c>
      <c r="C11" s="496">
        <v>1861376</v>
      </c>
      <c r="D11" s="497">
        <v>84.79369819905594</v>
      </c>
      <c r="E11" s="496">
        <v>122852</v>
      </c>
      <c r="F11" s="496">
        <v>210954</v>
      </c>
      <c r="G11" s="283">
        <v>0</v>
      </c>
      <c r="H11" s="283">
        <v>0</v>
      </c>
      <c r="I11" s="283">
        <v>0</v>
      </c>
      <c r="J11" s="283">
        <v>0</v>
      </c>
      <c r="K11" s="793">
        <v>0</v>
      </c>
      <c r="L11" s="90" t="s">
        <v>777</v>
      </c>
    </row>
    <row r="12" spans="1:12" s="499" customFormat="1" ht="19.5" customHeight="1">
      <c r="A12" s="311" t="s">
        <v>782</v>
      </c>
      <c r="B12" s="776">
        <v>2195182</v>
      </c>
      <c r="C12" s="771">
        <v>1863360</v>
      </c>
      <c r="D12" s="800">
        <f>C12/B12*100</f>
        <v>84.8840779488899</v>
      </c>
      <c r="E12" s="771">
        <v>121012</v>
      </c>
      <c r="F12" s="771">
        <v>210810</v>
      </c>
      <c r="G12" s="791">
        <v>0</v>
      </c>
      <c r="H12" s="791">
        <v>0</v>
      </c>
      <c r="I12" s="791">
        <v>0</v>
      </c>
      <c r="J12" s="791">
        <v>0</v>
      </c>
      <c r="K12" s="792">
        <v>0</v>
      </c>
      <c r="L12" s="324" t="s">
        <v>782</v>
      </c>
    </row>
    <row r="13" spans="7:11" s="287" customFormat="1" ht="12" customHeight="1">
      <c r="G13" s="171"/>
      <c r="H13" s="171"/>
      <c r="I13" s="171"/>
      <c r="J13" s="171"/>
      <c r="K13" s="171"/>
    </row>
    <row r="14" spans="1:12" s="27" customFormat="1" ht="15" customHeight="1">
      <c r="A14" s="917" t="s">
        <v>139</v>
      </c>
      <c r="B14" s="960" t="s">
        <v>37</v>
      </c>
      <c r="C14" s="920"/>
      <c r="D14" s="920"/>
      <c r="E14" s="920"/>
      <c r="F14" s="1026"/>
      <c r="G14" s="960" t="s">
        <v>38</v>
      </c>
      <c r="H14" s="920"/>
      <c r="I14" s="920"/>
      <c r="J14" s="920"/>
      <c r="K14" s="920"/>
      <c r="L14" s="906" t="s">
        <v>141</v>
      </c>
    </row>
    <row r="15" spans="1:12" s="27" customFormat="1" ht="15" customHeight="1">
      <c r="A15" s="918"/>
      <c r="B15" s="28"/>
      <c r="C15" s="98" t="s">
        <v>28</v>
      </c>
      <c r="D15" s="111"/>
      <c r="E15" s="7" t="s">
        <v>29</v>
      </c>
      <c r="F15" s="7" t="s">
        <v>30</v>
      </c>
      <c r="G15" s="32"/>
      <c r="H15" s="98" t="s">
        <v>28</v>
      </c>
      <c r="I15" s="111"/>
      <c r="J15" s="7" t="s">
        <v>29</v>
      </c>
      <c r="K15" s="98" t="s">
        <v>30</v>
      </c>
      <c r="L15" s="921"/>
    </row>
    <row r="16" spans="1:12" s="27" customFormat="1" ht="15" customHeight="1">
      <c r="A16" s="919"/>
      <c r="B16" s="38"/>
      <c r="C16" s="38" t="s">
        <v>31</v>
      </c>
      <c r="D16" s="282" t="s">
        <v>32</v>
      </c>
      <c r="E16" s="34" t="s">
        <v>33</v>
      </c>
      <c r="F16" s="34" t="s">
        <v>34</v>
      </c>
      <c r="G16" s="37"/>
      <c r="H16" s="38" t="s">
        <v>31</v>
      </c>
      <c r="I16" s="282" t="s">
        <v>32</v>
      </c>
      <c r="J16" s="34" t="s">
        <v>33</v>
      </c>
      <c r="K16" s="38" t="s">
        <v>34</v>
      </c>
      <c r="L16" s="922"/>
    </row>
    <row r="17" spans="1:12" s="90" customFormat="1" ht="19.5" customHeight="1">
      <c r="A17" s="444" t="s">
        <v>35</v>
      </c>
      <c r="B17" s="567">
        <v>37420</v>
      </c>
      <c r="C17" s="568">
        <v>31420</v>
      </c>
      <c r="D17" s="569">
        <v>84</v>
      </c>
      <c r="E17" s="624" t="s">
        <v>591</v>
      </c>
      <c r="F17" s="569">
        <v>6000</v>
      </c>
      <c r="G17" s="570">
        <v>1334090</v>
      </c>
      <c r="H17" s="568">
        <v>1227972</v>
      </c>
      <c r="I17" s="571">
        <v>92</v>
      </c>
      <c r="J17" s="568">
        <v>6792</v>
      </c>
      <c r="K17" s="568">
        <v>99326</v>
      </c>
      <c r="L17" s="427" t="s">
        <v>611</v>
      </c>
    </row>
    <row r="18" spans="1:12" s="90" customFormat="1" ht="19.5" customHeight="1">
      <c r="A18" s="444" t="s">
        <v>36</v>
      </c>
      <c r="B18" s="568">
        <v>132940</v>
      </c>
      <c r="C18" s="568">
        <v>97740</v>
      </c>
      <c r="D18" s="572">
        <v>73.5</v>
      </c>
      <c r="E18" s="624" t="s">
        <v>591</v>
      </c>
      <c r="F18" s="569">
        <v>35200</v>
      </c>
      <c r="G18" s="570">
        <v>478400</v>
      </c>
      <c r="H18" s="568">
        <v>285800</v>
      </c>
      <c r="I18" s="571">
        <v>59.7</v>
      </c>
      <c r="J18" s="568">
        <v>118300</v>
      </c>
      <c r="K18" s="573">
        <v>74300</v>
      </c>
      <c r="L18" s="427" t="s">
        <v>614</v>
      </c>
    </row>
    <row r="19" spans="1:12" s="90" customFormat="1" ht="19.5" customHeight="1">
      <c r="A19" s="290" t="s">
        <v>497</v>
      </c>
      <c r="B19" s="568">
        <v>170360</v>
      </c>
      <c r="C19" s="568">
        <v>138290</v>
      </c>
      <c r="D19" s="574">
        <v>81.2</v>
      </c>
      <c r="E19" s="624" t="s">
        <v>591</v>
      </c>
      <c r="F19" s="569">
        <v>32070</v>
      </c>
      <c r="G19" s="570">
        <v>1812490</v>
      </c>
      <c r="H19" s="568">
        <v>1520144</v>
      </c>
      <c r="I19" s="571">
        <v>83.9</v>
      </c>
      <c r="J19" s="568">
        <v>123292</v>
      </c>
      <c r="K19" s="573">
        <v>169054</v>
      </c>
      <c r="L19" s="330" t="s">
        <v>433</v>
      </c>
    </row>
    <row r="20" spans="1:12" s="500" customFormat="1" ht="19.5" customHeight="1">
      <c r="A20" s="45" t="s">
        <v>361</v>
      </c>
      <c r="B20" s="575">
        <f>SUM(C20,F20)</f>
        <v>170360</v>
      </c>
      <c r="C20" s="575">
        <v>138290</v>
      </c>
      <c r="D20" s="576">
        <f>C20/B20*100</f>
        <v>81.17515848790796</v>
      </c>
      <c r="E20" s="496" t="s">
        <v>460</v>
      </c>
      <c r="F20" s="575">
        <v>32070</v>
      </c>
      <c r="G20" s="575">
        <f>SUM(H20,J20,K20)</f>
        <v>1816940</v>
      </c>
      <c r="H20" s="575">
        <v>1521158</v>
      </c>
      <c r="I20" s="576">
        <f>H20/G20*100</f>
        <v>83.72087135513556</v>
      </c>
      <c r="J20" s="575">
        <v>125942</v>
      </c>
      <c r="K20" s="577">
        <v>169840</v>
      </c>
      <c r="L20" s="501" t="s">
        <v>361</v>
      </c>
    </row>
    <row r="21" spans="1:12" s="500" customFormat="1" ht="19.5" customHeight="1">
      <c r="A21" s="45" t="s">
        <v>710</v>
      </c>
      <c r="B21" s="575">
        <v>398161</v>
      </c>
      <c r="C21" s="575">
        <v>356961</v>
      </c>
      <c r="D21" s="576">
        <v>89.65242703328553</v>
      </c>
      <c r="E21" s="496" t="s">
        <v>460</v>
      </c>
      <c r="F21" s="575">
        <v>41200</v>
      </c>
      <c r="G21" s="575">
        <v>1816940</v>
      </c>
      <c r="H21" s="575">
        <v>1521158</v>
      </c>
      <c r="I21" s="576">
        <v>83.72087135513556</v>
      </c>
      <c r="J21" s="575">
        <v>125942</v>
      </c>
      <c r="K21" s="577">
        <v>169840</v>
      </c>
      <c r="L21" s="501" t="s">
        <v>710</v>
      </c>
    </row>
    <row r="22" spans="1:12" s="500" customFormat="1" ht="19.5" customHeight="1">
      <c r="A22" s="45" t="s">
        <v>777</v>
      </c>
      <c r="B22" s="575">
        <v>375498</v>
      </c>
      <c r="C22" s="575">
        <v>334298</v>
      </c>
      <c r="D22" s="576">
        <v>89.02790427645421</v>
      </c>
      <c r="E22" s="496" t="s">
        <v>460</v>
      </c>
      <c r="F22" s="575">
        <v>41200</v>
      </c>
      <c r="G22" s="575">
        <v>1819684</v>
      </c>
      <c r="H22" s="575">
        <v>1527078</v>
      </c>
      <c r="I22" s="576">
        <v>83.9</v>
      </c>
      <c r="J22" s="575">
        <v>122852</v>
      </c>
      <c r="K22" s="577">
        <v>169754</v>
      </c>
      <c r="L22" s="501" t="s">
        <v>777</v>
      </c>
    </row>
    <row r="23" spans="1:12" s="502" customFormat="1" ht="19.5" customHeight="1">
      <c r="A23" s="47" t="s">
        <v>782</v>
      </c>
      <c r="B23" s="607">
        <v>375498</v>
      </c>
      <c r="C23" s="677">
        <v>334298</v>
      </c>
      <c r="D23" s="609">
        <v>89.02790427645421</v>
      </c>
      <c r="E23" s="608">
        <v>0</v>
      </c>
      <c r="F23" s="677">
        <v>41200</v>
      </c>
      <c r="G23" s="612">
        <v>1819684</v>
      </c>
      <c r="H23" s="611">
        <v>1529062</v>
      </c>
      <c r="I23" s="610">
        <v>87.5</v>
      </c>
      <c r="J23" s="611">
        <v>121012</v>
      </c>
      <c r="K23" s="613">
        <v>169610</v>
      </c>
      <c r="L23" s="331" t="s">
        <v>782</v>
      </c>
    </row>
    <row r="24" spans="1:12" s="53" customFormat="1" ht="18" customHeight="1">
      <c r="A24" s="1031" t="s">
        <v>763</v>
      </c>
      <c r="B24" s="1031"/>
      <c r="C24" s="925"/>
      <c r="D24" s="925"/>
      <c r="E24" s="126"/>
      <c r="F24" s="126"/>
      <c r="L24" s="633" t="s">
        <v>708</v>
      </c>
    </row>
    <row r="25" s="278" customFormat="1" ht="13.5"/>
    <row r="26" s="278" customFormat="1" ht="13.5"/>
    <row r="27" s="278" customFormat="1" ht="13.5"/>
    <row r="28" s="278" customFormat="1" ht="13.5"/>
  </sheetData>
  <mergeCells count="10">
    <mergeCell ref="A24:D24"/>
    <mergeCell ref="L14:L16"/>
    <mergeCell ref="A1:L1"/>
    <mergeCell ref="A3:A5"/>
    <mergeCell ref="B3:F3"/>
    <mergeCell ref="G3:K3"/>
    <mergeCell ref="L3:L5"/>
    <mergeCell ref="A14:A16"/>
    <mergeCell ref="B14:F14"/>
    <mergeCell ref="G14:K14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C1">
      <selection activeCell="J16" sqref="J16"/>
    </sheetView>
  </sheetViews>
  <sheetFormatPr defaultColWidth="9.140625" defaultRowHeight="12.75"/>
  <cols>
    <col min="1" max="1" width="14.421875" style="0" customWidth="1"/>
    <col min="2" max="2" width="18.421875" style="0" customWidth="1"/>
    <col min="3" max="3" width="16.00390625" style="0" customWidth="1"/>
    <col min="4" max="6" width="18.421875" style="0" customWidth="1"/>
    <col min="7" max="7" width="16.8515625" style="0" customWidth="1"/>
    <col min="8" max="8" width="11.57421875" style="0" customWidth="1"/>
  </cols>
  <sheetData>
    <row r="2" spans="1:5" ht="23.25">
      <c r="A2" s="578"/>
      <c r="B2" s="614" t="s">
        <v>765</v>
      </c>
      <c r="C2" s="615"/>
      <c r="D2" s="615"/>
      <c r="E2" s="615"/>
    </row>
    <row r="3" ht="16.5" customHeight="1"/>
    <row r="4" spans="1:7" ht="12.75">
      <c r="A4" s="579" t="s">
        <v>690</v>
      </c>
      <c r="G4" s="625" t="s">
        <v>668</v>
      </c>
    </row>
    <row r="5" spans="1:8" ht="12.75">
      <c r="A5" s="1032" t="s">
        <v>691</v>
      </c>
      <c r="B5" s="1035" t="s">
        <v>692</v>
      </c>
      <c r="C5" s="1036"/>
      <c r="D5" s="1036"/>
      <c r="E5" s="1036"/>
      <c r="F5" s="1037"/>
      <c r="G5" s="774" t="s">
        <v>693</v>
      </c>
      <c r="H5" s="810"/>
    </row>
    <row r="6" spans="1:8" ht="12.75">
      <c r="A6" s="1033"/>
      <c r="B6" s="1038"/>
      <c r="C6" s="1039"/>
      <c r="D6" s="1039"/>
      <c r="E6" s="1039"/>
      <c r="F6" s="1040"/>
      <c r="G6" s="775" t="s">
        <v>694</v>
      </c>
      <c r="H6" s="475" t="s">
        <v>796</v>
      </c>
    </row>
    <row r="7" spans="1:8" ht="12.75">
      <c r="A7" s="1033"/>
      <c r="B7" s="627"/>
      <c r="C7" s="626" t="s">
        <v>695</v>
      </c>
      <c r="D7" s="626" t="s">
        <v>696</v>
      </c>
      <c r="E7" s="626" t="s">
        <v>697</v>
      </c>
      <c r="F7" s="626" t="s">
        <v>698</v>
      </c>
      <c r="G7" s="775" t="s">
        <v>669</v>
      </c>
      <c r="H7" s="475"/>
    </row>
    <row r="8" spans="1:8" ht="12.75">
      <c r="A8" s="1033"/>
      <c r="B8" s="627"/>
      <c r="C8" s="627" t="s">
        <v>699</v>
      </c>
      <c r="D8" s="627" t="s">
        <v>700</v>
      </c>
      <c r="E8" s="627" t="s">
        <v>701</v>
      </c>
      <c r="F8" s="627" t="s">
        <v>702</v>
      </c>
      <c r="G8" s="775" t="s">
        <v>670</v>
      </c>
      <c r="H8" s="475" t="s">
        <v>797</v>
      </c>
    </row>
    <row r="9" spans="1:7" ht="12.75">
      <c r="A9" s="1034"/>
      <c r="B9" s="629"/>
      <c r="C9" s="628" t="s">
        <v>671</v>
      </c>
      <c r="D9" s="628" t="s">
        <v>672</v>
      </c>
      <c r="E9" s="628" t="s">
        <v>673</v>
      </c>
      <c r="F9" s="628" t="s">
        <v>674</v>
      </c>
      <c r="G9" s="808"/>
    </row>
    <row r="10" spans="1:8" ht="29.25" customHeight="1">
      <c r="A10" s="616">
        <v>2007</v>
      </c>
      <c r="B10" s="637">
        <v>3101448</v>
      </c>
      <c r="C10" s="816">
        <v>663951</v>
      </c>
      <c r="D10" s="638">
        <v>307919</v>
      </c>
      <c r="E10" s="638">
        <v>1260464</v>
      </c>
      <c r="F10" s="638">
        <v>869114</v>
      </c>
      <c r="G10" s="809">
        <v>0</v>
      </c>
      <c r="H10" s="811" t="s">
        <v>635</v>
      </c>
    </row>
    <row r="11" spans="1:8" ht="29.25" customHeight="1">
      <c r="A11" s="616">
        <v>2008</v>
      </c>
      <c r="B11" s="637">
        <v>2684257</v>
      </c>
      <c r="C11" s="802" t="s">
        <v>457</v>
      </c>
      <c r="D11" s="638">
        <v>111862</v>
      </c>
      <c r="E11" s="638">
        <v>300734</v>
      </c>
      <c r="F11" s="638">
        <v>2271661</v>
      </c>
      <c r="G11" s="809">
        <v>0</v>
      </c>
      <c r="H11" s="534" t="s">
        <v>792</v>
      </c>
    </row>
    <row r="12" spans="1:8" ht="34.5" customHeight="1">
      <c r="A12" s="631">
        <v>2009</v>
      </c>
      <c r="B12" s="801">
        <v>2687041</v>
      </c>
      <c r="C12" s="802" t="s">
        <v>457</v>
      </c>
      <c r="D12" s="803">
        <v>111862</v>
      </c>
      <c r="E12" s="803">
        <v>304914</v>
      </c>
      <c r="F12" s="803">
        <v>2270265</v>
      </c>
      <c r="G12" s="804" t="s">
        <v>457</v>
      </c>
      <c r="H12" s="805" t="s">
        <v>793</v>
      </c>
    </row>
    <row r="13" spans="1:8" ht="34.5" customHeight="1">
      <c r="A13" s="616" t="s">
        <v>715</v>
      </c>
      <c r="B13" s="678">
        <v>1863360</v>
      </c>
      <c r="C13" s="817" t="s">
        <v>457</v>
      </c>
      <c r="D13" s="679">
        <v>98010</v>
      </c>
      <c r="E13" s="679">
        <v>194342</v>
      </c>
      <c r="F13" s="679">
        <v>1571008</v>
      </c>
      <c r="G13" s="809" t="s">
        <v>457</v>
      </c>
      <c r="H13" s="806" t="s">
        <v>794</v>
      </c>
    </row>
    <row r="14" spans="1:8" ht="34.5" customHeight="1">
      <c r="A14" s="812" t="s">
        <v>652</v>
      </c>
      <c r="B14" s="813">
        <v>823681</v>
      </c>
      <c r="C14" s="818" t="s">
        <v>457</v>
      </c>
      <c r="D14" s="814">
        <v>13852</v>
      </c>
      <c r="E14" s="814">
        <v>110572</v>
      </c>
      <c r="F14" s="814">
        <v>699257</v>
      </c>
      <c r="G14" s="815" t="s">
        <v>457</v>
      </c>
      <c r="H14" s="807" t="s">
        <v>795</v>
      </c>
    </row>
    <row r="15" spans="1:7" ht="12.75">
      <c r="A15" s="580" t="s">
        <v>675</v>
      </c>
      <c r="F15" s="630"/>
      <c r="G15" s="632" t="s">
        <v>707</v>
      </c>
    </row>
    <row r="16" ht="12.75">
      <c r="A16" s="580" t="s">
        <v>703</v>
      </c>
    </row>
  </sheetData>
  <mergeCells count="2">
    <mergeCell ref="A5:A9"/>
    <mergeCell ref="B5:F6"/>
  </mergeCells>
  <printOptions/>
  <pageMargins left="0.62" right="0.59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B1">
      <selection activeCell="O17" sqref="O17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9.28125" style="0" customWidth="1"/>
    <col min="4" max="4" width="9.7109375" style="0" customWidth="1"/>
    <col min="5" max="7" width="10.00390625" style="0" customWidth="1"/>
    <col min="8" max="8" width="8.7109375" style="0" customWidth="1"/>
    <col min="9" max="9" width="8.8515625" style="0" customWidth="1"/>
    <col min="10" max="10" width="9.00390625" style="0" customWidth="1"/>
    <col min="11" max="13" width="8.28125" style="0" customWidth="1"/>
    <col min="14" max="14" width="14.57421875" style="0" customWidth="1"/>
  </cols>
  <sheetData>
    <row r="1" spans="1:15" s="87" customFormat="1" ht="39.75" customHeight="1">
      <c r="A1" s="916" t="s">
        <v>766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</row>
    <row r="2" spans="1:15" s="15" customFormat="1" ht="18" customHeight="1">
      <c r="A2" s="88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N2" s="14" t="s">
        <v>40</v>
      </c>
      <c r="O2" s="13"/>
    </row>
    <row r="3" spans="1:15" s="27" customFormat="1" ht="15" customHeight="1">
      <c r="A3" s="917" t="s">
        <v>146</v>
      </c>
      <c r="B3" s="960" t="s">
        <v>41</v>
      </c>
      <c r="C3" s="920"/>
      <c r="D3" s="1026"/>
      <c r="E3" s="960" t="s">
        <v>42</v>
      </c>
      <c r="F3" s="920"/>
      <c r="G3" s="1026"/>
      <c r="H3" s="960" t="s">
        <v>43</v>
      </c>
      <c r="I3" s="920"/>
      <c r="J3" s="1026"/>
      <c r="K3" s="960" t="s">
        <v>44</v>
      </c>
      <c r="L3" s="920"/>
      <c r="M3" s="1026"/>
      <c r="N3" s="906" t="s">
        <v>461</v>
      </c>
      <c r="O3" s="120"/>
    </row>
    <row r="4" spans="1:15" s="27" customFormat="1" ht="15" customHeight="1">
      <c r="A4" s="918"/>
      <c r="B4" s="1055" t="s">
        <v>45</v>
      </c>
      <c r="C4" s="1050"/>
      <c r="D4" s="919"/>
      <c r="E4" s="1055" t="s">
        <v>46</v>
      </c>
      <c r="F4" s="1050"/>
      <c r="G4" s="919"/>
      <c r="H4" s="1055" t="s">
        <v>47</v>
      </c>
      <c r="I4" s="1050"/>
      <c r="J4" s="919"/>
      <c r="K4" s="922" t="s">
        <v>48</v>
      </c>
      <c r="L4" s="1050"/>
      <c r="M4" s="919"/>
      <c r="N4" s="921"/>
      <c r="O4" s="120"/>
    </row>
    <row r="5" spans="1:15" s="27" customFormat="1" ht="15" customHeight="1">
      <c r="A5" s="918"/>
      <c r="B5" s="7" t="s">
        <v>49</v>
      </c>
      <c r="C5" s="7" t="s">
        <v>50</v>
      </c>
      <c r="D5" s="7" t="s">
        <v>51</v>
      </c>
      <c r="E5" s="7" t="s">
        <v>49</v>
      </c>
      <c r="F5" s="7" t="s">
        <v>50</v>
      </c>
      <c r="G5" s="7" t="s">
        <v>51</v>
      </c>
      <c r="H5" s="7" t="s">
        <v>49</v>
      </c>
      <c r="I5" s="7" t="s">
        <v>50</v>
      </c>
      <c r="J5" s="7" t="s">
        <v>51</v>
      </c>
      <c r="K5" s="7" t="s">
        <v>49</v>
      </c>
      <c r="L5" s="7" t="s">
        <v>50</v>
      </c>
      <c r="M5" s="7" t="s">
        <v>51</v>
      </c>
      <c r="N5" s="921"/>
      <c r="O5" s="120"/>
    </row>
    <row r="6" spans="1:15" s="27" customFormat="1" ht="15" customHeight="1">
      <c r="A6" s="919"/>
      <c r="B6" s="34" t="s">
        <v>52</v>
      </c>
      <c r="C6" s="34" t="s">
        <v>53</v>
      </c>
      <c r="D6" s="34" t="s">
        <v>471</v>
      </c>
      <c r="E6" s="34" t="s">
        <v>52</v>
      </c>
      <c r="F6" s="34" t="s">
        <v>53</v>
      </c>
      <c r="G6" s="34" t="s">
        <v>471</v>
      </c>
      <c r="H6" s="34" t="s">
        <v>52</v>
      </c>
      <c r="I6" s="34" t="s">
        <v>53</v>
      </c>
      <c r="J6" s="34" t="s">
        <v>471</v>
      </c>
      <c r="K6" s="34" t="s">
        <v>52</v>
      </c>
      <c r="L6" s="34" t="s">
        <v>53</v>
      </c>
      <c r="M6" s="34" t="s">
        <v>471</v>
      </c>
      <c r="N6" s="922"/>
      <c r="O6" s="120"/>
    </row>
    <row r="7" spans="1:14" s="291" customFormat="1" ht="13.5" customHeight="1">
      <c r="A7" s="445" t="s">
        <v>35</v>
      </c>
      <c r="B7" s="473" t="s">
        <v>390</v>
      </c>
      <c r="C7" s="250" t="s">
        <v>390</v>
      </c>
      <c r="D7" s="250" t="s">
        <v>390</v>
      </c>
      <c r="E7" s="250" t="s">
        <v>390</v>
      </c>
      <c r="F7" s="250" t="s">
        <v>390</v>
      </c>
      <c r="G7" s="250" t="s">
        <v>390</v>
      </c>
      <c r="H7" s="250" t="s">
        <v>390</v>
      </c>
      <c r="I7" s="250" t="s">
        <v>390</v>
      </c>
      <c r="J7" s="250" t="s">
        <v>390</v>
      </c>
      <c r="K7" s="250" t="s">
        <v>390</v>
      </c>
      <c r="L7" s="250" t="s">
        <v>390</v>
      </c>
      <c r="M7" s="251" t="s">
        <v>390</v>
      </c>
      <c r="N7" s="427" t="s">
        <v>607</v>
      </c>
    </row>
    <row r="8" spans="1:14" s="291" customFormat="1" ht="13.5" customHeight="1">
      <c r="A8" s="445" t="s">
        <v>36</v>
      </c>
      <c r="B8" s="473" t="s">
        <v>390</v>
      </c>
      <c r="C8" s="250" t="s">
        <v>390</v>
      </c>
      <c r="D8" s="250" t="s">
        <v>390</v>
      </c>
      <c r="E8" s="250" t="s">
        <v>390</v>
      </c>
      <c r="F8" s="250" t="s">
        <v>390</v>
      </c>
      <c r="G8" s="250" t="s">
        <v>390</v>
      </c>
      <c r="H8" s="250" t="s">
        <v>390</v>
      </c>
      <c r="I8" s="250" t="s">
        <v>390</v>
      </c>
      <c r="J8" s="250" t="s">
        <v>390</v>
      </c>
      <c r="K8" s="250" t="s">
        <v>390</v>
      </c>
      <c r="L8" s="250" t="s">
        <v>390</v>
      </c>
      <c r="M8" s="251" t="s">
        <v>390</v>
      </c>
      <c r="N8" s="427" t="s">
        <v>608</v>
      </c>
    </row>
    <row r="9" spans="1:14" s="291" customFormat="1" ht="13.5" customHeight="1">
      <c r="A9" s="108" t="s">
        <v>388</v>
      </c>
      <c r="B9" s="473" t="s">
        <v>390</v>
      </c>
      <c r="C9" s="250" t="s">
        <v>390</v>
      </c>
      <c r="D9" s="250" t="s">
        <v>390</v>
      </c>
      <c r="E9" s="250" t="s">
        <v>390</v>
      </c>
      <c r="F9" s="250" t="s">
        <v>390</v>
      </c>
      <c r="G9" s="250" t="s">
        <v>390</v>
      </c>
      <c r="H9" s="250" t="s">
        <v>390</v>
      </c>
      <c r="I9" s="250" t="s">
        <v>390</v>
      </c>
      <c r="J9" s="250" t="s">
        <v>390</v>
      </c>
      <c r="K9" s="250" t="s">
        <v>390</v>
      </c>
      <c r="L9" s="250" t="s">
        <v>390</v>
      </c>
      <c r="M9" s="251" t="s">
        <v>390</v>
      </c>
      <c r="N9" s="118" t="s">
        <v>388</v>
      </c>
    </row>
    <row r="10" spans="1:14" s="291" customFormat="1" ht="13.5" customHeight="1">
      <c r="A10" s="108" t="s">
        <v>361</v>
      </c>
      <c r="B10" s="503" t="s">
        <v>460</v>
      </c>
      <c r="C10" s="504" t="s">
        <v>460</v>
      </c>
      <c r="D10" s="504" t="s">
        <v>460</v>
      </c>
      <c r="E10" s="504" t="s">
        <v>460</v>
      </c>
      <c r="F10" s="504" t="s">
        <v>460</v>
      </c>
      <c r="G10" s="504" t="s">
        <v>460</v>
      </c>
      <c r="H10" s="504" t="s">
        <v>460</v>
      </c>
      <c r="I10" s="504" t="s">
        <v>460</v>
      </c>
      <c r="J10" s="504" t="s">
        <v>460</v>
      </c>
      <c r="K10" s="504" t="s">
        <v>460</v>
      </c>
      <c r="L10" s="504" t="s">
        <v>460</v>
      </c>
      <c r="M10" s="505" t="s">
        <v>460</v>
      </c>
      <c r="N10" s="90" t="s">
        <v>361</v>
      </c>
    </row>
    <row r="11" spans="1:14" s="291" customFormat="1" ht="13.5" customHeight="1">
      <c r="A11" s="108" t="s">
        <v>710</v>
      </c>
      <c r="B11" s="503" t="s">
        <v>457</v>
      </c>
      <c r="C11" s="504" t="s">
        <v>457</v>
      </c>
      <c r="D11" s="504" t="s">
        <v>457</v>
      </c>
      <c r="E11" s="504" t="s">
        <v>457</v>
      </c>
      <c r="F11" s="504" t="s">
        <v>457</v>
      </c>
      <c r="G11" s="504" t="s">
        <v>457</v>
      </c>
      <c r="H11" s="504" t="s">
        <v>457</v>
      </c>
      <c r="I11" s="504" t="s">
        <v>457</v>
      </c>
      <c r="J11" s="504" t="s">
        <v>457</v>
      </c>
      <c r="K11" s="504" t="s">
        <v>457</v>
      </c>
      <c r="L11" s="504" t="s">
        <v>457</v>
      </c>
      <c r="M11" s="505" t="s">
        <v>457</v>
      </c>
      <c r="N11" s="90" t="s">
        <v>710</v>
      </c>
    </row>
    <row r="12" spans="1:14" s="291" customFormat="1" ht="13.5" customHeight="1">
      <c r="A12" s="108" t="s">
        <v>777</v>
      </c>
      <c r="B12" s="503" t="s">
        <v>457</v>
      </c>
      <c r="C12" s="504" t="s">
        <v>457</v>
      </c>
      <c r="D12" s="504" t="s">
        <v>457</v>
      </c>
      <c r="E12" s="504">
        <v>1</v>
      </c>
      <c r="F12" s="504">
        <v>30</v>
      </c>
      <c r="G12" s="504">
        <v>104</v>
      </c>
      <c r="H12" s="504" t="s">
        <v>457</v>
      </c>
      <c r="I12" s="504" t="s">
        <v>457</v>
      </c>
      <c r="J12" s="504" t="s">
        <v>457</v>
      </c>
      <c r="K12" s="504" t="s">
        <v>457</v>
      </c>
      <c r="L12" s="504" t="s">
        <v>457</v>
      </c>
      <c r="M12" s="505" t="s">
        <v>457</v>
      </c>
      <c r="N12" s="90" t="s">
        <v>777</v>
      </c>
    </row>
    <row r="13" spans="1:14" s="254" customFormat="1" ht="13.5" customHeight="1">
      <c r="A13" s="311" t="s">
        <v>782</v>
      </c>
      <c r="B13" s="823" t="s">
        <v>460</v>
      </c>
      <c r="C13" s="824" t="s">
        <v>460</v>
      </c>
      <c r="D13" s="824" t="s">
        <v>460</v>
      </c>
      <c r="E13" s="824" t="s">
        <v>460</v>
      </c>
      <c r="F13" s="824" t="s">
        <v>460</v>
      </c>
      <c r="G13" s="824" t="s">
        <v>460</v>
      </c>
      <c r="H13" s="824" t="s">
        <v>460</v>
      </c>
      <c r="I13" s="824" t="s">
        <v>460</v>
      </c>
      <c r="J13" s="824" t="s">
        <v>460</v>
      </c>
      <c r="K13" s="824" t="s">
        <v>460</v>
      </c>
      <c r="L13" s="824" t="s">
        <v>460</v>
      </c>
      <c r="M13" s="825" t="s">
        <v>460</v>
      </c>
      <c r="N13" s="324" t="s">
        <v>782</v>
      </c>
    </row>
    <row r="14" spans="1:13" s="142" customFormat="1" ht="1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0" s="92" customFormat="1" ht="25.5" customHeight="1">
      <c r="A15" s="1015" t="s">
        <v>54</v>
      </c>
      <c r="B15" s="1051" t="s">
        <v>55</v>
      </c>
      <c r="C15" s="891"/>
      <c r="D15" s="892"/>
      <c r="E15" s="1052" t="s">
        <v>56</v>
      </c>
      <c r="F15" s="891"/>
      <c r="G15" s="892"/>
      <c r="H15" s="332" t="s">
        <v>57</v>
      </c>
      <c r="I15" s="1053" t="s">
        <v>461</v>
      </c>
      <c r="J15" s="1010"/>
    </row>
    <row r="16" spans="1:10" s="92" customFormat="1" ht="25.5" customHeight="1">
      <c r="A16" s="1017"/>
      <c r="B16" s="292" t="s">
        <v>58</v>
      </c>
      <c r="C16" s="292" t="s">
        <v>59</v>
      </c>
      <c r="D16" s="292" t="s">
        <v>60</v>
      </c>
      <c r="E16" s="292" t="s">
        <v>58</v>
      </c>
      <c r="F16" s="292" t="s">
        <v>59</v>
      </c>
      <c r="G16" s="292" t="s">
        <v>60</v>
      </c>
      <c r="H16" s="292" t="s">
        <v>61</v>
      </c>
      <c r="I16" s="999"/>
      <c r="J16" s="1054"/>
    </row>
    <row r="17" spans="1:11" s="291" customFormat="1" ht="13.5" customHeight="1">
      <c r="A17" s="445" t="s">
        <v>35</v>
      </c>
      <c r="B17" s="140">
        <v>1</v>
      </c>
      <c r="C17" s="140">
        <v>524</v>
      </c>
      <c r="D17" s="140">
        <v>10087.98</v>
      </c>
      <c r="E17" s="138" t="s">
        <v>432</v>
      </c>
      <c r="F17" s="138" t="s">
        <v>432</v>
      </c>
      <c r="G17" s="138" t="s">
        <v>432</v>
      </c>
      <c r="H17" s="605">
        <v>17513</v>
      </c>
      <c r="I17" s="1045" t="s">
        <v>609</v>
      </c>
      <c r="J17" s="1046"/>
      <c r="K17" s="90"/>
    </row>
    <row r="18" spans="1:11" s="291" customFormat="1" ht="13.5" customHeight="1">
      <c r="A18" s="445" t="s">
        <v>36</v>
      </c>
      <c r="B18" s="728">
        <v>0</v>
      </c>
      <c r="C18" s="138" t="s">
        <v>460</v>
      </c>
      <c r="D18" s="140" t="s">
        <v>460</v>
      </c>
      <c r="E18" s="138" t="s">
        <v>432</v>
      </c>
      <c r="F18" s="138" t="s">
        <v>432</v>
      </c>
      <c r="G18" s="138" t="s">
        <v>432</v>
      </c>
      <c r="H18" s="604" t="s">
        <v>432</v>
      </c>
      <c r="I18" s="1045" t="s">
        <v>610</v>
      </c>
      <c r="J18" s="1046"/>
      <c r="K18" s="90"/>
    </row>
    <row r="19" spans="1:10" s="291" customFormat="1" ht="13.5" customHeight="1">
      <c r="A19" s="108" t="s">
        <v>433</v>
      </c>
      <c r="B19" s="140">
        <v>1</v>
      </c>
      <c r="C19" s="140">
        <v>524</v>
      </c>
      <c r="D19" s="140">
        <v>10087.98</v>
      </c>
      <c r="E19" s="140" t="s">
        <v>432</v>
      </c>
      <c r="F19" s="140" t="s">
        <v>432</v>
      </c>
      <c r="G19" s="140" t="s">
        <v>432</v>
      </c>
      <c r="H19" s="605">
        <v>26865</v>
      </c>
      <c r="I19" s="1041" t="s">
        <v>433</v>
      </c>
      <c r="J19" s="1042"/>
    </row>
    <row r="20" spans="1:11" s="490" customFormat="1" ht="12.75">
      <c r="A20" s="506" t="s">
        <v>361</v>
      </c>
      <c r="B20" s="90">
        <v>1</v>
      </c>
      <c r="C20" s="139">
        <v>524</v>
      </c>
      <c r="D20" s="139">
        <v>10087.98</v>
      </c>
      <c r="E20" s="140" t="s">
        <v>460</v>
      </c>
      <c r="F20" s="140" t="s">
        <v>460</v>
      </c>
      <c r="G20" s="140" t="s">
        <v>460</v>
      </c>
      <c r="H20" s="326">
        <v>27330</v>
      </c>
      <c r="I20" s="1047" t="s">
        <v>361</v>
      </c>
      <c r="J20" s="1048"/>
      <c r="K20" s="491"/>
    </row>
    <row r="21" spans="1:11" s="490" customFormat="1" ht="12.75">
      <c r="A21" s="506" t="s">
        <v>710</v>
      </c>
      <c r="B21" s="90">
        <v>1</v>
      </c>
      <c r="C21" s="139">
        <v>524</v>
      </c>
      <c r="D21" s="139">
        <v>10088</v>
      </c>
      <c r="E21" s="140" t="s">
        <v>460</v>
      </c>
      <c r="F21" s="140" t="s">
        <v>460</v>
      </c>
      <c r="G21" s="140" t="s">
        <v>460</v>
      </c>
      <c r="H21" s="260">
        <v>28243</v>
      </c>
      <c r="I21" s="1047" t="s">
        <v>710</v>
      </c>
      <c r="J21" s="1049"/>
      <c r="K21" s="491"/>
    </row>
    <row r="22" spans="1:11" s="490" customFormat="1" ht="12.75">
      <c r="A22" s="506" t="s">
        <v>777</v>
      </c>
      <c r="B22" s="90">
        <v>1</v>
      </c>
      <c r="C22" s="139">
        <v>524</v>
      </c>
      <c r="D22" s="139">
        <v>10088</v>
      </c>
      <c r="E22" s="140" t="s">
        <v>457</v>
      </c>
      <c r="F22" s="140" t="s">
        <v>457</v>
      </c>
      <c r="G22" s="140" t="s">
        <v>457</v>
      </c>
      <c r="H22" s="260">
        <v>29820</v>
      </c>
      <c r="I22" s="1047" t="s">
        <v>777</v>
      </c>
      <c r="J22" s="1049"/>
      <c r="K22" s="491"/>
    </row>
    <row r="23" spans="1:11" s="333" customFormat="1" ht="12.75">
      <c r="A23" s="328" t="s">
        <v>782</v>
      </c>
      <c r="B23" s="819">
        <v>1</v>
      </c>
      <c r="C23" s="820">
        <v>524</v>
      </c>
      <c r="D23" s="820">
        <v>10088</v>
      </c>
      <c r="E23" s="821">
        <v>0</v>
      </c>
      <c r="F23" s="821">
        <v>0</v>
      </c>
      <c r="G23" s="822">
        <v>0</v>
      </c>
      <c r="H23" s="819">
        <v>29237</v>
      </c>
      <c r="I23" s="1043" t="s">
        <v>782</v>
      </c>
      <c r="J23" s="1044"/>
      <c r="K23" s="581"/>
    </row>
    <row r="24" spans="1:10" s="130" customFormat="1" ht="15" customHeight="1">
      <c r="A24" s="68" t="s">
        <v>675</v>
      </c>
      <c r="B24" s="68"/>
      <c r="C24" s="295"/>
      <c r="D24" s="295"/>
      <c r="E24" s="295"/>
      <c r="F24" s="295"/>
      <c r="G24" s="295"/>
      <c r="H24" s="295"/>
      <c r="I24" s="295"/>
      <c r="J24" s="630" t="s">
        <v>709</v>
      </c>
    </row>
    <row r="25" spans="1:15" s="130" customFormat="1" ht="15" customHeight="1">
      <c r="A25" s="130" t="s">
        <v>62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</row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</sheetData>
  <mergeCells count="22">
    <mergeCell ref="A1:O1"/>
    <mergeCell ref="A3:A6"/>
    <mergeCell ref="B3:D3"/>
    <mergeCell ref="E3:G3"/>
    <mergeCell ref="H3:J3"/>
    <mergeCell ref="K3:M3"/>
    <mergeCell ref="N3:N6"/>
    <mergeCell ref="B4:D4"/>
    <mergeCell ref="E4:G4"/>
    <mergeCell ref="H4:J4"/>
    <mergeCell ref="K4:M4"/>
    <mergeCell ref="A15:A16"/>
    <mergeCell ref="B15:D15"/>
    <mergeCell ref="E15:G15"/>
    <mergeCell ref="I15:J16"/>
    <mergeCell ref="I19:J19"/>
    <mergeCell ref="I23:J23"/>
    <mergeCell ref="I17:J17"/>
    <mergeCell ref="I18:J18"/>
    <mergeCell ref="I20:J20"/>
    <mergeCell ref="I21:J21"/>
    <mergeCell ref="I22:J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D4">
      <selection activeCell="J31" sqref="J31"/>
    </sheetView>
  </sheetViews>
  <sheetFormatPr defaultColWidth="9.140625" defaultRowHeight="12.75"/>
  <cols>
    <col min="1" max="1" width="13.57421875" style="0" customWidth="1"/>
    <col min="2" max="2" width="12.8515625" style="0" customWidth="1"/>
    <col min="3" max="3" width="12.00390625" style="0" bestFit="1" customWidth="1"/>
    <col min="4" max="4" width="8.57421875" style="0" customWidth="1"/>
    <col min="5" max="5" width="13.00390625" style="0" customWidth="1"/>
    <col min="6" max="6" width="7.00390625" style="0" customWidth="1"/>
    <col min="7" max="7" width="7.421875" style="0" customWidth="1"/>
    <col min="8" max="8" width="9.57421875" style="0" customWidth="1"/>
    <col min="9" max="9" width="12.7109375" style="0" customWidth="1"/>
    <col min="10" max="10" width="9.28125" style="0" customWidth="1"/>
    <col min="11" max="11" width="11.140625" style="0" customWidth="1"/>
    <col min="12" max="12" width="8.7109375" style="0" customWidth="1"/>
    <col min="13" max="13" width="7.7109375" style="0" bestFit="1" customWidth="1"/>
    <col min="14" max="14" width="15.140625" style="0" customWidth="1"/>
  </cols>
  <sheetData>
    <row r="1" spans="1:14" s="27" customFormat="1" ht="18.75" customHeight="1">
      <c r="A1" s="916" t="s">
        <v>767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</row>
    <row r="2" spans="1:14" s="15" customFormat="1" ht="13.5" customHeight="1">
      <c r="A2" s="88" t="s">
        <v>63</v>
      </c>
      <c r="N2" s="104" t="s">
        <v>64</v>
      </c>
    </row>
    <row r="3" spans="1:14" s="92" customFormat="1" ht="15" customHeight="1">
      <c r="A3" s="1015" t="s">
        <v>139</v>
      </c>
      <c r="B3" s="1058" t="s">
        <v>65</v>
      </c>
      <c r="C3" s="1010"/>
      <c r="D3" s="1010"/>
      <c r="E3" s="1010"/>
      <c r="F3" s="1010"/>
      <c r="G3" s="1057"/>
      <c r="H3" s="1056" t="s">
        <v>66</v>
      </c>
      <c r="I3" s="1010"/>
      <c r="J3" s="1010"/>
      <c r="K3" s="1010"/>
      <c r="L3" s="1010"/>
      <c r="M3" s="1057"/>
      <c r="N3" s="1053" t="s">
        <v>141</v>
      </c>
    </row>
    <row r="4" spans="1:14" s="92" customFormat="1" ht="15" customHeight="1">
      <c r="A4" s="1016"/>
      <c r="B4" s="997" t="s">
        <v>67</v>
      </c>
      <c r="C4" s="1057"/>
      <c r="D4" s="997" t="s">
        <v>68</v>
      </c>
      <c r="E4" s="1057"/>
      <c r="F4" s="997" t="s">
        <v>69</v>
      </c>
      <c r="G4" s="1057"/>
      <c r="H4" s="997" t="s">
        <v>67</v>
      </c>
      <c r="I4" s="1057"/>
      <c r="J4" s="997" t="s">
        <v>68</v>
      </c>
      <c r="K4" s="1057"/>
      <c r="L4" s="997" t="s">
        <v>69</v>
      </c>
      <c r="M4" s="1057"/>
      <c r="N4" s="1018"/>
    </row>
    <row r="5" spans="1:14" s="92" customFormat="1" ht="15" customHeight="1">
      <c r="A5" s="1016"/>
      <c r="B5" s="999" t="s">
        <v>142</v>
      </c>
      <c r="C5" s="1017"/>
      <c r="D5" s="999" t="s">
        <v>70</v>
      </c>
      <c r="E5" s="1017"/>
      <c r="F5" s="999" t="s">
        <v>71</v>
      </c>
      <c r="G5" s="1017"/>
      <c r="H5" s="999" t="s">
        <v>142</v>
      </c>
      <c r="I5" s="1017"/>
      <c r="J5" s="999" t="s">
        <v>70</v>
      </c>
      <c r="K5" s="1017"/>
      <c r="L5" s="999" t="s">
        <v>71</v>
      </c>
      <c r="M5" s="1017"/>
      <c r="N5" s="1018"/>
    </row>
    <row r="6" spans="1:14" s="92" customFormat="1" ht="15" customHeight="1">
      <c r="A6" s="1016"/>
      <c r="B6" s="86" t="s">
        <v>72</v>
      </c>
      <c r="C6" s="86" t="s">
        <v>73</v>
      </c>
      <c r="D6" s="86" t="s">
        <v>72</v>
      </c>
      <c r="E6" s="86" t="s">
        <v>73</v>
      </c>
      <c r="F6" s="86" t="s">
        <v>72</v>
      </c>
      <c r="G6" s="86" t="s">
        <v>73</v>
      </c>
      <c r="H6" s="86" t="s">
        <v>72</v>
      </c>
      <c r="I6" s="86" t="s">
        <v>73</v>
      </c>
      <c r="J6" s="86" t="s">
        <v>72</v>
      </c>
      <c r="K6" s="86" t="s">
        <v>73</v>
      </c>
      <c r="L6" s="86" t="s">
        <v>72</v>
      </c>
      <c r="M6" s="86" t="s">
        <v>73</v>
      </c>
      <c r="N6" s="1018"/>
    </row>
    <row r="7" spans="1:14" s="92" customFormat="1" ht="15" customHeight="1">
      <c r="A7" s="1017"/>
      <c r="B7" s="95" t="s">
        <v>74</v>
      </c>
      <c r="C7" s="95" t="s">
        <v>75</v>
      </c>
      <c r="D7" s="95" t="s">
        <v>74</v>
      </c>
      <c r="E7" s="95" t="s">
        <v>75</v>
      </c>
      <c r="F7" s="95" t="s">
        <v>74</v>
      </c>
      <c r="G7" s="95" t="s">
        <v>75</v>
      </c>
      <c r="H7" s="95" t="s">
        <v>74</v>
      </c>
      <c r="I7" s="95" t="s">
        <v>75</v>
      </c>
      <c r="J7" s="95" t="s">
        <v>74</v>
      </c>
      <c r="K7" s="95" t="s">
        <v>75</v>
      </c>
      <c r="L7" s="95" t="s">
        <v>74</v>
      </c>
      <c r="M7" s="95" t="s">
        <v>75</v>
      </c>
      <c r="N7" s="999"/>
    </row>
    <row r="8" spans="1:14" s="90" customFormat="1" ht="15" customHeight="1">
      <c r="A8" s="446" t="s">
        <v>76</v>
      </c>
      <c r="B8" s="293">
        <v>128</v>
      </c>
      <c r="C8" s="585">
        <v>2980.9</v>
      </c>
      <c r="D8" s="293">
        <v>128</v>
      </c>
      <c r="E8" s="585">
        <v>2980.9</v>
      </c>
      <c r="F8" s="587" t="s">
        <v>457</v>
      </c>
      <c r="G8" s="587" t="s">
        <v>457</v>
      </c>
      <c r="H8" s="293">
        <v>27</v>
      </c>
      <c r="I8" s="586">
        <v>705.5</v>
      </c>
      <c r="J8" s="593">
        <v>27</v>
      </c>
      <c r="K8" s="585">
        <v>705.5</v>
      </c>
      <c r="L8" s="587" t="s">
        <v>457</v>
      </c>
      <c r="M8" s="588" t="s">
        <v>457</v>
      </c>
      <c r="N8" s="427" t="s">
        <v>611</v>
      </c>
    </row>
    <row r="9" spans="1:14" s="90" customFormat="1" ht="15" customHeight="1">
      <c r="A9" s="446" t="s">
        <v>77</v>
      </c>
      <c r="B9" s="293">
        <v>50</v>
      </c>
      <c r="C9" s="585">
        <v>1326.5</v>
      </c>
      <c r="D9" s="293">
        <v>50</v>
      </c>
      <c r="E9" s="585">
        <v>1326.5</v>
      </c>
      <c r="F9" s="587" t="s">
        <v>457</v>
      </c>
      <c r="G9" s="587" t="s">
        <v>457</v>
      </c>
      <c r="H9" s="293">
        <v>31</v>
      </c>
      <c r="I9" s="586">
        <v>663.1</v>
      </c>
      <c r="J9" s="593">
        <v>31</v>
      </c>
      <c r="K9" s="585">
        <v>663.1</v>
      </c>
      <c r="L9" s="587" t="s">
        <v>457</v>
      </c>
      <c r="M9" s="588" t="s">
        <v>457</v>
      </c>
      <c r="N9" s="427" t="s">
        <v>612</v>
      </c>
    </row>
    <row r="10" spans="1:14" s="291" customFormat="1" ht="15" customHeight="1">
      <c r="A10" s="108" t="s">
        <v>497</v>
      </c>
      <c r="B10" s="582">
        <v>185</v>
      </c>
      <c r="C10" s="585">
        <v>4878.9</v>
      </c>
      <c r="D10" s="293">
        <v>185</v>
      </c>
      <c r="E10" s="585">
        <v>4878.9</v>
      </c>
      <c r="F10" s="587" t="s">
        <v>143</v>
      </c>
      <c r="G10" s="587" t="s">
        <v>143</v>
      </c>
      <c r="H10" s="293">
        <v>57</v>
      </c>
      <c r="I10" s="586">
        <v>1369.1</v>
      </c>
      <c r="J10" s="593">
        <v>57</v>
      </c>
      <c r="K10" s="585">
        <v>1369.1</v>
      </c>
      <c r="L10" s="587" t="s">
        <v>143</v>
      </c>
      <c r="M10" s="588" t="s">
        <v>143</v>
      </c>
      <c r="N10" s="118" t="s">
        <v>615</v>
      </c>
    </row>
    <row r="11" spans="1:14" s="291" customFormat="1" ht="15" customHeight="1">
      <c r="A11" s="108" t="s">
        <v>361</v>
      </c>
      <c r="B11" s="594">
        <v>189</v>
      </c>
      <c r="C11" s="595">
        <v>4952.8</v>
      </c>
      <c r="D11" s="584">
        <f>SUM(D23,J23)</f>
        <v>128</v>
      </c>
      <c r="E11" s="595">
        <f>SUM(E23,K23)</f>
        <v>3509.8</v>
      </c>
      <c r="F11" s="583" t="s">
        <v>460</v>
      </c>
      <c r="G11" s="583" t="s">
        <v>460</v>
      </c>
      <c r="H11" s="583" t="s">
        <v>460</v>
      </c>
      <c r="I11" s="583" t="s">
        <v>460</v>
      </c>
      <c r="J11" s="583" t="s">
        <v>460</v>
      </c>
      <c r="K11" s="583" t="s">
        <v>460</v>
      </c>
      <c r="L11" s="583" t="s">
        <v>460</v>
      </c>
      <c r="M11" s="596" t="s">
        <v>460</v>
      </c>
      <c r="N11" s="90" t="s">
        <v>361</v>
      </c>
    </row>
    <row r="12" spans="1:14" s="291" customFormat="1" ht="15" customHeight="1">
      <c r="A12" s="108" t="s">
        <v>710</v>
      </c>
      <c r="B12" s="594">
        <v>203</v>
      </c>
      <c r="C12" s="595">
        <v>5595.2</v>
      </c>
      <c r="D12" s="584">
        <v>203</v>
      </c>
      <c r="E12" s="595">
        <v>5595.2</v>
      </c>
      <c r="F12" s="583" t="s">
        <v>460</v>
      </c>
      <c r="G12" s="583" t="s">
        <v>460</v>
      </c>
      <c r="H12" s="583" t="s">
        <v>460</v>
      </c>
      <c r="I12" s="583" t="s">
        <v>460</v>
      </c>
      <c r="J12" s="583" t="s">
        <v>460</v>
      </c>
      <c r="K12" s="583" t="s">
        <v>460</v>
      </c>
      <c r="L12" s="583" t="s">
        <v>460</v>
      </c>
      <c r="M12" s="596" t="s">
        <v>460</v>
      </c>
      <c r="N12" s="90" t="s">
        <v>710</v>
      </c>
    </row>
    <row r="13" spans="1:14" s="291" customFormat="1" ht="15" customHeight="1">
      <c r="A13" s="108" t="s">
        <v>777</v>
      </c>
      <c r="B13" s="594">
        <v>203</v>
      </c>
      <c r="C13" s="595">
        <v>5595.2</v>
      </c>
      <c r="D13" s="584">
        <v>203</v>
      </c>
      <c r="E13" s="595">
        <v>5595.2</v>
      </c>
      <c r="F13" s="583" t="s">
        <v>457</v>
      </c>
      <c r="G13" s="583" t="s">
        <v>457</v>
      </c>
      <c r="H13" s="583" t="s">
        <v>460</v>
      </c>
      <c r="I13" s="583" t="s">
        <v>460</v>
      </c>
      <c r="J13" s="583" t="s">
        <v>460</v>
      </c>
      <c r="K13" s="583" t="s">
        <v>460</v>
      </c>
      <c r="L13" s="583" t="s">
        <v>460</v>
      </c>
      <c r="M13" s="596" t="s">
        <v>460</v>
      </c>
      <c r="N13" s="90" t="s">
        <v>777</v>
      </c>
    </row>
    <row r="14" spans="1:14" s="254" customFormat="1" ht="15" customHeight="1">
      <c r="A14" s="311" t="s">
        <v>782</v>
      </c>
      <c r="B14" s="826">
        <v>208</v>
      </c>
      <c r="C14" s="827">
        <v>5764.6</v>
      </c>
      <c r="D14" s="746">
        <v>208</v>
      </c>
      <c r="E14" s="827">
        <v>5764.6</v>
      </c>
      <c r="F14" s="746">
        <v>0</v>
      </c>
      <c r="G14" s="746">
        <v>0</v>
      </c>
      <c r="H14" s="828">
        <v>0</v>
      </c>
      <c r="I14" s="828">
        <v>0</v>
      </c>
      <c r="J14" s="828">
        <v>0</v>
      </c>
      <c r="K14" s="828">
        <v>0</v>
      </c>
      <c r="L14" s="828">
        <v>0</v>
      </c>
      <c r="M14" s="829">
        <v>0</v>
      </c>
      <c r="N14" s="324" t="s">
        <v>782</v>
      </c>
    </row>
    <row r="15" spans="1:13" s="142" customFormat="1" ht="10.5" customHeight="1">
      <c r="A15" s="141"/>
      <c r="B15" s="141"/>
      <c r="C15" s="141"/>
      <c r="D15" s="141"/>
      <c r="E15" s="141"/>
      <c r="F15" s="141"/>
      <c r="G15" s="141"/>
      <c r="H15" s="141"/>
      <c r="I15" s="334"/>
      <c r="J15" s="141"/>
      <c r="K15" s="141"/>
      <c r="L15" s="141"/>
      <c r="M15" s="141"/>
    </row>
    <row r="16" spans="1:14" s="92" customFormat="1" ht="15" customHeight="1">
      <c r="A16" s="1015" t="s">
        <v>139</v>
      </c>
      <c r="B16" s="1056" t="s">
        <v>78</v>
      </c>
      <c r="C16" s="1010"/>
      <c r="D16" s="1010"/>
      <c r="E16" s="1010"/>
      <c r="F16" s="1010"/>
      <c r="G16" s="1057"/>
      <c r="H16" s="1056" t="s">
        <v>79</v>
      </c>
      <c r="I16" s="1010"/>
      <c r="J16" s="1010"/>
      <c r="K16" s="1010"/>
      <c r="L16" s="1010"/>
      <c r="M16" s="1057"/>
      <c r="N16" s="1053" t="s">
        <v>141</v>
      </c>
    </row>
    <row r="17" spans="1:14" s="92" customFormat="1" ht="15" customHeight="1">
      <c r="A17" s="1016"/>
      <c r="B17" s="997" t="s">
        <v>67</v>
      </c>
      <c r="C17" s="1057"/>
      <c r="D17" s="997" t="s">
        <v>68</v>
      </c>
      <c r="E17" s="1057"/>
      <c r="F17" s="997" t="s">
        <v>69</v>
      </c>
      <c r="G17" s="1057"/>
      <c r="H17" s="997" t="s">
        <v>67</v>
      </c>
      <c r="I17" s="1057"/>
      <c r="J17" s="997" t="s">
        <v>68</v>
      </c>
      <c r="K17" s="1057"/>
      <c r="L17" s="997" t="s">
        <v>69</v>
      </c>
      <c r="M17" s="1057"/>
      <c r="N17" s="1018"/>
    </row>
    <row r="18" spans="1:14" s="92" customFormat="1" ht="15" customHeight="1">
      <c r="A18" s="1016"/>
      <c r="B18" s="999" t="s">
        <v>142</v>
      </c>
      <c r="C18" s="1017"/>
      <c r="D18" s="999" t="s">
        <v>70</v>
      </c>
      <c r="E18" s="1017"/>
      <c r="F18" s="999" t="s">
        <v>71</v>
      </c>
      <c r="G18" s="1017"/>
      <c r="H18" s="999" t="s">
        <v>142</v>
      </c>
      <c r="I18" s="1017"/>
      <c r="J18" s="999" t="s">
        <v>70</v>
      </c>
      <c r="K18" s="1017"/>
      <c r="L18" s="999" t="s">
        <v>71</v>
      </c>
      <c r="M18" s="1017"/>
      <c r="N18" s="1018"/>
    </row>
    <row r="19" spans="1:14" s="92" customFormat="1" ht="15" customHeight="1">
      <c r="A19" s="1016"/>
      <c r="B19" s="86" t="s">
        <v>72</v>
      </c>
      <c r="C19" s="86" t="s">
        <v>73</v>
      </c>
      <c r="D19" s="86" t="s">
        <v>72</v>
      </c>
      <c r="E19" s="86" t="s">
        <v>73</v>
      </c>
      <c r="F19" s="86" t="s">
        <v>72</v>
      </c>
      <c r="G19" s="86" t="s">
        <v>73</v>
      </c>
      <c r="H19" s="86" t="s">
        <v>72</v>
      </c>
      <c r="I19" s="86" t="s">
        <v>73</v>
      </c>
      <c r="J19" s="86" t="s">
        <v>72</v>
      </c>
      <c r="K19" s="86" t="s">
        <v>73</v>
      </c>
      <c r="L19" s="86" t="s">
        <v>72</v>
      </c>
      <c r="M19" s="86" t="s">
        <v>73</v>
      </c>
      <c r="N19" s="1018"/>
    </row>
    <row r="20" spans="1:14" s="92" customFormat="1" ht="15" customHeight="1">
      <c r="A20" s="1017"/>
      <c r="B20" s="95" t="s">
        <v>74</v>
      </c>
      <c r="C20" s="95" t="s">
        <v>75</v>
      </c>
      <c r="D20" s="95" t="s">
        <v>74</v>
      </c>
      <c r="E20" s="95" t="s">
        <v>75</v>
      </c>
      <c r="F20" s="95" t="s">
        <v>74</v>
      </c>
      <c r="G20" s="95" t="s">
        <v>75</v>
      </c>
      <c r="H20" s="95" t="s">
        <v>74</v>
      </c>
      <c r="I20" s="95" t="s">
        <v>75</v>
      </c>
      <c r="J20" s="95" t="s">
        <v>74</v>
      </c>
      <c r="K20" s="95" t="s">
        <v>75</v>
      </c>
      <c r="L20" s="95" t="s">
        <v>74</v>
      </c>
      <c r="M20" s="95" t="s">
        <v>75</v>
      </c>
      <c r="N20" s="999"/>
    </row>
    <row r="21" spans="1:14" s="90" customFormat="1" ht="15" customHeight="1">
      <c r="A21" s="446" t="s">
        <v>76</v>
      </c>
      <c r="B21" s="293">
        <v>4</v>
      </c>
      <c r="C21" s="585">
        <v>88.9</v>
      </c>
      <c r="D21" s="293">
        <v>4</v>
      </c>
      <c r="E21" s="586">
        <v>88.9</v>
      </c>
      <c r="F21" s="587" t="s">
        <v>143</v>
      </c>
      <c r="G21" s="587" t="s">
        <v>143</v>
      </c>
      <c r="H21" s="293">
        <v>97</v>
      </c>
      <c r="I21" s="585">
        <v>2186.5</v>
      </c>
      <c r="J21" s="293">
        <v>97</v>
      </c>
      <c r="K21" s="585">
        <v>2186.5</v>
      </c>
      <c r="L21" s="588" t="s">
        <v>143</v>
      </c>
      <c r="M21" s="588" t="s">
        <v>143</v>
      </c>
      <c r="N21" s="427" t="s">
        <v>611</v>
      </c>
    </row>
    <row r="22" spans="1:14" s="90" customFormat="1" ht="15" customHeight="1">
      <c r="A22" s="446" t="s">
        <v>77</v>
      </c>
      <c r="B22" s="293">
        <v>8</v>
      </c>
      <c r="C22" s="585">
        <v>455.3</v>
      </c>
      <c r="D22" s="293">
        <v>8</v>
      </c>
      <c r="E22" s="586">
        <v>455.3</v>
      </c>
      <c r="F22" s="587" t="s">
        <v>143</v>
      </c>
      <c r="G22" s="587" t="s">
        <v>143</v>
      </c>
      <c r="H22" s="293">
        <v>11</v>
      </c>
      <c r="I22" s="585">
        <v>208.1</v>
      </c>
      <c r="J22" s="293">
        <v>11</v>
      </c>
      <c r="K22" s="585">
        <v>208.1</v>
      </c>
      <c r="L22" s="588" t="s">
        <v>143</v>
      </c>
      <c r="M22" s="589" t="s">
        <v>143</v>
      </c>
      <c r="N22" s="427" t="s">
        <v>612</v>
      </c>
    </row>
    <row r="23" spans="1:14" s="90" customFormat="1" ht="15" customHeight="1">
      <c r="A23" s="108" t="s">
        <v>497</v>
      </c>
      <c r="B23" s="582">
        <v>13</v>
      </c>
      <c r="C23" s="585">
        <v>552.2</v>
      </c>
      <c r="D23" s="293">
        <v>13</v>
      </c>
      <c r="E23" s="586">
        <v>552.2</v>
      </c>
      <c r="F23" s="587" t="s">
        <v>143</v>
      </c>
      <c r="G23" s="587" t="s">
        <v>143</v>
      </c>
      <c r="H23" s="293">
        <v>115</v>
      </c>
      <c r="I23" s="585">
        <v>2957.6</v>
      </c>
      <c r="J23" s="293">
        <v>115</v>
      </c>
      <c r="K23" s="585">
        <v>2957.6</v>
      </c>
      <c r="L23" s="588" t="s">
        <v>143</v>
      </c>
      <c r="M23" s="589" t="s">
        <v>143</v>
      </c>
      <c r="N23" s="90" t="s">
        <v>615</v>
      </c>
    </row>
    <row r="24" spans="1:14" s="291" customFormat="1" ht="15" customHeight="1">
      <c r="A24" s="108" t="s">
        <v>361</v>
      </c>
      <c r="B24" s="583">
        <v>75</v>
      </c>
      <c r="C24" s="583">
        <v>2021.9</v>
      </c>
      <c r="D24" s="583">
        <v>75</v>
      </c>
      <c r="E24" s="583">
        <v>2021.9</v>
      </c>
      <c r="F24" s="588" t="s">
        <v>460</v>
      </c>
      <c r="G24" s="588" t="s">
        <v>460</v>
      </c>
      <c r="H24" s="583">
        <v>114</v>
      </c>
      <c r="I24" s="583">
        <v>2930.9</v>
      </c>
      <c r="J24" s="583">
        <v>114</v>
      </c>
      <c r="K24" s="583">
        <v>2930.9</v>
      </c>
      <c r="L24" s="588" t="s">
        <v>460</v>
      </c>
      <c r="M24" s="589" t="s">
        <v>460</v>
      </c>
      <c r="N24" s="90" t="s">
        <v>361</v>
      </c>
    </row>
    <row r="25" spans="1:14" s="291" customFormat="1" ht="16.5" customHeight="1">
      <c r="A25" s="108" t="s">
        <v>710</v>
      </c>
      <c r="B25" s="583">
        <v>84</v>
      </c>
      <c r="C25" s="583">
        <v>2475.7</v>
      </c>
      <c r="D25" s="583">
        <v>84</v>
      </c>
      <c r="E25" s="583">
        <v>2475.7</v>
      </c>
      <c r="F25" s="588" t="s">
        <v>460</v>
      </c>
      <c r="G25" s="588" t="s">
        <v>460</v>
      </c>
      <c r="H25" s="583">
        <v>119</v>
      </c>
      <c r="I25" s="583">
        <v>3119.5</v>
      </c>
      <c r="J25" s="583">
        <v>119</v>
      </c>
      <c r="K25" s="583">
        <v>3119.5</v>
      </c>
      <c r="L25" s="588" t="s">
        <v>460</v>
      </c>
      <c r="M25" s="589" t="s">
        <v>460</v>
      </c>
      <c r="N25" s="90" t="s">
        <v>710</v>
      </c>
    </row>
    <row r="26" spans="1:14" s="291" customFormat="1" ht="16.5" customHeight="1">
      <c r="A26" s="108" t="s">
        <v>777</v>
      </c>
      <c r="B26" s="583">
        <v>84</v>
      </c>
      <c r="C26" s="583">
        <v>2475.4</v>
      </c>
      <c r="D26" s="583">
        <v>84</v>
      </c>
      <c r="E26" s="583">
        <v>2475.4</v>
      </c>
      <c r="F26" s="588">
        <v>0</v>
      </c>
      <c r="G26" s="588">
        <v>0</v>
      </c>
      <c r="H26" s="583">
        <v>119</v>
      </c>
      <c r="I26" s="583">
        <v>3119.8</v>
      </c>
      <c r="J26" s="583">
        <v>119</v>
      </c>
      <c r="K26" s="583">
        <v>3119.8</v>
      </c>
      <c r="L26" s="588" t="s">
        <v>457</v>
      </c>
      <c r="M26" s="589" t="s">
        <v>457</v>
      </c>
      <c r="N26" s="90" t="s">
        <v>777</v>
      </c>
    </row>
    <row r="27" spans="1:14" s="254" customFormat="1" ht="15" customHeight="1">
      <c r="A27" s="311" t="s">
        <v>782</v>
      </c>
      <c r="B27" s="710">
        <v>87</v>
      </c>
      <c r="C27" s="711">
        <v>2591.7</v>
      </c>
      <c r="D27" s="712">
        <v>87</v>
      </c>
      <c r="E27" s="711">
        <v>2591.7</v>
      </c>
      <c r="F27" s="713">
        <v>0</v>
      </c>
      <c r="G27" s="713">
        <v>0</v>
      </c>
      <c r="H27" s="680">
        <v>121</v>
      </c>
      <c r="I27" s="729">
        <v>3172.9</v>
      </c>
      <c r="J27" s="730">
        <v>121</v>
      </c>
      <c r="K27" s="731">
        <v>3172.9</v>
      </c>
      <c r="L27" s="732">
        <v>0</v>
      </c>
      <c r="M27" s="733">
        <v>0</v>
      </c>
      <c r="N27" s="324" t="s">
        <v>782</v>
      </c>
    </row>
    <row r="28" spans="1:14" s="130" customFormat="1" ht="15" customHeight="1">
      <c r="A28" s="68" t="s">
        <v>675</v>
      </c>
      <c r="B28" s="590"/>
      <c r="C28" s="591"/>
      <c r="D28" s="591"/>
      <c r="E28" s="591"/>
      <c r="F28" s="591"/>
      <c r="G28" s="591"/>
      <c r="H28" s="591"/>
      <c r="I28" s="591"/>
      <c r="J28" s="591"/>
      <c r="K28" s="591"/>
      <c r="L28" s="592"/>
      <c r="M28" s="592"/>
      <c r="N28" s="329" t="s">
        <v>676</v>
      </c>
    </row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</sheetData>
  <mergeCells count="33">
    <mergeCell ref="A1:N1"/>
    <mergeCell ref="A3:A7"/>
    <mergeCell ref="B3:G3"/>
    <mergeCell ref="H3:M3"/>
    <mergeCell ref="N3:N7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A16:A20"/>
    <mergeCell ref="B16:G16"/>
    <mergeCell ref="H16:M16"/>
    <mergeCell ref="N16:N20"/>
    <mergeCell ref="B17:C17"/>
    <mergeCell ref="D17:E17"/>
    <mergeCell ref="F17:G17"/>
    <mergeCell ref="H17:I17"/>
    <mergeCell ref="J17:K17"/>
    <mergeCell ref="L17:M17"/>
    <mergeCell ref="J18:K18"/>
    <mergeCell ref="L18:M18"/>
    <mergeCell ref="B18:C18"/>
    <mergeCell ref="D18:E18"/>
    <mergeCell ref="F18:G18"/>
    <mergeCell ref="H18:I1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C12" sqref="C12"/>
    </sheetView>
  </sheetViews>
  <sheetFormatPr defaultColWidth="9.140625" defaultRowHeight="12.75"/>
  <cols>
    <col min="1" max="1" width="16.00390625" style="50" customWidth="1"/>
    <col min="2" max="2" width="17.421875" style="50" customWidth="1"/>
    <col min="3" max="7" width="16.421875" style="50" customWidth="1"/>
    <col min="8" max="8" width="15.7109375" style="50" customWidth="1"/>
    <col min="9" max="9" width="16.00390625" style="50" customWidth="1"/>
    <col min="10" max="16384" width="9.140625" style="50" customWidth="1"/>
  </cols>
  <sheetData>
    <row r="1" spans="1:8" ht="32.25" customHeight="1">
      <c r="A1" s="928" t="s">
        <v>368</v>
      </c>
      <c r="B1" s="928"/>
      <c r="C1" s="928"/>
      <c r="D1" s="928"/>
      <c r="E1" s="928"/>
      <c r="F1" s="928"/>
      <c r="G1" s="928"/>
      <c r="H1" s="49"/>
    </row>
    <row r="2" spans="1:9" s="53" customFormat="1" ht="18" customHeight="1">
      <c r="A2" s="51" t="s">
        <v>369</v>
      </c>
      <c r="B2" s="52"/>
      <c r="C2" s="52"/>
      <c r="D2" s="52"/>
      <c r="E2" s="52"/>
      <c r="G2" s="54"/>
      <c r="I2" s="54" t="s">
        <v>370</v>
      </c>
    </row>
    <row r="3" spans="1:9" s="53" customFormat="1" ht="31.5" customHeight="1">
      <c r="A3" s="348" t="s">
        <v>531</v>
      </c>
      <c r="B3" s="56" t="s">
        <v>371</v>
      </c>
      <c r="C3" s="57" t="s">
        <v>372</v>
      </c>
      <c r="D3" s="58" t="s">
        <v>373</v>
      </c>
      <c r="E3" s="59" t="s">
        <v>374</v>
      </c>
      <c r="F3" s="60" t="s">
        <v>375</v>
      </c>
      <c r="G3" s="61" t="s">
        <v>376</v>
      </c>
      <c r="H3" s="60" t="s">
        <v>377</v>
      </c>
      <c r="I3" s="62" t="s">
        <v>532</v>
      </c>
    </row>
    <row r="4" spans="1:9" s="390" customFormat="1" ht="27" customHeight="1">
      <c r="A4" s="387" t="s">
        <v>378</v>
      </c>
      <c r="B4" s="452">
        <f>SUM(C4:F4)</f>
        <v>77095</v>
      </c>
      <c r="C4" s="452">
        <v>29783</v>
      </c>
      <c r="D4" s="452">
        <v>16106</v>
      </c>
      <c r="E4" s="452">
        <v>29929</v>
      </c>
      <c r="F4" s="452">
        <v>1277</v>
      </c>
      <c r="G4" s="458" t="s">
        <v>379</v>
      </c>
      <c r="H4" s="459" t="s">
        <v>379</v>
      </c>
      <c r="I4" s="389" t="s">
        <v>380</v>
      </c>
    </row>
    <row r="5" spans="1:9" s="390" customFormat="1" ht="27" customHeight="1">
      <c r="A5" s="391" t="s">
        <v>381</v>
      </c>
      <c r="B5" s="453">
        <v>80511</v>
      </c>
      <c r="C5" s="456" t="s">
        <v>458</v>
      </c>
      <c r="D5" s="456" t="s">
        <v>379</v>
      </c>
      <c r="E5" s="456" t="s">
        <v>379</v>
      </c>
      <c r="F5" s="456" t="s">
        <v>379</v>
      </c>
      <c r="G5" s="456" t="s">
        <v>379</v>
      </c>
      <c r="H5" s="457" t="s">
        <v>379</v>
      </c>
      <c r="I5" s="393" t="s">
        <v>381</v>
      </c>
    </row>
    <row r="6" spans="1:9" s="390" customFormat="1" ht="27" customHeight="1">
      <c r="A6" s="391" t="s">
        <v>382</v>
      </c>
      <c r="B6" s="453">
        <f>SUM(C6:G6)</f>
        <v>89835</v>
      </c>
      <c r="C6" s="453">
        <v>12441</v>
      </c>
      <c r="D6" s="453">
        <v>14374</v>
      </c>
      <c r="E6" s="453">
        <v>28618</v>
      </c>
      <c r="F6" s="453">
        <v>31621</v>
      </c>
      <c r="G6" s="453">
        <v>2781</v>
      </c>
      <c r="H6" s="460" t="s">
        <v>458</v>
      </c>
      <c r="I6" s="393" t="s">
        <v>383</v>
      </c>
    </row>
    <row r="7" spans="1:9" s="396" customFormat="1" ht="27" customHeight="1">
      <c r="A7" s="391" t="s">
        <v>384</v>
      </c>
      <c r="B7" s="428">
        <f>SUM(C7:H7,B15:G15)</f>
        <v>110277</v>
      </c>
      <c r="C7" s="453">
        <v>6959</v>
      </c>
      <c r="D7" s="453">
        <v>9455</v>
      </c>
      <c r="E7" s="453">
        <v>22905</v>
      </c>
      <c r="F7" s="453">
        <v>31898</v>
      </c>
      <c r="G7" s="453">
        <v>34486</v>
      </c>
      <c r="H7" s="454">
        <v>4574</v>
      </c>
      <c r="I7" s="393" t="s">
        <v>385</v>
      </c>
    </row>
    <row r="8" spans="1:9" s="396" customFormat="1" ht="27" customHeight="1">
      <c r="A8" s="391" t="s">
        <v>386</v>
      </c>
      <c r="B8" s="428">
        <f>SUM(C8:H8,B16:G16)</f>
        <v>122327</v>
      </c>
      <c r="C8" s="453">
        <v>6150</v>
      </c>
      <c r="D8" s="453">
        <v>6908</v>
      </c>
      <c r="E8" s="453">
        <v>19124</v>
      </c>
      <c r="F8" s="453">
        <v>30035</v>
      </c>
      <c r="G8" s="453">
        <v>32361</v>
      </c>
      <c r="H8" s="454">
        <v>24689</v>
      </c>
      <c r="I8" s="393" t="s">
        <v>386</v>
      </c>
    </row>
    <row r="9" spans="1:9" s="398" customFormat="1" ht="27" customHeight="1">
      <c r="A9" s="378" t="s">
        <v>387</v>
      </c>
      <c r="B9" s="429">
        <f>SUM(C9:H9,B17:G17)</f>
        <v>143189</v>
      </c>
      <c r="C9" s="430">
        <v>4040</v>
      </c>
      <c r="D9" s="430">
        <v>5402</v>
      </c>
      <c r="E9" s="430">
        <v>16982</v>
      </c>
      <c r="F9" s="430">
        <v>28172</v>
      </c>
      <c r="G9" s="430">
        <v>29599</v>
      </c>
      <c r="H9" s="455">
        <v>24613</v>
      </c>
      <c r="I9" s="397" t="s">
        <v>388</v>
      </c>
    </row>
    <row r="10" spans="1:9" s="53" customFormat="1" ht="27" customHeight="1">
      <c r="A10" s="64"/>
      <c r="B10" s="64"/>
      <c r="C10" s="64"/>
      <c r="D10" s="64"/>
      <c r="E10" s="64"/>
      <c r="F10" s="64"/>
      <c r="G10" s="64"/>
      <c r="H10" s="64"/>
      <c r="I10" s="65"/>
    </row>
    <row r="11" spans="1:9" s="53" customFormat="1" ht="27" customHeight="1">
      <c r="A11" s="349" t="s">
        <v>531</v>
      </c>
      <c r="B11" s="41">
        <v>2000</v>
      </c>
      <c r="C11" s="62">
        <v>2001</v>
      </c>
      <c r="D11" s="66">
        <v>2002</v>
      </c>
      <c r="E11" s="62">
        <v>2003</v>
      </c>
      <c r="F11" s="66">
        <v>2004</v>
      </c>
      <c r="G11" s="66">
        <v>2005</v>
      </c>
      <c r="H11" s="62" t="s">
        <v>532</v>
      </c>
      <c r="I11" s="67"/>
    </row>
    <row r="12" spans="1:9" s="390" customFormat="1" ht="27" customHeight="1">
      <c r="A12" s="391" t="s">
        <v>389</v>
      </c>
      <c r="B12" s="388" t="s">
        <v>390</v>
      </c>
      <c r="C12" s="388" t="s">
        <v>390</v>
      </c>
      <c r="D12" s="392" t="s">
        <v>390</v>
      </c>
      <c r="E12" s="392" t="s">
        <v>390</v>
      </c>
      <c r="F12" s="392" t="s">
        <v>390</v>
      </c>
      <c r="G12" s="392" t="s">
        <v>390</v>
      </c>
      <c r="H12" s="389" t="s">
        <v>389</v>
      </c>
      <c r="I12" s="399"/>
    </row>
    <row r="13" spans="1:9" s="390" customFormat="1" ht="27" customHeight="1">
      <c r="A13" s="391" t="s">
        <v>391</v>
      </c>
      <c r="B13" s="392" t="s">
        <v>390</v>
      </c>
      <c r="C13" s="392" t="s">
        <v>390</v>
      </c>
      <c r="D13" s="392" t="s">
        <v>390</v>
      </c>
      <c r="E13" s="392" t="s">
        <v>390</v>
      </c>
      <c r="F13" s="392" t="s">
        <v>390</v>
      </c>
      <c r="G13" s="392" t="s">
        <v>390</v>
      </c>
      <c r="H13" s="393" t="s">
        <v>391</v>
      </c>
      <c r="I13" s="399"/>
    </row>
    <row r="14" spans="1:9" s="390" customFormat="1" ht="27" customHeight="1">
      <c r="A14" s="391" t="s">
        <v>392</v>
      </c>
      <c r="B14" s="392" t="s">
        <v>390</v>
      </c>
      <c r="C14" s="392" t="s">
        <v>390</v>
      </c>
      <c r="D14" s="392" t="s">
        <v>390</v>
      </c>
      <c r="E14" s="392" t="s">
        <v>390</v>
      </c>
      <c r="F14" s="392" t="s">
        <v>390</v>
      </c>
      <c r="G14" s="392" t="s">
        <v>390</v>
      </c>
      <c r="H14" s="393" t="s">
        <v>392</v>
      </c>
      <c r="I14" s="399"/>
    </row>
    <row r="15" spans="1:9" s="390" customFormat="1" ht="27" customHeight="1">
      <c r="A15" s="391" t="s">
        <v>393</v>
      </c>
      <c r="B15" s="392" t="s">
        <v>390</v>
      </c>
      <c r="C15" s="392" t="s">
        <v>390</v>
      </c>
      <c r="D15" s="392" t="s">
        <v>390</v>
      </c>
      <c r="E15" s="392" t="s">
        <v>390</v>
      </c>
      <c r="F15" s="392" t="s">
        <v>390</v>
      </c>
      <c r="G15" s="392" t="s">
        <v>390</v>
      </c>
      <c r="H15" s="393" t="s">
        <v>385</v>
      </c>
      <c r="I15" s="399"/>
    </row>
    <row r="16" spans="1:9" s="390" customFormat="1" ht="27" customHeight="1">
      <c r="A16" s="391" t="s">
        <v>386</v>
      </c>
      <c r="B16" s="392">
        <v>3060</v>
      </c>
      <c r="C16" s="392" t="s">
        <v>390</v>
      </c>
      <c r="D16" s="392" t="s">
        <v>390</v>
      </c>
      <c r="E16" s="392" t="s">
        <v>390</v>
      </c>
      <c r="F16" s="392" t="s">
        <v>390</v>
      </c>
      <c r="G16" s="392" t="s">
        <v>390</v>
      </c>
      <c r="H16" s="393" t="s">
        <v>386</v>
      </c>
      <c r="I16" s="399"/>
    </row>
    <row r="17" spans="1:9" s="403" customFormat="1" ht="27" customHeight="1">
      <c r="A17" s="400" t="s">
        <v>388</v>
      </c>
      <c r="B17" s="312">
        <v>6467</v>
      </c>
      <c r="C17" s="312">
        <v>8117</v>
      </c>
      <c r="D17" s="312">
        <v>5745</v>
      </c>
      <c r="E17" s="312">
        <v>6366</v>
      </c>
      <c r="F17" s="312">
        <v>4831</v>
      </c>
      <c r="G17" s="400">
        <v>2855</v>
      </c>
      <c r="H17" s="401" t="s">
        <v>388</v>
      </c>
      <c r="I17" s="402"/>
    </row>
    <row r="18" spans="1:9" s="302" customFormat="1" ht="15.75" customHeight="1">
      <c r="A18" s="345" t="s">
        <v>528</v>
      </c>
      <c r="C18" s="346"/>
      <c r="E18" s="347"/>
      <c r="F18" s="347"/>
      <c r="H18" s="347" t="s">
        <v>529</v>
      </c>
      <c r="I18" s="346"/>
    </row>
    <row r="19" s="122" customFormat="1" ht="15.75" customHeight="1">
      <c r="A19" s="122" t="s">
        <v>530</v>
      </c>
    </row>
  </sheetData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F4">
      <selection activeCell="I10" sqref="I10"/>
    </sheetView>
  </sheetViews>
  <sheetFormatPr defaultColWidth="9.140625" defaultRowHeight="12.75"/>
  <cols>
    <col min="1" max="1" width="9.7109375" style="53" customWidth="1"/>
    <col min="2" max="16384" width="9.140625" style="53" customWidth="1"/>
  </cols>
  <sheetData>
    <row r="1" spans="1:17" ht="33" customHeight="1">
      <c r="A1" s="928" t="s">
        <v>768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</row>
    <row r="2" spans="1:17" ht="18" customHeight="1">
      <c r="A2" s="53" t="s">
        <v>80</v>
      </c>
      <c r="Q2" s="296" t="s">
        <v>81</v>
      </c>
    </row>
    <row r="3" spans="1:17" ht="24.75" customHeight="1">
      <c r="A3" s="1062" t="s">
        <v>597</v>
      </c>
      <c r="B3" s="73" t="s">
        <v>82</v>
      </c>
      <c r="C3" s="73" t="s">
        <v>717</v>
      </c>
      <c r="D3" s="73" t="s">
        <v>83</v>
      </c>
      <c r="E3" s="73" t="s">
        <v>716</v>
      </c>
      <c r="F3" s="73" t="s">
        <v>84</v>
      </c>
      <c r="G3" s="73" t="s">
        <v>85</v>
      </c>
      <c r="H3" s="73" t="s">
        <v>86</v>
      </c>
      <c r="I3" s="73" t="s">
        <v>87</v>
      </c>
      <c r="J3" s="639" t="s">
        <v>718</v>
      </c>
      <c r="K3" s="73" t="s">
        <v>719</v>
      </c>
      <c r="L3" s="884" t="s">
        <v>88</v>
      </c>
      <c r="M3" s="1059"/>
      <c r="N3" s="1059"/>
      <c r="O3" s="1059"/>
      <c r="P3" s="1060"/>
      <c r="Q3" s="1068" t="s">
        <v>598</v>
      </c>
    </row>
    <row r="4" spans="1:17" ht="16.5" customHeight="1">
      <c r="A4" s="106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46" t="s">
        <v>89</v>
      </c>
      <c r="M4" s="146" t="s">
        <v>90</v>
      </c>
      <c r="N4" s="146" t="s">
        <v>91</v>
      </c>
      <c r="O4" s="297" t="s">
        <v>92</v>
      </c>
      <c r="P4" s="146" t="s">
        <v>93</v>
      </c>
      <c r="Q4" s="1069"/>
    </row>
    <row r="5" spans="1:17" ht="16.5" customHeight="1">
      <c r="A5" s="106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46" t="s">
        <v>94</v>
      </c>
      <c r="M5" s="124"/>
      <c r="N5" s="124"/>
      <c r="O5" s="124"/>
      <c r="P5" s="124"/>
      <c r="Q5" s="1069"/>
    </row>
    <row r="6" spans="1:17" ht="16.5" customHeight="1">
      <c r="A6" s="1063"/>
      <c r="B6" s="124"/>
      <c r="C6" s="124"/>
      <c r="D6" s="124"/>
      <c r="E6" s="124"/>
      <c r="F6" s="124"/>
      <c r="G6" s="124"/>
      <c r="H6" s="124" t="s">
        <v>95</v>
      </c>
      <c r="I6" s="124"/>
      <c r="J6" s="124" t="s">
        <v>720</v>
      </c>
      <c r="K6" s="124"/>
      <c r="L6" s="125" t="s">
        <v>96</v>
      </c>
      <c r="M6" s="124"/>
      <c r="N6" s="124"/>
      <c r="O6" s="124" t="s">
        <v>97</v>
      </c>
      <c r="P6" s="124"/>
      <c r="Q6" s="1069"/>
    </row>
    <row r="7" spans="1:17" ht="16.5" customHeight="1">
      <c r="A7" s="1064"/>
      <c r="B7" s="128" t="s">
        <v>98</v>
      </c>
      <c r="C7" s="127" t="s">
        <v>99</v>
      </c>
      <c r="D7" s="127" t="s">
        <v>100</v>
      </c>
      <c r="E7" s="127" t="s">
        <v>101</v>
      </c>
      <c r="F7" s="127" t="s">
        <v>102</v>
      </c>
      <c r="G7" s="127" t="s">
        <v>103</v>
      </c>
      <c r="H7" s="127" t="s">
        <v>104</v>
      </c>
      <c r="I7" s="127" t="s">
        <v>105</v>
      </c>
      <c r="J7" s="127" t="s">
        <v>106</v>
      </c>
      <c r="K7" s="127" t="s">
        <v>107</v>
      </c>
      <c r="L7" s="128" t="s">
        <v>108</v>
      </c>
      <c r="M7" s="127" t="s">
        <v>109</v>
      </c>
      <c r="N7" s="127" t="s">
        <v>110</v>
      </c>
      <c r="O7" s="127" t="s">
        <v>104</v>
      </c>
      <c r="P7" s="127" t="s">
        <v>111</v>
      </c>
      <c r="Q7" s="1070"/>
    </row>
    <row r="8" spans="1:17" s="390" customFormat="1" ht="21.75" customHeight="1">
      <c r="A8" s="396" t="s">
        <v>435</v>
      </c>
      <c r="B8" s="447">
        <v>4576</v>
      </c>
      <c r="C8" s="394">
        <v>14</v>
      </c>
      <c r="D8" s="394">
        <v>1976</v>
      </c>
      <c r="E8" s="394">
        <v>171</v>
      </c>
      <c r="F8" s="394">
        <v>824</v>
      </c>
      <c r="G8" s="394" t="s">
        <v>460</v>
      </c>
      <c r="H8" s="394">
        <v>807</v>
      </c>
      <c r="I8" s="394">
        <v>89</v>
      </c>
      <c r="J8" s="394">
        <v>12</v>
      </c>
      <c r="K8" s="394">
        <v>117</v>
      </c>
      <c r="L8" s="394" t="s">
        <v>460</v>
      </c>
      <c r="M8" s="394" t="s">
        <v>460</v>
      </c>
      <c r="N8" s="394" t="s">
        <v>460</v>
      </c>
      <c r="O8" s="394">
        <v>336</v>
      </c>
      <c r="P8" s="395">
        <v>78</v>
      </c>
      <c r="Q8" s="396" t="s">
        <v>435</v>
      </c>
    </row>
    <row r="9" spans="1:17" s="390" customFormat="1" ht="21.75" customHeight="1">
      <c r="A9" s="396" t="s">
        <v>459</v>
      </c>
      <c r="B9" s="447">
        <v>4716</v>
      </c>
      <c r="C9" s="394">
        <v>11</v>
      </c>
      <c r="D9" s="394">
        <v>2040</v>
      </c>
      <c r="E9" s="394">
        <v>172</v>
      </c>
      <c r="F9" s="394">
        <v>882</v>
      </c>
      <c r="G9" s="394" t="s">
        <v>460</v>
      </c>
      <c r="H9" s="394">
        <v>845</v>
      </c>
      <c r="I9" s="394">
        <v>83</v>
      </c>
      <c r="J9" s="394">
        <v>11</v>
      </c>
      <c r="K9" s="394">
        <v>121</v>
      </c>
      <c r="L9" s="394" t="s">
        <v>457</v>
      </c>
      <c r="M9" s="394" t="s">
        <v>457</v>
      </c>
      <c r="N9" s="394" t="s">
        <v>457</v>
      </c>
      <c r="O9" s="394">
        <v>322</v>
      </c>
      <c r="P9" s="395">
        <v>81</v>
      </c>
      <c r="Q9" s="396" t="s">
        <v>459</v>
      </c>
    </row>
    <row r="10" spans="1:17" s="507" customFormat="1" ht="21.75" customHeight="1">
      <c r="A10" s="489" t="s">
        <v>361</v>
      </c>
      <c r="B10" s="467">
        <f>SUM(C10:P10,B21:M21)</f>
        <v>4862</v>
      </c>
      <c r="C10" s="508">
        <v>11</v>
      </c>
      <c r="D10" s="508">
        <v>2114</v>
      </c>
      <c r="E10" s="508">
        <v>173</v>
      </c>
      <c r="F10" s="508">
        <v>944</v>
      </c>
      <c r="G10" s="617" t="s">
        <v>460</v>
      </c>
      <c r="H10" s="508">
        <v>888</v>
      </c>
      <c r="I10" s="508">
        <v>71</v>
      </c>
      <c r="J10" s="508">
        <v>11</v>
      </c>
      <c r="K10" s="508">
        <v>125</v>
      </c>
      <c r="L10" s="468" t="s">
        <v>460</v>
      </c>
      <c r="M10" s="468" t="s">
        <v>460</v>
      </c>
      <c r="N10" s="468" t="s">
        <v>460</v>
      </c>
      <c r="O10" s="508">
        <v>298</v>
      </c>
      <c r="P10" s="509">
        <v>79</v>
      </c>
      <c r="Q10" s="358" t="s">
        <v>361</v>
      </c>
    </row>
    <row r="11" spans="1:17" s="414" customFormat="1" ht="21.75" customHeight="1">
      <c r="A11" s="489" t="s">
        <v>635</v>
      </c>
      <c r="B11" s="640">
        <v>3737</v>
      </c>
      <c r="C11" s="641">
        <v>9</v>
      </c>
      <c r="D11" s="641">
        <v>1701</v>
      </c>
      <c r="E11" s="641">
        <v>142</v>
      </c>
      <c r="F11" s="641">
        <v>673</v>
      </c>
      <c r="G11" s="617" t="s">
        <v>460</v>
      </c>
      <c r="H11" s="641">
        <v>623</v>
      </c>
      <c r="I11" s="641">
        <v>59</v>
      </c>
      <c r="J11" s="641">
        <v>9</v>
      </c>
      <c r="K11" s="641">
        <v>110</v>
      </c>
      <c r="L11" s="468" t="s">
        <v>460</v>
      </c>
      <c r="M11" s="468" t="s">
        <v>460</v>
      </c>
      <c r="N11" s="468" t="s">
        <v>460</v>
      </c>
      <c r="O11" s="641">
        <v>221</v>
      </c>
      <c r="P11" s="642">
        <v>63</v>
      </c>
      <c r="Q11" s="358" t="s">
        <v>635</v>
      </c>
    </row>
    <row r="12" spans="1:17" s="414" customFormat="1" ht="21.75" customHeight="1">
      <c r="A12" s="489" t="s">
        <v>777</v>
      </c>
      <c r="B12" s="640">
        <v>3655</v>
      </c>
      <c r="C12" s="641">
        <v>10</v>
      </c>
      <c r="D12" s="641">
        <v>1662</v>
      </c>
      <c r="E12" s="641">
        <v>140</v>
      </c>
      <c r="F12" s="641">
        <v>690</v>
      </c>
      <c r="G12" s="617" t="s">
        <v>457</v>
      </c>
      <c r="H12" s="641">
        <v>601</v>
      </c>
      <c r="I12" s="641">
        <v>54</v>
      </c>
      <c r="J12" s="641">
        <v>9</v>
      </c>
      <c r="K12" s="641">
        <v>111</v>
      </c>
      <c r="L12" s="468" t="s">
        <v>457</v>
      </c>
      <c r="M12" s="468" t="s">
        <v>457</v>
      </c>
      <c r="N12" s="468" t="s">
        <v>457</v>
      </c>
      <c r="O12" s="641">
        <v>204</v>
      </c>
      <c r="P12" s="642">
        <v>61</v>
      </c>
      <c r="Q12" s="358" t="s">
        <v>777</v>
      </c>
    </row>
    <row r="13" spans="1:17" s="406" customFormat="1" ht="21.75" customHeight="1">
      <c r="A13" s="378" t="s">
        <v>782</v>
      </c>
      <c r="B13" s="620">
        <v>3872</v>
      </c>
      <c r="C13" s="621">
        <v>10</v>
      </c>
      <c r="D13" s="621">
        <v>1705</v>
      </c>
      <c r="E13" s="621">
        <v>143</v>
      </c>
      <c r="F13" s="621">
        <v>769</v>
      </c>
      <c r="G13" s="830" t="s">
        <v>457</v>
      </c>
      <c r="H13" s="621">
        <v>656</v>
      </c>
      <c r="I13" s="621">
        <v>60</v>
      </c>
      <c r="J13" s="621">
        <v>11</v>
      </c>
      <c r="K13" s="621">
        <v>100</v>
      </c>
      <c r="L13" s="831" t="s">
        <v>457</v>
      </c>
      <c r="M13" s="831" t="s">
        <v>457</v>
      </c>
      <c r="N13" s="831" t="s">
        <v>457</v>
      </c>
      <c r="O13" s="621">
        <v>240</v>
      </c>
      <c r="P13" s="622">
        <v>65</v>
      </c>
      <c r="Q13" s="401" t="s">
        <v>782</v>
      </c>
    </row>
    <row r="14" spans="1:17" ht="16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24.75" customHeight="1">
      <c r="A15" s="1062" t="s">
        <v>597</v>
      </c>
      <c r="B15" s="1061" t="s">
        <v>112</v>
      </c>
      <c r="C15" s="1059"/>
      <c r="D15" s="1060"/>
      <c r="E15" s="73" t="s">
        <v>113</v>
      </c>
      <c r="F15" s="73" t="s">
        <v>114</v>
      </c>
      <c r="G15" s="73" t="s">
        <v>115</v>
      </c>
      <c r="H15" s="73" t="s">
        <v>116</v>
      </c>
      <c r="I15" s="73" t="s">
        <v>117</v>
      </c>
      <c r="J15" s="73" t="s">
        <v>118</v>
      </c>
      <c r="K15" s="298" t="s">
        <v>119</v>
      </c>
      <c r="L15" s="73" t="s">
        <v>120</v>
      </c>
      <c r="M15" s="73" t="s">
        <v>121</v>
      </c>
      <c r="N15" s="1065" t="s">
        <v>598</v>
      </c>
      <c r="O15" s="64"/>
      <c r="P15" s="64"/>
      <c r="Q15" s="64"/>
    </row>
    <row r="16" spans="1:17" ht="19.5" customHeight="1">
      <c r="A16" s="1063"/>
      <c r="B16" s="73" t="s">
        <v>122</v>
      </c>
      <c r="C16" s="73" t="s">
        <v>90</v>
      </c>
      <c r="D16" s="73" t="s">
        <v>123</v>
      </c>
      <c r="E16" s="124"/>
      <c r="F16" s="124"/>
      <c r="G16" s="124"/>
      <c r="H16" s="124"/>
      <c r="I16" s="124"/>
      <c r="J16" s="124"/>
      <c r="K16" s="124"/>
      <c r="L16" s="146" t="s">
        <v>124</v>
      </c>
      <c r="M16" s="124"/>
      <c r="N16" s="1066"/>
      <c r="O16" s="64"/>
      <c r="P16" s="64"/>
      <c r="Q16" s="64"/>
    </row>
    <row r="17" spans="1:17" ht="19.5" customHeight="1">
      <c r="A17" s="106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066"/>
      <c r="O17" s="64"/>
      <c r="P17" s="64"/>
      <c r="Q17" s="64"/>
    </row>
    <row r="18" spans="1:17" ht="16.5" customHeight="1">
      <c r="A18" s="1063"/>
      <c r="B18" s="124" t="s">
        <v>125</v>
      </c>
      <c r="C18" s="124"/>
      <c r="D18" s="124"/>
      <c r="E18" s="124" t="s">
        <v>126</v>
      </c>
      <c r="F18" s="124"/>
      <c r="G18" s="124"/>
      <c r="H18" s="124" t="s">
        <v>127</v>
      </c>
      <c r="I18" s="124" t="s">
        <v>128</v>
      </c>
      <c r="J18" s="124"/>
      <c r="K18" s="124" t="s">
        <v>129</v>
      </c>
      <c r="L18" s="124"/>
      <c r="M18" s="124"/>
      <c r="N18" s="1066"/>
      <c r="O18" s="64"/>
      <c r="P18" s="64"/>
      <c r="Q18" s="64"/>
    </row>
    <row r="19" spans="1:17" ht="16.5" customHeight="1">
      <c r="A19" s="1064"/>
      <c r="B19" s="127" t="s">
        <v>130</v>
      </c>
      <c r="C19" s="127" t="s">
        <v>109</v>
      </c>
      <c r="D19" s="127" t="s">
        <v>110</v>
      </c>
      <c r="E19" s="127" t="s">
        <v>110</v>
      </c>
      <c r="F19" s="127" t="s">
        <v>131</v>
      </c>
      <c r="G19" s="299" t="s">
        <v>132</v>
      </c>
      <c r="H19" s="128" t="s">
        <v>133</v>
      </c>
      <c r="I19" s="127" t="s">
        <v>134</v>
      </c>
      <c r="J19" s="127" t="s">
        <v>135</v>
      </c>
      <c r="K19" s="127" t="s">
        <v>136</v>
      </c>
      <c r="L19" s="127" t="s">
        <v>137</v>
      </c>
      <c r="M19" s="128" t="s">
        <v>138</v>
      </c>
      <c r="N19" s="1067"/>
      <c r="O19" s="64"/>
      <c r="P19" s="64"/>
      <c r="Q19" s="64"/>
    </row>
    <row r="20" spans="1:17" s="390" customFormat="1" ht="21.75" customHeight="1">
      <c r="A20" s="396" t="s">
        <v>435</v>
      </c>
      <c r="B20" s="393" t="s">
        <v>460</v>
      </c>
      <c r="C20" s="399">
        <v>29</v>
      </c>
      <c r="D20" s="399">
        <v>8</v>
      </c>
      <c r="E20" s="399" t="s">
        <v>460</v>
      </c>
      <c r="F20" s="399">
        <v>5</v>
      </c>
      <c r="G20" s="399">
        <v>64</v>
      </c>
      <c r="H20" s="399">
        <v>38</v>
      </c>
      <c r="I20" s="399" t="s">
        <v>460</v>
      </c>
      <c r="J20" s="399" t="s">
        <v>460</v>
      </c>
      <c r="K20" s="399" t="s">
        <v>460</v>
      </c>
      <c r="L20" s="399">
        <v>1</v>
      </c>
      <c r="M20" s="391">
        <v>7</v>
      </c>
      <c r="N20" s="396" t="s">
        <v>435</v>
      </c>
      <c r="O20" s="396"/>
      <c r="P20" s="396"/>
      <c r="Q20" s="396"/>
    </row>
    <row r="21" spans="1:17" s="390" customFormat="1" ht="21.75" customHeight="1">
      <c r="A21" s="396" t="s">
        <v>459</v>
      </c>
      <c r="B21" s="393" t="s">
        <v>460</v>
      </c>
      <c r="C21" s="399">
        <v>30</v>
      </c>
      <c r="D21" s="399">
        <v>8</v>
      </c>
      <c r="E21" s="399" t="s">
        <v>457</v>
      </c>
      <c r="F21" s="399">
        <v>5</v>
      </c>
      <c r="G21" s="399">
        <v>63</v>
      </c>
      <c r="H21" s="399">
        <v>34</v>
      </c>
      <c r="I21" s="399" t="s">
        <v>457</v>
      </c>
      <c r="J21" s="399" t="s">
        <v>457</v>
      </c>
      <c r="K21" s="399" t="s">
        <v>457</v>
      </c>
      <c r="L21" s="399">
        <v>1</v>
      </c>
      <c r="M21" s="391">
        <v>7</v>
      </c>
      <c r="N21" s="396" t="s">
        <v>459</v>
      </c>
      <c r="O21" s="396"/>
      <c r="P21" s="396"/>
      <c r="Q21" s="396"/>
    </row>
    <row r="22" spans="1:17" s="414" customFormat="1" ht="21.75" customHeight="1">
      <c r="A22" s="489" t="s">
        <v>361</v>
      </c>
      <c r="B22" s="467">
        <v>0</v>
      </c>
      <c r="C22" s="508">
        <v>31</v>
      </c>
      <c r="D22" s="508">
        <v>6</v>
      </c>
      <c r="E22" s="353" t="s">
        <v>460</v>
      </c>
      <c r="F22" s="508">
        <v>6</v>
      </c>
      <c r="G22" s="508">
        <v>65</v>
      </c>
      <c r="H22" s="508">
        <v>36</v>
      </c>
      <c r="I22" s="353" t="s">
        <v>460</v>
      </c>
      <c r="J22" s="353" t="s">
        <v>460</v>
      </c>
      <c r="K22" s="353" t="s">
        <v>460</v>
      </c>
      <c r="L22" s="508">
        <v>1</v>
      </c>
      <c r="M22" s="509">
        <v>6</v>
      </c>
      <c r="N22" s="358" t="s">
        <v>361</v>
      </c>
      <c r="O22" s="483"/>
      <c r="P22" s="483"/>
      <c r="Q22" s="483"/>
    </row>
    <row r="23" spans="1:17" s="414" customFormat="1" ht="21.75" customHeight="1">
      <c r="A23" s="489" t="s">
        <v>710</v>
      </c>
      <c r="B23" s="467">
        <v>0</v>
      </c>
      <c r="C23" s="508">
        <v>27</v>
      </c>
      <c r="D23" s="508">
        <v>5</v>
      </c>
      <c r="E23" s="353" t="s">
        <v>460</v>
      </c>
      <c r="F23" s="508">
        <v>5</v>
      </c>
      <c r="G23" s="508">
        <v>57</v>
      </c>
      <c r="H23" s="508">
        <v>24</v>
      </c>
      <c r="I23" s="353" t="s">
        <v>460</v>
      </c>
      <c r="J23" s="353" t="s">
        <v>460</v>
      </c>
      <c r="K23" s="353" t="s">
        <v>460</v>
      </c>
      <c r="L23" s="508">
        <v>1</v>
      </c>
      <c r="M23" s="509">
        <v>8</v>
      </c>
      <c r="N23" s="358" t="s">
        <v>710</v>
      </c>
      <c r="O23" s="483"/>
      <c r="P23" s="483"/>
      <c r="Q23" s="483"/>
    </row>
    <row r="24" spans="1:17" s="414" customFormat="1" ht="21.75" customHeight="1">
      <c r="A24" s="489" t="s">
        <v>777</v>
      </c>
      <c r="B24" s="467">
        <v>0</v>
      </c>
      <c r="C24" s="508">
        <v>26</v>
      </c>
      <c r="D24" s="508">
        <v>4</v>
      </c>
      <c r="E24" s="353" t="s">
        <v>457</v>
      </c>
      <c r="F24" s="508">
        <v>5</v>
      </c>
      <c r="G24" s="508">
        <v>47</v>
      </c>
      <c r="H24" s="508">
        <v>22</v>
      </c>
      <c r="I24" s="353" t="s">
        <v>457</v>
      </c>
      <c r="J24" s="353" t="s">
        <v>457</v>
      </c>
      <c r="K24" s="353" t="s">
        <v>457</v>
      </c>
      <c r="L24" s="508">
        <v>1</v>
      </c>
      <c r="M24" s="509">
        <v>8</v>
      </c>
      <c r="N24" s="358" t="s">
        <v>777</v>
      </c>
      <c r="O24" s="483"/>
      <c r="P24" s="483"/>
      <c r="Q24" s="483"/>
    </row>
    <row r="25" spans="1:17" s="426" customFormat="1" ht="21.75" customHeight="1">
      <c r="A25" s="378" t="s">
        <v>782</v>
      </c>
      <c r="B25" s="726">
        <v>0</v>
      </c>
      <c r="C25" s="618">
        <v>23</v>
      </c>
      <c r="D25" s="618">
        <v>4</v>
      </c>
      <c r="E25" s="832" t="s">
        <v>457</v>
      </c>
      <c r="F25" s="618">
        <v>5</v>
      </c>
      <c r="G25" s="618">
        <v>42</v>
      </c>
      <c r="H25" s="618">
        <v>24</v>
      </c>
      <c r="I25" s="832" t="s">
        <v>457</v>
      </c>
      <c r="J25" s="832" t="s">
        <v>457</v>
      </c>
      <c r="K25" s="832" t="s">
        <v>457</v>
      </c>
      <c r="L25" s="618">
        <v>1</v>
      </c>
      <c r="M25" s="619">
        <v>14</v>
      </c>
      <c r="N25" s="401" t="s">
        <v>782</v>
      </c>
      <c r="O25" s="402"/>
      <c r="P25" s="402"/>
      <c r="Q25" s="402"/>
    </row>
    <row r="26" spans="1:12" s="122" customFormat="1" ht="15" customHeight="1">
      <c r="A26" s="68" t="s">
        <v>723</v>
      </c>
      <c r="B26" s="121"/>
      <c r="L26" s="634" t="s">
        <v>769</v>
      </c>
    </row>
    <row r="27" spans="1:17" s="335" customFormat="1" ht="13.5" customHeight="1">
      <c r="A27" s="335" t="s">
        <v>596</v>
      </c>
      <c r="K27" s="336"/>
      <c r="M27" s="337"/>
      <c r="O27" s="337"/>
      <c r="P27" s="337"/>
      <c r="Q27" s="337"/>
    </row>
  </sheetData>
  <mergeCells count="7">
    <mergeCell ref="A1:Q1"/>
    <mergeCell ref="L3:P3"/>
    <mergeCell ref="B15:D15"/>
    <mergeCell ref="A3:A7"/>
    <mergeCell ref="A15:A19"/>
    <mergeCell ref="N15:N19"/>
    <mergeCell ref="Q3:Q7"/>
  </mergeCells>
  <printOptions/>
  <pageMargins left="0.4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D31" sqref="D31"/>
    </sheetView>
  </sheetViews>
  <sheetFormatPr defaultColWidth="9.140625" defaultRowHeight="12.75"/>
  <cols>
    <col min="1" max="1" width="18.57421875" style="50" customWidth="1"/>
    <col min="2" max="2" width="16.8515625" style="50" customWidth="1"/>
    <col min="3" max="3" width="17.7109375" style="50" customWidth="1"/>
    <col min="4" max="7" width="16.8515625" style="50" customWidth="1"/>
    <col min="8" max="8" width="18.57421875" style="50" customWidth="1"/>
    <col min="9" max="16384" width="9.140625" style="50" customWidth="1"/>
  </cols>
  <sheetData>
    <row r="1" spans="1:8" ht="32.25" customHeight="1">
      <c r="A1" s="928" t="s">
        <v>394</v>
      </c>
      <c r="B1" s="928"/>
      <c r="C1" s="928"/>
      <c r="D1" s="928"/>
      <c r="E1" s="928"/>
      <c r="F1" s="928"/>
      <c r="G1" s="928"/>
      <c r="H1" s="928"/>
    </row>
    <row r="2" spans="1:8" s="53" customFormat="1" ht="18" customHeight="1">
      <c r="A2" s="70" t="s">
        <v>369</v>
      </c>
      <c r="H2" s="54" t="s">
        <v>370</v>
      </c>
    </row>
    <row r="3" spans="1:8" s="53" customFormat="1" ht="30" customHeight="1">
      <c r="A3" s="55"/>
      <c r="B3" s="71" t="s">
        <v>395</v>
      </c>
      <c r="C3" s="72" t="s">
        <v>396</v>
      </c>
      <c r="D3" s="71" t="s">
        <v>397</v>
      </c>
      <c r="E3" s="72" t="s">
        <v>398</v>
      </c>
      <c r="F3" s="71" t="s">
        <v>399</v>
      </c>
      <c r="G3" s="73" t="s">
        <v>400</v>
      </c>
      <c r="H3" s="74"/>
    </row>
    <row r="4" spans="1:8" s="53" customFormat="1" ht="30" customHeight="1">
      <c r="A4" s="350" t="s">
        <v>533</v>
      </c>
      <c r="B4" s="67"/>
      <c r="C4" s="75" t="s">
        <v>401</v>
      </c>
      <c r="D4" s="67"/>
      <c r="E4" s="76"/>
      <c r="F4" s="77" t="s">
        <v>402</v>
      </c>
      <c r="G4" s="78" t="s">
        <v>403</v>
      </c>
      <c r="H4" s="63" t="s">
        <v>532</v>
      </c>
    </row>
    <row r="5" spans="1:8" s="53" customFormat="1" ht="30" customHeight="1">
      <c r="A5" s="79"/>
      <c r="B5" s="80" t="s">
        <v>404</v>
      </c>
      <c r="C5" s="81" t="s">
        <v>405</v>
      </c>
      <c r="D5" s="80" t="s">
        <v>406</v>
      </c>
      <c r="E5" s="81" t="s">
        <v>407</v>
      </c>
      <c r="F5" s="82" t="s">
        <v>408</v>
      </c>
      <c r="G5" s="83" t="s">
        <v>409</v>
      </c>
      <c r="H5" s="84"/>
    </row>
    <row r="6" spans="1:8" s="390" customFormat="1" ht="18.75" customHeight="1">
      <c r="A6" s="391" t="s">
        <v>378</v>
      </c>
      <c r="B6" s="463">
        <f>SUM(C6:G6)</f>
        <v>77095</v>
      </c>
      <c r="C6" s="463">
        <v>74418</v>
      </c>
      <c r="D6" s="463">
        <v>672</v>
      </c>
      <c r="E6" s="463">
        <v>147</v>
      </c>
      <c r="F6" s="461" t="s">
        <v>458</v>
      </c>
      <c r="G6" s="463">
        <v>1858</v>
      </c>
      <c r="H6" s="389" t="s">
        <v>378</v>
      </c>
    </row>
    <row r="7" spans="1:8" s="390" customFormat="1" ht="18.75" customHeight="1">
      <c r="A7" s="391" t="s">
        <v>410</v>
      </c>
      <c r="B7" s="463">
        <f aca="true" t="shared" si="0" ref="B7:B21">SUM(C7:G7)</f>
        <v>80511</v>
      </c>
      <c r="C7" s="463">
        <v>74892</v>
      </c>
      <c r="D7" s="463">
        <v>1479</v>
      </c>
      <c r="E7" s="463">
        <v>1484</v>
      </c>
      <c r="F7" s="461" t="s">
        <v>458</v>
      </c>
      <c r="G7" s="463">
        <v>2656</v>
      </c>
      <c r="H7" s="393" t="s">
        <v>411</v>
      </c>
    </row>
    <row r="8" spans="1:8" s="390" customFormat="1" ht="18.75" customHeight="1">
      <c r="A8" s="391" t="s">
        <v>412</v>
      </c>
      <c r="B8" s="463">
        <f t="shared" si="0"/>
        <v>89835</v>
      </c>
      <c r="C8" s="463">
        <v>77464</v>
      </c>
      <c r="D8" s="463">
        <v>5309</v>
      </c>
      <c r="E8" s="463">
        <v>2303</v>
      </c>
      <c r="F8" s="463">
        <v>1848</v>
      </c>
      <c r="G8" s="463">
        <v>2911</v>
      </c>
      <c r="H8" s="393" t="s">
        <v>412</v>
      </c>
    </row>
    <row r="9" spans="1:8" s="390" customFormat="1" ht="18.75" customHeight="1">
      <c r="A9" s="391" t="s">
        <v>413</v>
      </c>
      <c r="B9" s="463">
        <v>110277</v>
      </c>
      <c r="C9" s="463">
        <v>75083</v>
      </c>
      <c r="D9" s="463">
        <v>15990</v>
      </c>
      <c r="E9" s="463">
        <v>8958</v>
      </c>
      <c r="F9" s="463">
        <v>5554</v>
      </c>
      <c r="G9" s="463">
        <v>4692</v>
      </c>
      <c r="H9" s="393" t="s">
        <v>413</v>
      </c>
    </row>
    <row r="10" spans="1:8" s="390" customFormat="1" ht="18.75" customHeight="1">
      <c r="A10" s="391" t="s">
        <v>386</v>
      </c>
      <c r="B10" s="463">
        <v>122327</v>
      </c>
      <c r="C10" s="463">
        <v>74532</v>
      </c>
      <c r="D10" s="463">
        <v>22356</v>
      </c>
      <c r="E10" s="463">
        <v>10622</v>
      </c>
      <c r="F10" s="463">
        <v>8974</v>
      </c>
      <c r="G10" s="463">
        <v>5843</v>
      </c>
      <c r="H10" s="393" t="s">
        <v>386</v>
      </c>
    </row>
    <row r="11" spans="1:8" s="406" customFormat="1" ht="18.75" customHeight="1">
      <c r="A11" s="404" t="s">
        <v>360</v>
      </c>
      <c r="B11" s="464">
        <f aca="true" t="shared" si="1" ref="B11:G11">SUM(B12:B21)</f>
        <v>143189</v>
      </c>
      <c r="C11" s="464">
        <f t="shared" si="1"/>
        <v>76798</v>
      </c>
      <c r="D11" s="464">
        <f t="shared" si="1"/>
        <v>34811</v>
      </c>
      <c r="E11" s="464">
        <f t="shared" si="1"/>
        <v>10492</v>
      </c>
      <c r="F11" s="464">
        <f t="shared" si="1"/>
        <v>17059</v>
      </c>
      <c r="G11" s="464">
        <f t="shared" si="1"/>
        <v>4029</v>
      </c>
      <c r="H11" s="405" t="s">
        <v>414</v>
      </c>
    </row>
    <row r="12" spans="1:8" s="390" customFormat="1" ht="18.75" customHeight="1">
      <c r="A12" s="391" t="s">
        <v>415</v>
      </c>
      <c r="B12" s="463">
        <f t="shared" si="0"/>
        <v>390</v>
      </c>
      <c r="C12" s="465">
        <v>220</v>
      </c>
      <c r="D12" s="465">
        <v>4</v>
      </c>
      <c r="E12" s="465">
        <v>2</v>
      </c>
      <c r="F12" s="465">
        <v>54</v>
      </c>
      <c r="G12" s="465">
        <v>110</v>
      </c>
      <c r="H12" s="393" t="s">
        <v>416</v>
      </c>
    </row>
    <row r="13" spans="1:8" s="390" customFormat="1" ht="18.75" customHeight="1">
      <c r="A13" s="391" t="s">
        <v>417</v>
      </c>
      <c r="B13" s="463">
        <f t="shared" si="0"/>
        <v>1591</v>
      </c>
      <c r="C13" s="465">
        <v>616</v>
      </c>
      <c r="D13" s="465">
        <v>572</v>
      </c>
      <c r="E13" s="465">
        <v>7</v>
      </c>
      <c r="F13" s="465">
        <v>283</v>
      </c>
      <c r="G13" s="465">
        <v>113</v>
      </c>
      <c r="H13" s="393" t="s">
        <v>417</v>
      </c>
    </row>
    <row r="14" spans="1:8" s="390" customFormat="1" ht="18.75" customHeight="1">
      <c r="A14" s="391" t="s">
        <v>418</v>
      </c>
      <c r="B14" s="463">
        <f t="shared" si="0"/>
        <v>10611</v>
      </c>
      <c r="C14" s="465">
        <v>5113</v>
      </c>
      <c r="D14" s="465">
        <v>2950</v>
      </c>
      <c r="E14" s="465">
        <v>721</v>
      </c>
      <c r="F14" s="465">
        <v>1367</v>
      </c>
      <c r="G14" s="465">
        <v>460</v>
      </c>
      <c r="H14" s="393" t="s">
        <v>418</v>
      </c>
    </row>
    <row r="15" spans="1:8" s="390" customFormat="1" ht="18.75" customHeight="1">
      <c r="A15" s="391" t="s">
        <v>419</v>
      </c>
      <c r="B15" s="463">
        <f t="shared" si="0"/>
        <v>34683</v>
      </c>
      <c r="C15" s="465">
        <v>16118</v>
      </c>
      <c r="D15" s="465">
        <v>12042</v>
      </c>
      <c r="E15" s="465">
        <v>2490</v>
      </c>
      <c r="F15" s="465">
        <v>3509</v>
      </c>
      <c r="G15" s="465">
        <v>524</v>
      </c>
      <c r="H15" s="393" t="s">
        <v>419</v>
      </c>
    </row>
    <row r="16" spans="1:8" s="390" customFormat="1" ht="18.75" customHeight="1">
      <c r="A16" s="391" t="s">
        <v>420</v>
      </c>
      <c r="B16" s="463">
        <f t="shared" si="0"/>
        <v>60213</v>
      </c>
      <c r="C16" s="465">
        <v>27872</v>
      </c>
      <c r="D16" s="465">
        <v>14884</v>
      </c>
      <c r="E16" s="465">
        <v>5787</v>
      </c>
      <c r="F16" s="465">
        <v>10662</v>
      </c>
      <c r="G16" s="465">
        <v>1008</v>
      </c>
      <c r="H16" s="393" t="s">
        <v>420</v>
      </c>
    </row>
    <row r="17" spans="1:8" s="390" customFormat="1" ht="18.75" customHeight="1">
      <c r="A17" s="391" t="s">
        <v>421</v>
      </c>
      <c r="B17" s="463">
        <f t="shared" si="0"/>
        <v>20431</v>
      </c>
      <c r="C17" s="465">
        <v>14220</v>
      </c>
      <c r="D17" s="465">
        <v>3164</v>
      </c>
      <c r="E17" s="465">
        <v>1308</v>
      </c>
      <c r="F17" s="465">
        <v>958</v>
      </c>
      <c r="G17" s="465">
        <v>781</v>
      </c>
      <c r="H17" s="393" t="s">
        <v>421</v>
      </c>
    </row>
    <row r="18" spans="1:8" s="390" customFormat="1" ht="18.75" customHeight="1">
      <c r="A18" s="391" t="s">
        <v>422</v>
      </c>
      <c r="B18" s="463">
        <f t="shared" si="0"/>
        <v>7942</v>
      </c>
      <c r="C18" s="465">
        <v>6114</v>
      </c>
      <c r="D18" s="465">
        <v>1036</v>
      </c>
      <c r="E18" s="465">
        <v>139</v>
      </c>
      <c r="F18" s="465">
        <v>162</v>
      </c>
      <c r="G18" s="465">
        <v>491</v>
      </c>
      <c r="H18" s="393" t="s">
        <v>422</v>
      </c>
    </row>
    <row r="19" spans="1:8" s="390" customFormat="1" ht="18.75" customHeight="1">
      <c r="A19" s="391" t="s">
        <v>423</v>
      </c>
      <c r="B19" s="463">
        <f t="shared" si="0"/>
        <v>5025</v>
      </c>
      <c r="C19" s="465">
        <v>4373</v>
      </c>
      <c r="D19" s="465">
        <v>157</v>
      </c>
      <c r="E19" s="465">
        <v>35</v>
      </c>
      <c r="F19" s="465">
        <v>61</v>
      </c>
      <c r="G19" s="465">
        <v>399</v>
      </c>
      <c r="H19" s="393" t="s">
        <v>423</v>
      </c>
    </row>
    <row r="20" spans="1:8" s="390" customFormat="1" ht="18.75" customHeight="1">
      <c r="A20" s="391" t="s">
        <v>424</v>
      </c>
      <c r="B20" s="463">
        <f t="shared" si="0"/>
        <v>1512</v>
      </c>
      <c r="C20" s="465">
        <v>1367</v>
      </c>
      <c r="D20" s="465">
        <v>2</v>
      </c>
      <c r="E20" s="465">
        <v>3</v>
      </c>
      <c r="F20" s="465">
        <v>3</v>
      </c>
      <c r="G20" s="465">
        <v>137</v>
      </c>
      <c r="H20" s="393" t="s">
        <v>424</v>
      </c>
    </row>
    <row r="21" spans="1:8" s="390" customFormat="1" ht="18.75" customHeight="1">
      <c r="A21" s="407" t="s">
        <v>425</v>
      </c>
      <c r="B21" s="463">
        <f t="shared" si="0"/>
        <v>791</v>
      </c>
      <c r="C21" s="466">
        <v>785</v>
      </c>
      <c r="D21" s="462" t="s">
        <v>458</v>
      </c>
      <c r="E21" s="462" t="s">
        <v>458</v>
      </c>
      <c r="F21" s="462" t="s">
        <v>458</v>
      </c>
      <c r="G21" s="466">
        <v>6</v>
      </c>
      <c r="H21" s="408" t="s">
        <v>426</v>
      </c>
    </row>
    <row r="22" spans="1:8" s="122" customFormat="1" ht="15" customHeight="1">
      <c r="A22" s="85" t="s">
        <v>500</v>
      </c>
      <c r="B22" s="303"/>
      <c r="F22" s="121"/>
      <c r="G22" s="121"/>
      <c r="H22" s="277" t="s">
        <v>498</v>
      </c>
    </row>
    <row r="23" s="122" customFormat="1" ht="15" customHeight="1">
      <c r="A23" s="304" t="s">
        <v>499</v>
      </c>
    </row>
    <row r="24" s="122" customFormat="1" ht="15" customHeight="1">
      <c r="A24" s="122" t="s">
        <v>534</v>
      </c>
    </row>
  </sheetData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SheetLayoutView="100" workbookViewId="0" topLeftCell="O10">
      <selection activeCell="S13" sqref="S13"/>
    </sheetView>
  </sheetViews>
  <sheetFormatPr defaultColWidth="9.140625" defaultRowHeight="12.75"/>
  <cols>
    <col min="1" max="1" width="13.7109375" style="53" customWidth="1"/>
    <col min="2" max="2" width="9.140625" style="53" customWidth="1"/>
    <col min="3" max="3" width="12.7109375" style="53" customWidth="1"/>
    <col min="4" max="4" width="10.8515625" style="53" customWidth="1"/>
    <col min="5" max="5" width="10.57421875" style="53" customWidth="1"/>
    <col min="6" max="6" width="10.8515625" style="53" customWidth="1"/>
    <col min="7" max="7" width="10.140625" style="53" customWidth="1"/>
    <col min="8" max="8" width="10.28125" style="53" customWidth="1"/>
    <col min="9" max="9" width="10.57421875" style="53" customWidth="1"/>
    <col min="10" max="10" width="12.8515625" style="53" customWidth="1"/>
    <col min="11" max="11" width="12.00390625" style="53" customWidth="1"/>
    <col min="12" max="12" width="10.00390625" style="53" customWidth="1"/>
    <col min="13" max="13" width="10.7109375" style="53" customWidth="1"/>
    <col min="14" max="14" width="9.7109375" style="53" customWidth="1"/>
    <col min="15" max="15" width="9.8515625" style="53" customWidth="1"/>
    <col min="16" max="16" width="10.00390625" style="53" customWidth="1"/>
    <col min="17" max="17" width="17.421875" style="126" customWidth="1"/>
    <col min="18" max="18" width="25.8515625" style="53" customWidth="1"/>
    <col min="19" max="16384" width="9.140625" style="53" customWidth="1"/>
  </cols>
  <sheetData>
    <row r="1" spans="1:18" ht="32.25" customHeight="1">
      <c r="A1" s="928" t="s">
        <v>501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</row>
    <row r="2" spans="1:17" ht="18.75" customHeight="1">
      <c r="A2" s="70" t="s">
        <v>502</v>
      </c>
      <c r="B2" s="70"/>
      <c r="Q2" s="131" t="s">
        <v>503</v>
      </c>
    </row>
    <row r="3" spans="1:18" s="122" customFormat="1" ht="23.25" customHeight="1">
      <c r="A3" s="65"/>
      <c r="B3" s="305"/>
      <c r="C3" s="932" t="s">
        <v>540</v>
      </c>
      <c r="D3" s="933"/>
      <c r="E3" s="933"/>
      <c r="F3" s="933"/>
      <c r="G3" s="933"/>
      <c r="H3" s="933"/>
      <c r="I3" s="934"/>
      <c r="J3" s="932" t="s">
        <v>541</v>
      </c>
      <c r="K3" s="933"/>
      <c r="L3" s="933"/>
      <c r="M3" s="933"/>
      <c r="N3" s="933"/>
      <c r="O3" s="933"/>
      <c r="P3" s="934"/>
      <c r="Q3" s="375"/>
      <c r="R3" s="303"/>
    </row>
    <row r="4" spans="1:17" s="122" customFormat="1" ht="15.75" customHeight="1">
      <c r="A4" s="121"/>
      <c r="B4" s="359"/>
      <c r="C4" s="72" t="s">
        <v>542</v>
      </c>
      <c r="D4" s="306" t="s">
        <v>543</v>
      </c>
      <c r="E4" s="306" t="s">
        <v>544</v>
      </c>
      <c r="F4" s="306" t="s">
        <v>545</v>
      </c>
      <c r="G4" s="307" t="s">
        <v>546</v>
      </c>
      <c r="H4" s="306" t="s">
        <v>547</v>
      </c>
      <c r="I4" s="307" t="s">
        <v>548</v>
      </c>
      <c r="J4" s="72" t="s">
        <v>542</v>
      </c>
      <c r="K4" s="306" t="s">
        <v>543</v>
      </c>
      <c r="L4" s="306" t="s">
        <v>544</v>
      </c>
      <c r="M4" s="306" t="s">
        <v>545</v>
      </c>
      <c r="N4" s="307" t="s">
        <v>546</v>
      </c>
      <c r="O4" s="306" t="s">
        <v>547</v>
      </c>
      <c r="P4" s="72" t="s">
        <v>548</v>
      </c>
      <c r="Q4" s="360"/>
    </row>
    <row r="5" spans="1:17" s="122" customFormat="1" ht="8.25" customHeight="1">
      <c r="A5" s="121"/>
      <c r="B5" s="359"/>
      <c r="C5" s="129"/>
      <c r="D5" s="129"/>
      <c r="E5" s="129"/>
      <c r="F5" s="361" t="s">
        <v>549</v>
      </c>
      <c r="G5" s="134"/>
      <c r="H5" s="362"/>
      <c r="I5" s="134"/>
      <c r="J5" s="129"/>
      <c r="K5" s="129"/>
      <c r="L5" s="129"/>
      <c r="M5" s="361" t="s">
        <v>549</v>
      </c>
      <c r="N5" s="134"/>
      <c r="O5" s="362"/>
      <c r="P5" s="362"/>
      <c r="Q5" s="360"/>
    </row>
    <row r="6" spans="1:18" s="122" customFormat="1" ht="22.5" customHeight="1">
      <c r="A6" s="363"/>
      <c r="B6" s="364"/>
      <c r="C6" s="301" t="s">
        <v>550</v>
      </c>
      <c r="D6" s="301" t="s">
        <v>551</v>
      </c>
      <c r="E6" s="301" t="s">
        <v>552</v>
      </c>
      <c r="F6" s="365" t="s">
        <v>553</v>
      </c>
      <c r="G6" s="379" t="s">
        <v>579</v>
      </c>
      <c r="H6" s="136" t="s">
        <v>554</v>
      </c>
      <c r="I6" s="300" t="s">
        <v>555</v>
      </c>
      <c r="J6" s="301" t="s">
        <v>550</v>
      </c>
      <c r="K6" s="301" t="s">
        <v>551</v>
      </c>
      <c r="L6" s="301" t="s">
        <v>552</v>
      </c>
      <c r="M6" s="365" t="s">
        <v>553</v>
      </c>
      <c r="N6" s="379" t="s">
        <v>579</v>
      </c>
      <c r="O6" s="136" t="s">
        <v>554</v>
      </c>
      <c r="P6" s="367" t="s">
        <v>555</v>
      </c>
      <c r="Q6" s="377"/>
      <c r="R6" s="363"/>
    </row>
    <row r="7" spans="1:18" s="26" customFormat="1" ht="12.75" customHeight="1">
      <c r="A7" s="433" t="s">
        <v>557</v>
      </c>
      <c r="B7" s="351" t="s">
        <v>556</v>
      </c>
      <c r="C7" s="411">
        <v>1180</v>
      </c>
      <c r="D7" s="412">
        <v>526</v>
      </c>
      <c r="E7" s="413">
        <v>408</v>
      </c>
      <c r="F7" s="412">
        <v>224</v>
      </c>
      <c r="G7" s="413">
        <v>11</v>
      </c>
      <c r="H7" s="412">
        <v>11</v>
      </c>
      <c r="I7" s="410">
        <v>0</v>
      </c>
      <c r="J7" s="355">
        <v>785</v>
      </c>
      <c r="K7" s="412">
        <v>405</v>
      </c>
      <c r="L7" s="412">
        <v>242</v>
      </c>
      <c r="M7" s="412">
        <v>121</v>
      </c>
      <c r="N7" s="412">
        <v>7</v>
      </c>
      <c r="O7" s="412">
        <v>10</v>
      </c>
      <c r="P7" s="410">
        <v>0</v>
      </c>
      <c r="Q7" s="930" t="s">
        <v>577</v>
      </c>
      <c r="R7" s="931"/>
    </row>
    <row r="8" spans="1:18" s="26" customFormat="1" ht="12.75" customHeight="1">
      <c r="A8" s="433"/>
      <c r="B8" s="351" t="s">
        <v>581</v>
      </c>
      <c r="C8" s="411">
        <v>567996</v>
      </c>
      <c r="D8" s="412">
        <v>435027</v>
      </c>
      <c r="E8" s="413">
        <v>80642</v>
      </c>
      <c r="F8" s="412">
        <v>17931</v>
      </c>
      <c r="G8" s="413">
        <v>30983</v>
      </c>
      <c r="H8" s="412">
        <v>3413</v>
      </c>
      <c r="I8" s="410">
        <v>0</v>
      </c>
      <c r="J8" s="355">
        <v>475895</v>
      </c>
      <c r="K8" s="412">
        <v>384699</v>
      </c>
      <c r="L8" s="412">
        <v>54689</v>
      </c>
      <c r="M8" s="412">
        <v>12317</v>
      </c>
      <c r="N8" s="412">
        <v>20915</v>
      </c>
      <c r="O8" s="412">
        <v>3275</v>
      </c>
      <c r="P8" s="410">
        <v>0</v>
      </c>
      <c r="Q8" s="372"/>
      <c r="R8" s="600"/>
    </row>
    <row r="9" spans="1:18" s="26" customFormat="1" ht="12.75" customHeight="1">
      <c r="A9" s="433" t="s">
        <v>558</v>
      </c>
      <c r="B9" s="351" t="s">
        <v>556</v>
      </c>
      <c r="C9" s="411">
        <v>1096</v>
      </c>
      <c r="D9" s="412">
        <v>774</v>
      </c>
      <c r="E9" s="409">
        <v>0</v>
      </c>
      <c r="F9" s="412">
        <v>215</v>
      </c>
      <c r="G9" s="409">
        <v>0</v>
      </c>
      <c r="H9" s="412">
        <v>107</v>
      </c>
      <c r="I9" s="410">
        <v>0</v>
      </c>
      <c r="J9" s="355">
        <v>714</v>
      </c>
      <c r="K9" s="412">
        <v>509</v>
      </c>
      <c r="L9" s="409">
        <v>0</v>
      </c>
      <c r="M9" s="412">
        <v>116</v>
      </c>
      <c r="N9" s="409">
        <v>0</v>
      </c>
      <c r="O9" s="412">
        <v>89</v>
      </c>
      <c r="P9" s="410">
        <v>0</v>
      </c>
      <c r="Q9" s="930" t="s">
        <v>578</v>
      </c>
      <c r="R9" s="931"/>
    </row>
    <row r="10" spans="1:18" s="26" customFormat="1" ht="12.75" customHeight="1">
      <c r="A10" s="353"/>
      <c r="B10" s="351" t="s">
        <v>581</v>
      </c>
      <c r="C10" s="411">
        <v>285405</v>
      </c>
      <c r="D10" s="412">
        <v>251821</v>
      </c>
      <c r="E10" s="409">
        <v>0</v>
      </c>
      <c r="F10" s="412">
        <v>14722</v>
      </c>
      <c r="G10" s="409">
        <v>0</v>
      </c>
      <c r="H10" s="412">
        <v>18862</v>
      </c>
      <c r="I10" s="410">
        <v>0</v>
      </c>
      <c r="J10" s="355">
        <v>223791</v>
      </c>
      <c r="K10" s="412">
        <v>197021</v>
      </c>
      <c r="L10" s="409">
        <v>0</v>
      </c>
      <c r="M10" s="412">
        <v>9591</v>
      </c>
      <c r="N10" s="409">
        <v>0</v>
      </c>
      <c r="O10" s="412">
        <v>17179</v>
      </c>
      <c r="P10" s="410">
        <v>0</v>
      </c>
      <c r="Q10" s="601"/>
      <c r="R10" s="600"/>
    </row>
    <row r="11" spans="1:18" s="414" customFormat="1" ht="12.75" customHeight="1">
      <c r="A11" s="353" t="s">
        <v>430</v>
      </c>
      <c r="B11" s="351" t="s">
        <v>556</v>
      </c>
      <c r="C11" s="354">
        <v>1987</v>
      </c>
      <c r="D11" s="355">
        <v>831</v>
      </c>
      <c r="E11" s="356">
        <v>790</v>
      </c>
      <c r="F11" s="355">
        <v>281</v>
      </c>
      <c r="G11" s="356">
        <v>27</v>
      </c>
      <c r="H11" s="355">
        <v>58</v>
      </c>
      <c r="I11" s="357">
        <v>0</v>
      </c>
      <c r="J11" s="355">
        <v>1344</v>
      </c>
      <c r="K11" s="355">
        <v>666</v>
      </c>
      <c r="L11" s="355">
        <v>455</v>
      </c>
      <c r="M11" s="355">
        <v>159</v>
      </c>
      <c r="N11" s="355">
        <v>14</v>
      </c>
      <c r="O11" s="355">
        <v>50</v>
      </c>
      <c r="P11" s="357">
        <v>0</v>
      </c>
      <c r="Q11" s="930" t="s">
        <v>430</v>
      </c>
      <c r="R11" s="931"/>
    </row>
    <row r="12" spans="1:18" s="414" customFormat="1" ht="12.75" customHeight="1">
      <c r="A12" s="353"/>
      <c r="B12" s="351" t="s">
        <v>581</v>
      </c>
      <c r="C12" s="354">
        <v>675284</v>
      </c>
      <c r="D12" s="355">
        <v>464461</v>
      </c>
      <c r="E12" s="356">
        <v>151740</v>
      </c>
      <c r="F12" s="355">
        <v>20350</v>
      </c>
      <c r="G12" s="356">
        <v>31783</v>
      </c>
      <c r="H12" s="355">
        <v>6950</v>
      </c>
      <c r="I12" s="357">
        <v>0</v>
      </c>
      <c r="J12" s="355">
        <v>529889</v>
      </c>
      <c r="K12" s="355">
        <v>396657</v>
      </c>
      <c r="L12" s="355">
        <v>91287</v>
      </c>
      <c r="M12" s="355">
        <v>13434</v>
      </c>
      <c r="N12" s="355">
        <v>23283</v>
      </c>
      <c r="O12" s="355">
        <v>5228</v>
      </c>
      <c r="P12" s="357">
        <v>0</v>
      </c>
      <c r="Q12" s="601"/>
      <c r="R12" s="483"/>
    </row>
    <row r="13" spans="1:18" s="414" customFormat="1" ht="15.75" customHeight="1">
      <c r="A13" s="353" t="s">
        <v>361</v>
      </c>
      <c r="B13" s="479" t="s">
        <v>427</v>
      </c>
      <c r="C13" s="480">
        <v>3625</v>
      </c>
      <c r="D13" s="481">
        <v>1526</v>
      </c>
      <c r="E13" s="481">
        <v>1407</v>
      </c>
      <c r="F13" s="481">
        <v>572</v>
      </c>
      <c r="G13" s="481">
        <v>30</v>
      </c>
      <c r="H13" s="481">
        <v>86</v>
      </c>
      <c r="I13" s="482">
        <v>4</v>
      </c>
      <c r="J13" s="481">
        <v>2182</v>
      </c>
      <c r="K13" s="481">
        <v>1083</v>
      </c>
      <c r="L13" s="481">
        <v>770</v>
      </c>
      <c r="M13" s="481">
        <v>244</v>
      </c>
      <c r="N13" s="481">
        <v>22</v>
      </c>
      <c r="O13" s="481">
        <v>62</v>
      </c>
      <c r="P13" s="482">
        <v>1</v>
      </c>
      <c r="Q13" s="930" t="s">
        <v>361</v>
      </c>
      <c r="R13" s="931"/>
    </row>
    <row r="14" spans="1:16" s="414" customFormat="1" ht="15.75" customHeight="1">
      <c r="A14" s="425"/>
      <c r="B14" s="484" t="s">
        <v>429</v>
      </c>
      <c r="C14" s="480">
        <v>1068275</v>
      </c>
      <c r="D14" s="481">
        <v>689493</v>
      </c>
      <c r="E14" s="481">
        <v>269226</v>
      </c>
      <c r="F14" s="481">
        <v>47378</v>
      </c>
      <c r="G14" s="481">
        <v>53713</v>
      </c>
      <c r="H14" s="481">
        <v>7701</v>
      </c>
      <c r="I14" s="482">
        <v>764</v>
      </c>
      <c r="J14" s="481">
        <v>821391</v>
      </c>
      <c r="K14" s="481">
        <v>581946</v>
      </c>
      <c r="L14" s="481">
        <v>162313</v>
      </c>
      <c r="M14" s="481">
        <v>21677</v>
      </c>
      <c r="N14" s="481">
        <v>49109</v>
      </c>
      <c r="O14" s="481">
        <v>6341</v>
      </c>
      <c r="P14" s="482">
        <v>5</v>
      </c>
    </row>
    <row r="15" spans="1:18" s="414" customFormat="1" ht="15.75" customHeight="1">
      <c r="A15" s="353" t="s">
        <v>712</v>
      </c>
      <c r="B15" s="479" t="s">
        <v>427</v>
      </c>
      <c r="C15" s="480">
        <v>3536</v>
      </c>
      <c r="D15" s="481">
        <v>1401</v>
      </c>
      <c r="E15" s="481">
        <v>1415</v>
      </c>
      <c r="F15" s="481">
        <v>536</v>
      </c>
      <c r="G15" s="481">
        <v>37</v>
      </c>
      <c r="H15" s="481">
        <v>144</v>
      </c>
      <c r="I15" s="481">
        <v>3</v>
      </c>
      <c r="J15" s="480">
        <v>1879</v>
      </c>
      <c r="K15" s="481">
        <v>874</v>
      </c>
      <c r="L15" s="481">
        <v>714</v>
      </c>
      <c r="M15" s="481">
        <v>184</v>
      </c>
      <c r="N15" s="481">
        <v>8</v>
      </c>
      <c r="O15" s="481">
        <v>97</v>
      </c>
      <c r="P15" s="482">
        <v>2</v>
      </c>
      <c r="Q15" s="414" t="s">
        <v>638</v>
      </c>
      <c r="R15" s="414" t="s">
        <v>713</v>
      </c>
    </row>
    <row r="16" spans="1:17" s="414" customFormat="1" ht="15.75" customHeight="1">
      <c r="A16" s="425"/>
      <c r="B16" s="479" t="s">
        <v>429</v>
      </c>
      <c r="C16" s="480">
        <v>1146234</v>
      </c>
      <c r="D16" s="481">
        <v>732758</v>
      </c>
      <c r="E16" s="481">
        <v>293259</v>
      </c>
      <c r="F16" s="481">
        <v>39050</v>
      </c>
      <c r="G16" s="481">
        <v>69955</v>
      </c>
      <c r="H16" s="481">
        <v>14203</v>
      </c>
      <c r="I16" s="482">
        <v>975</v>
      </c>
      <c r="J16" s="481">
        <v>787750</v>
      </c>
      <c r="K16" s="481">
        <v>584813</v>
      </c>
      <c r="L16" s="481">
        <v>152385</v>
      </c>
      <c r="M16" s="481">
        <v>15366</v>
      </c>
      <c r="N16" s="481">
        <v>23589</v>
      </c>
      <c r="O16" s="481">
        <v>10989</v>
      </c>
      <c r="P16" s="482">
        <v>608</v>
      </c>
      <c r="Q16" s="414" t="s">
        <v>639</v>
      </c>
    </row>
    <row r="17" spans="1:18" s="414" customFormat="1" ht="15.75" customHeight="1">
      <c r="A17" s="353" t="s">
        <v>779</v>
      </c>
      <c r="B17" s="479" t="s">
        <v>427</v>
      </c>
      <c r="C17" s="480">
        <v>4007</v>
      </c>
      <c r="D17" s="481">
        <v>1637</v>
      </c>
      <c r="E17" s="481">
        <v>1540</v>
      </c>
      <c r="F17" s="481">
        <v>616</v>
      </c>
      <c r="G17" s="481">
        <v>36</v>
      </c>
      <c r="H17" s="481">
        <v>166</v>
      </c>
      <c r="I17" s="482">
        <v>12</v>
      </c>
      <c r="J17" s="481">
        <v>2083</v>
      </c>
      <c r="K17" s="481">
        <v>1029</v>
      </c>
      <c r="L17" s="481">
        <v>727</v>
      </c>
      <c r="M17" s="481">
        <v>212</v>
      </c>
      <c r="N17" s="481">
        <v>20</v>
      </c>
      <c r="O17" s="481">
        <v>88</v>
      </c>
      <c r="P17" s="482">
        <v>7</v>
      </c>
      <c r="Q17" s="414" t="s">
        <v>638</v>
      </c>
      <c r="R17" s="414" t="s">
        <v>780</v>
      </c>
    </row>
    <row r="18" spans="1:17" s="414" customFormat="1" ht="15.75" customHeight="1">
      <c r="A18" s="425"/>
      <c r="B18" s="479" t="s">
        <v>429</v>
      </c>
      <c r="C18" s="480">
        <v>1506642</v>
      </c>
      <c r="D18" s="481">
        <v>1138130</v>
      </c>
      <c r="E18" s="481">
        <v>280908</v>
      </c>
      <c r="F18" s="481">
        <v>43899</v>
      </c>
      <c r="G18" s="481">
        <v>29942</v>
      </c>
      <c r="H18" s="481">
        <v>12882</v>
      </c>
      <c r="I18" s="482">
        <v>881</v>
      </c>
      <c r="J18" s="481">
        <v>1199154</v>
      </c>
      <c r="K18" s="481">
        <v>987787</v>
      </c>
      <c r="L18" s="481">
        <v>157980</v>
      </c>
      <c r="M18" s="481">
        <v>20140</v>
      </c>
      <c r="N18" s="481">
        <v>24363</v>
      </c>
      <c r="O18" s="481">
        <v>8283</v>
      </c>
      <c r="P18" s="482">
        <v>601</v>
      </c>
      <c r="Q18" s="414" t="s">
        <v>639</v>
      </c>
    </row>
    <row r="19" spans="1:18" s="415" customFormat="1" ht="15.75" customHeight="1">
      <c r="A19" s="623" t="s">
        <v>788</v>
      </c>
      <c r="B19" s="512" t="s">
        <v>427</v>
      </c>
      <c r="C19" s="743">
        <f aca="true" t="shared" si="0" ref="C19:P20">C21+C23+C25+C27+C29+C31+C33</f>
        <v>4000</v>
      </c>
      <c r="D19" s="744">
        <f t="shared" si="0"/>
        <v>1464</v>
      </c>
      <c r="E19" s="744">
        <f t="shared" si="0"/>
        <v>1678</v>
      </c>
      <c r="F19" s="744">
        <f t="shared" si="0"/>
        <v>554</v>
      </c>
      <c r="G19" s="744">
        <f t="shared" si="0"/>
        <v>41</v>
      </c>
      <c r="H19" s="744">
        <f t="shared" si="0"/>
        <v>261</v>
      </c>
      <c r="I19" s="745">
        <f t="shared" si="0"/>
        <v>2</v>
      </c>
      <c r="J19" s="744">
        <f t="shared" si="0"/>
        <v>1994</v>
      </c>
      <c r="K19" s="744">
        <f t="shared" si="0"/>
        <v>960</v>
      </c>
      <c r="L19" s="744">
        <f t="shared" si="0"/>
        <v>790</v>
      </c>
      <c r="M19" s="744">
        <f t="shared" si="0"/>
        <v>173</v>
      </c>
      <c r="N19" s="744">
        <f t="shared" si="0"/>
        <v>14</v>
      </c>
      <c r="O19" s="744">
        <f t="shared" si="0"/>
        <v>56</v>
      </c>
      <c r="P19" s="745">
        <f t="shared" si="0"/>
        <v>1</v>
      </c>
      <c r="Q19" s="597" t="s">
        <v>638</v>
      </c>
      <c r="R19" s="520" t="s">
        <v>781</v>
      </c>
    </row>
    <row r="20" spans="1:18" s="415" customFormat="1" ht="15.75" customHeight="1">
      <c r="A20" s="742"/>
      <c r="B20" s="513" t="s">
        <v>429</v>
      </c>
      <c r="C20" s="743">
        <f t="shared" si="0"/>
        <v>1426626</v>
      </c>
      <c r="D20" s="744">
        <f t="shared" si="0"/>
        <v>1059745</v>
      </c>
      <c r="E20" s="744">
        <f t="shared" si="0"/>
        <v>266715</v>
      </c>
      <c r="F20" s="744">
        <f t="shared" si="0"/>
        <v>39161</v>
      </c>
      <c r="G20" s="744">
        <f t="shared" si="0"/>
        <v>50577</v>
      </c>
      <c r="H20" s="744">
        <f t="shared" si="0"/>
        <v>10410</v>
      </c>
      <c r="I20" s="745">
        <f t="shared" si="0"/>
        <v>18</v>
      </c>
      <c r="J20" s="744">
        <f t="shared" si="0"/>
        <v>1139565</v>
      </c>
      <c r="K20" s="744">
        <f t="shared" si="0"/>
        <v>935219</v>
      </c>
      <c r="L20" s="744">
        <f t="shared" si="0"/>
        <v>148112</v>
      </c>
      <c r="M20" s="744">
        <f t="shared" si="0"/>
        <v>14916</v>
      </c>
      <c r="N20" s="744">
        <f t="shared" si="0"/>
        <v>35473</v>
      </c>
      <c r="O20" s="744">
        <f t="shared" si="0"/>
        <v>5827</v>
      </c>
      <c r="P20" s="745">
        <f t="shared" si="0"/>
        <v>18</v>
      </c>
      <c r="Q20" s="597" t="s">
        <v>639</v>
      </c>
      <c r="R20" s="520"/>
    </row>
    <row r="21" spans="1:18" s="26" customFormat="1" ht="15.75" customHeight="1">
      <c r="A21" s="602" t="s">
        <v>677</v>
      </c>
      <c r="B21" s="514" t="s">
        <v>427</v>
      </c>
      <c r="C21" s="718">
        <v>1127</v>
      </c>
      <c r="D21" s="719">
        <v>542</v>
      </c>
      <c r="E21" s="719">
        <v>280</v>
      </c>
      <c r="F21" s="719">
        <v>259</v>
      </c>
      <c r="G21" s="719">
        <v>5</v>
      </c>
      <c r="H21" s="719">
        <v>41</v>
      </c>
      <c r="I21" s="685">
        <v>0</v>
      </c>
      <c r="J21" s="719">
        <v>756</v>
      </c>
      <c r="K21" s="719">
        <v>452</v>
      </c>
      <c r="L21" s="719">
        <v>151</v>
      </c>
      <c r="M21" s="719">
        <v>117</v>
      </c>
      <c r="N21" s="719">
        <v>2</v>
      </c>
      <c r="O21" s="719">
        <v>34</v>
      </c>
      <c r="P21" s="685">
        <v>0</v>
      </c>
      <c r="Q21" s="598" t="s">
        <v>638</v>
      </c>
      <c r="R21" s="524" t="s">
        <v>684</v>
      </c>
    </row>
    <row r="22" spans="1:18" s="26" customFormat="1" ht="15.75" customHeight="1">
      <c r="A22" s="603"/>
      <c r="B22" s="514" t="s">
        <v>429</v>
      </c>
      <c r="C22" s="718">
        <v>366132</v>
      </c>
      <c r="D22" s="719">
        <v>321174</v>
      </c>
      <c r="E22" s="719">
        <v>21354</v>
      </c>
      <c r="F22" s="719">
        <v>18998</v>
      </c>
      <c r="G22" s="719">
        <v>677</v>
      </c>
      <c r="H22" s="719">
        <v>3929</v>
      </c>
      <c r="I22" s="685">
        <v>0</v>
      </c>
      <c r="J22" s="719">
        <v>338447</v>
      </c>
      <c r="K22" s="719">
        <v>310424</v>
      </c>
      <c r="L22" s="719">
        <v>13481</v>
      </c>
      <c r="M22" s="719">
        <v>10380</v>
      </c>
      <c r="N22" s="719">
        <v>491</v>
      </c>
      <c r="O22" s="719">
        <v>3671</v>
      </c>
      <c r="P22" s="685">
        <v>0</v>
      </c>
      <c r="Q22" s="598" t="s">
        <v>639</v>
      </c>
      <c r="R22" s="524"/>
    </row>
    <row r="23" spans="1:18" s="26" customFormat="1" ht="15.75" customHeight="1">
      <c r="A23" s="602" t="s">
        <v>678</v>
      </c>
      <c r="B23" s="514" t="s">
        <v>637</v>
      </c>
      <c r="C23" s="718">
        <v>1274</v>
      </c>
      <c r="D23" s="719">
        <v>619</v>
      </c>
      <c r="E23" s="719">
        <v>445</v>
      </c>
      <c r="F23" s="719">
        <v>142</v>
      </c>
      <c r="G23" s="719">
        <v>17</v>
      </c>
      <c r="H23" s="719">
        <v>51</v>
      </c>
      <c r="I23" s="685">
        <v>0</v>
      </c>
      <c r="J23" s="719">
        <v>635</v>
      </c>
      <c r="K23" s="719">
        <v>378</v>
      </c>
      <c r="L23" s="719">
        <v>222</v>
      </c>
      <c r="M23" s="719">
        <v>13</v>
      </c>
      <c r="N23" s="719">
        <v>5</v>
      </c>
      <c r="O23" s="719">
        <v>17</v>
      </c>
      <c r="P23" s="685">
        <v>0</v>
      </c>
      <c r="Q23" s="598" t="s">
        <v>638</v>
      </c>
      <c r="R23" s="524" t="s">
        <v>683</v>
      </c>
    </row>
    <row r="24" spans="1:18" s="26" customFormat="1" ht="15.75" customHeight="1">
      <c r="A24" s="603"/>
      <c r="B24" s="514" t="s">
        <v>581</v>
      </c>
      <c r="C24" s="718">
        <v>638432</v>
      </c>
      <c r="D24" s="719">
        <v>547592</v>
      </c>
      <c r="E24" s="719">
        <v>61353</v>
      </c>
      <c r="F24" s="719">
        <v>8650</v>
      </c>
      <c r="G24" s="719">
        <v>16661</v>
      </c>
      <c r="H24" s="719">
        <v>4176</v>
      </c>
      <c r="I24" s="685">
        <v>0</v>
      </c>
      <c r="J24" s="719">
        <v>544784</v>
      </c>
      <c r="K24" s="719">
        <v>495756</v>
      </c>
      <c r="L24" s="719">
        <v>35289</v>
      </c>
      <c r="M24" s="719">
        <v>923</v>
      </c>
      <c r="N24" s="719">
        <v>10733</v>
      </c>
      <c r="O24" s="719">
        <v>2083</v>
      </c>
      <c r="P24" s="685">
        <v>0</v>
      </c>
      <c r="Q24" s="598" t="s">
        <v>639</v>
      </c>
      <c r="R24" s="524"/>
    </row>
    <row r="25" spans="1:18" s="26" customFormat="1" ht="24.75" customHeight="1">
      <c r="A25" s="602" t="s">
        <v>679</v>
      </c>
      <c r="B25" s="514" t="s">
        <v>427</v>
      </c>
      <c r="C25" s="718">
        <v>389</v>
      </c>
      <c r="D25" s="719">
        <v>32</v>
      </c>
      <c r="E25" s="719">
        <v>325</v>
      </c>
      <c r="F25" s="719">
        <v>25</v>
      </c>
      <c r="G25" s="719">
        <v>0</v>
      </c>
      <c r="H25" s="719">
        <v>6</v>
      </c>
      <c r="I25" s="685">
        <v>1</v>
      </c>
      <c r="J25" s="719">
        <v>125</v>
      </c>
      <c r="K25" s="719">
        <v>10</v>
      </c>
      <c r="L25" s="719">
        <v>109</v>
      </c>
      <c r="M25" s="719">
        <v>2</v>
      </c>
      <c r="N25" s="719">
        <v>0</v>
      </c>
      <c r="O25" s="719">
        <v>4</v>
      </c>
      <c r="P25" s="685">
        <v>0</v>
      </c>
      <c r="Q25" s="598" t="s">
        <v>638</v>
      </c>
      <c r="R25" s="524" t="s">
        <v>685</v>
      </c>
    </row>
    <row r="26" spans="1:18" s="26" customFormat="1" ht="15.75" customHeight="1">
      <c r="A26" s="603"/>
      <c r="B26" s="514" t="s">
        <v>429</v>
      </c>
      <c r="C26" s="718">
        <v>75211</v>
      </c>
      <c r="D26" s="719">
        <v>8267</v>
      </c>
      <c r="E26" s="719">
        <v>65163</v>
      </c>
      <c r="F26" s="719">
        <v>1714</v>
      </c>
      <c r="G26" s="719">
        <v>0</v>
      </c>
      <c r="H26" s="719">
        <v>67</v>
      </c>
      <c r="I26" s="685">
        <v>0</v>
      </c>
      <c r="J26" s="719">
        <v>34862</v>
      </c>
      <c r="K26" s="719">
        <v>4031</v>
      </c>
      <c r="L26" s="719">
        <v>30346</v>
      </c>
      <c r="M26" s="719">
        <v>418</v>
      </c>
      <c r="N26" s="719">
        <v>0</v>
      </c>
      <c r="O26" s="719">
        <v>67</v>
      </c>
      <c r="P26" s="685">
        <v>0</v>
      </c>
      <c r="Q26" s="598" t="s">
        <v>639</v>
      </c>
      <c r="R26" s="524"/>
    </row>
    <row r="27" spans="1:18" s="26" customFormat="1" ht="15.75" customHeight="1">
      <c r="A27" s="602" t="s">
        <v>680</v>
      </c>
      <c r="B27" s="514" t="s">
        <v>427</v>
      </c>
      <c r="C27" s="718">
        <v>60</v>
      </c>
      <c r="D27" s="719">
        <v>4</v>
      </c>
      <c r="E27" s="719">
        <v>51</v>
      </c>
      <c r="F27" s="719">
        <v>3</v>
      </c>
      <c r="G27" s="719">
        <v>2</v>
      </c>
      <c r="H27" s="719">
        <v>0</v>
      </c>
      <c r="I27" s="685">
        <v>0</v>
      </c>
      <c r="J27" s="719">
        <v>17</v>
      </c>
      <c r="K27" s="719">
        <v>1</v>
      </c>
      <c r="L27" s="719">
        <v>14</v>
      </c>
      <c r="M27" s="719">
        <v>0</v>
      </c>
      <c r="N27" s="719">
        <v>2</v>
      </c>
      <c r="O27" s="719">
        <v>0</v>
      </c>
      <c r="P27" s="685">
        <v>0</v>
      </c>
      <c r="Q27" s="598" t="s">
        <v>638</v>
      </c>
      <c r="R27" s="524" t="s">
        <v>686</v>
      </c>
    </row>
    <row r="28" spans="1:18" s="26" customFormat="1" ht="15.75" customHeight="1">
      <c r="A28" s="603"/>
      <c r="B28" s="514" t="s">
        <v>429</v>
      </c>
      <c r="C28" s="718">
        <v>27081</v>
      </c>
      <c r="D28" s="719">
        <v>1998</v>
      </c>
      <c r="E28" s="719">
        <v>18911</v>
      </c>
      <c r="F28" s="719">
        <v>3251</v>
      </c>
      <c r="G28" s="719">
        <v>2921</v>
      </c>
      <c r="H28" s="719">
        <v>0</v>
      </c>
      <c r="I28" s="685">
        <v>0</v>
      </c>
      <c r="J28" s="719">
        <v>13306</v>
      </c>
      <c r="K28" s="719">
        <v>1859</v>
      </c>
      <c r="L28" s="719">
        <v>8526</v>
      </c>
      <c r="M28" s="719">
        <v>0</v>
      </c>
      <c r="N28" s="719">
        <v>2921</v>
      </c>
      <c r="O28" s="719">
        <v>0</v>
      </c>
      <c r="P28" s="685">
        <v>0</v>
      </c>
      <c r="Q28" s="598" t="s">
        <v>639</v>
      </c>
      <c r="R28" s="524"/>
    </row>
    <row r="29" spans="1:18" s="26" customFormat="1" ht="15.75" customHeight="1">
      <c r="A29" s="602" t="s">
        <v>681</v>
      </c>
      <c r="B29" s="514" t="s">
        <v>637</v>
      </c>
      <c r="C29" s="718">
        <v>47</v>
      </c>
      <c r="D29" s="719">
        <v>24</v>
      </c>
      <c r="E29" s="719">
        <v>21</v>
      </c>
      <c r="F29" s="719">
        <v>1</v>
      </c>
      <c r="G29" s="719">
        <v>1</v>
      </c>
      <c r="H29" s="719">
        <v>0</v>
      </c>
      <c r="I29" s="685">
        <v>0</v>
      </c>
      <c r="J29" s="719">
        <v>13</v>
      </c>
      <c r="K29" s="719">
        <v>10</v>
      </c>
      <c r="L29" s="719">
        <v>3</v>
      </c>
      <c r="M29" s="719">
        <v>0</v>
      </c>
      <c r="N29" s="719">
        <v>0</v>
      </c>
      <c r="O29" s="719">
        <v>0</v>
      </c>
      <c r="P29" s="685">
        <v>0</v>
      </c>
      <c r="Q29" s="598" t="s">
        <v>638</v>
      </c>
      <c r="R29" s="524" t="s">
        <v>687</v>
      </c>
    </row>
    <row r="30" spans="1:18" s="26" customFormat="1" ht="15.75" customHeight="1">
      <c r="A30" s="603"/>
      <c r="B30" s="514" t="s">
        <v>581</v>
      </c>
      <c r="C30" s="718">
        <v>30519</v>
      </c>
      <c r="D30" s="719">
        <v>25866</v>
      </c>
      <c r="E30" s="719">
        <v>4568</v>
      </c>
      <c r="F30" s="719">
        <v>0</v>
      </c>
      <c r="G30" s="719">
        <v>85</v>
      </c>
      <c r="H30" s="719">
        <v>0</v>
      </c>
      <c r="I30" s="685">
        <v>0</v>
      </c>
      <c r="J30" s="719">
        <v>22059</v>
      </c>
      <c r="K30" s="719">
        <v>21833</v>
      </c>
      <c r="L30" s="719">
        <v>226</v>
      </c>
      <c r="M30" s="719">
        <v>0</v>
      </c>
      <c r="N30" s="719">
        <v>0</v>
      </c>
      <c r="O30" s="719">
        <v>0</v>
      </c>
      <c r="P30" s="685">
        <v>0</v>
      </c>
      <c r="Q30" s="598" t="s">
        <v>639</v>
      </c>
      <c r="R30" s="524"/>
    </row>
    <row r="31" spans="1:18" s="26" customFormat="1" ht="15.75" customHeight="1">
      <c r="A31" s="602" t="s">
        <v>773</v>
      </c>
      <c r="B31" s="514" t="s">
        <v>427</v>
      </c>
      <c r="C31" s="718">
        <v>471</v>
      </c>
      <c r="D31" s="719">
        <v>159</v>
      </c>
      <c r="E31" s="719">
        <v>107</v>
      </c>
      <c r="F31" s="719">
        <v>35</v>
      </c>
      <c r="G31" s="719">
        <v>15</v>
      </c>
      <c r="H31" s="719">
        <v>155</v>
      </c>
      <c r="I31" s="685">
        <v>0</v>
      </c>
      <c r="J31" s="719">
        <v>115</v>
      </c>
      <c r="K31" s="719">
        <v>65</v>
      </c>
      <c r="L31" s="719">
        <v>41</v>
      </c>
      <c r="M31" s="719">
        <v>4</v>
      </c>
      <c r="N31" s="719">
        <v>4</v>
      </c>
      <c r="O31" s="719">
        <v>1</v>
      </c>
      <c r="P31" s="685">
        <v>0</v>
      </c>
      <c r="Q31" s="598" t="s">
        <v>638</v>
      </c>
      <c r="R31" s="524" t="s">
        <v>688</v>
      </c>
    </row>
    <row r="32" spans="1:18" s="26" customFormat="1" ht="15.75" customHeight="1">
      <c r="A32" s="603"/>
      <c r="B32" s="514" t="s">
        <v>429</v>
      </c>
      <c r="C32" s="718">
        <v>190500</v>
      </c>
      <c r="D32" s="719">
        <v>131793</v>
      </c>
      <c r="E32" s="719">
        <v>31366</v>
      </c>
      <c r="F32" s="719">
        <v>1715</v>
      </c>
      <c r="G32" s="719">
        <v>23786</v>
      </c>
      <c r="H32" s="719">
        <v>1840</v>
      </c>
      <c r="I32" s="685">
        <v>0</v>
      </c>
      <c r="J32" s="719">
        <v>126816</v>
      </c>
      <c r="K32" s="719">
        <v>86688</v>
      </c>
      <c r="L32" s="719">
        <v>24137</v>
      </c>
      <c r="M32" s="719">
        <v>471</v>
      </c>
      <c r="N32" s="719">
        <v>15514</v>
      </c>
      <c r="O32" s="719">
        <v>6</v>
      </c>
      <c r="P32" s="685">
        <v>0</v>
      </c>
      <c r="Q32" s="598" t="s">
        <v>639</v>
      </c>
      <c r="R32" s="524"/>
    </row>
    <row r="33" spans="1:18" s="26" customFormat="1" ht="15.75" customHeight="1">
      <c r="A33" s="602" t="s">
        <v>682</v>
      </c>
      <c r="B33" s="514" t="s">
        <v>427</v>
      </c>
      <c r="C33" s="718">
        <v>632</v>
      </c>
      <c r="D33" s="719">
        <v>84</v>
      </c>
      <c r="E33" s="719">
        <v>449</v>
      </c>
      <c r="F33" s="719">
        <v>89</v>
      </c>
      <c r="G33" s="719">
        <v>1</v>
      </c>
      <c r="H33" s="719">
        <v>8</v>
      </c>
      <c r="I33" s="685">
        <v>1</v>
      </c>
      <c r="J33" s="719">
        <v>333</v>
      </c>
      <c r="K33" s="719">
        <v>44</v>
      </c>
      <c r="L33" s="719">
        <v>250</v>
      </c>
      <c r="M33" s="719">
        <v>37</v>
      </c>
      <c r="N33" s="719">
        <v>1</v>
      </c>
      <c r="O33" s="719">
        <v>0</v>
      </c>
      <c r="P33" s="685">
        <v>1</v>
      </c>
      <c r="Q33" s="598" t="s">
        <v>638</v>
      </c>
      <c r="R33" s="524" t="s">
        <v>689</v>
      </c>
    </row>
    <row r="34" spans="1:18" s="26" customFormat="1" ht="15.75" customHeight="1">
      <c r="A34" s="603"/>
      <c r="B34" s="515" t="s">
        <v>429</v>
      </c>
      <c r="C34" s="746">
        <v>98751</v>
      </c>
      <c r="D34" s="746">
        <v>23055</v>
      </c>
      <c r="E34" s="746">
        <v>64000</v>
      </c>
      <c r="F34" s="746">
        <v>4833</v>
      </c>
      <c r="G34" s="746">
        <v>6447</v>
      </c>
      <c r="H34" s="746">
        <v>398</v>
      </c>
      <c r="I34" s="686">
        <v>18</v>
      </c>
      <c r="J34" s="746">
        <v>59291</v>
      </c>
      <c r="K34" s="746">
        <v>14628</v>
      </c>
      <c r="L34" s="746">
        <v>36107</v>
      </c>
      <c r="M34" s="746">
        <v>2724</v>
      </c>
      <c r="N34" s="746">
        <v>5814</v>
      </c>
      <c r="O34" s="746">
        <v>0</v>
      </c>
      <c r="P34" s="686">
        <v>18</v>
      </c>
      <c r="Q34" s="599" t="s">
        <v>639</v>
      </c>
      <c r="R34" s="529"/>
    </row>
    <row r="35" spans="1:17" s="390" customFormat="1" ht="12.75">
      <c r="A35" s="416" t="s">
        <v>524</v>
      </c>
      <c r="B35" s="417"/>
      <c r="C35" s="417"/>
      <c r="D35" s="418"/>
      <c r="E35" s="418"/>
      <c r="K35" s="929" t="s">
        <v>618</v>
      </c>
      <c r="L35" s="929"/>
      <c r="M35" s="929"/>
      <c r="N35" s="929"/>
      <c r="O35" s="929"/>
      <c r="P35" s="929"/>
      <c r="Q35" s="929"/>
    </row>
    <row r="36" spans="1:17" s="390" customFormat="1" ht="12.75">
      <c r="A36" s="390" t="s">
        <v>537</v>
      </c>
      <c r="N36" s="419" t="s">
        <v>580</v>
      </c>
      <c r="Q36" s="420"/>
    </row>
    <row r="37" spans="1:17" s="390" customFormat="1" ht="12.75">
      <c r="A37" s="390" t="s">
        <v>538</v>
      </c>
      <c r="Q37" s="420"/>
    </row>
  </sheetData>
  <mergeCells count="8">
    <mergeCell ref="A1:R1"/>
    <mergeCell ref="K35:Q35"/>
    <mergeCell ref="Q13:R13"/>
    <mergeCell ref="Q7:R7"/>
    <mergeCell ref="Q9:R9"/>
    <mergeCell ref="Q11:R11"/>
    <mergeCell ref="C3:I3"/>
    <mergeCell ref="J3:P3"/>
  </mergeCells>
  <printOptions/>
  <pageMargins left="0.34" right="0.47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J1">
      <selection activeCell="V17" sqref="V17"/>
    </sheetView>
  </sheetViews>
  <sheetFormatPr defaultColWidth="9.140625" defaultRowHeight="12.75"/>
  <cols>
    <col min="1" max="1" width="13.7109375" style="53" customWidth="1"/>
    <col min="2" max="2" width="9.140625" style="53" customWidth="1"/>
    <col min="3" max="3" width="11.140625" style="53" customWidth="1"/>
    <col min="4" max="4" width="10.140625" style="53" customWidth="1"/>
    <col min="5" max="5" width="10.57421875" style="53" customWidth="1"/>
    <col min="6" max="6" width="9.8515625" style="53" customWidth="1"/>
    <col min="7" max="9" width="9.7109375" style="53" customWidth="1"/>
    <col min="10" max="10" width="11.00390625" style="53" customWidth="1"/>
    <col min="11" max="11" width="10.8515625" style="53" customWidth="1"/>
    <col min="12" max="12" width="11.28125" style="53" customWidth="1"/>
    <col min="13" max="16" width="9.140625" style="53" customWidth="1"/>
    <col min="17" max="17" width="12.00390625" style="126" customWidth="1"/>
    <col min="18" max="18" width="15.140625" style="53" customWidth="1"/>
    <col min="19" max="16384" width="9.140625" style="53" customWidth="1"/>
  </cols>
  <sheetData>
    <row r="1" spans="1:18" ht="32.25" customHeight="1">
      <c r="A1" s="928" t="s">
        <v>535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</row>
    <row r="2" spans="1:17" ht="22.5" customHeight="1">
      <c r="A2" s="70" t="s">
        <v>502</v>
      </c>
      <c r="B2" s="70"/>
      <c r="Q2" s="131" t="s">
        <v>503</v>
      </c>
    </row>
    <row r="3" spans="1:18" s="122" customFormat="1" ht="12.75">
      <c r="A3" s="65"/>
      <c r="B3" s="65"/>
      <c r="C3" s="937" t="s">
        <v>559</v>
      </c>
      <c r="D3" s="938"/>
      <c r="E3" s="938"/>
      <c r="F3" s="938"/>
      <c r="G3" s="938"/>
      <c r="H3" s="938"/>
      <c r="I3" s="939"/>
      <c r="J3" s="937" t="s">
        <v>560</v>
      </c>
      <c r="K3" s="940"/>
      <c r="L3" s="940"/>
      <c r="M3" s="940"/>
      <c r="N3" s="940"/>
      <c r="O3" s="940"/>
      <c r="P3" s="941"/>
      <c r="Q3" s="375"/>
      <c r="R3" s="303"/>
    </row>
    <row r="4" spans="1:18" s="122" customFormat="1" ht="12.75">
      <c r="A4" s="121"/>
      <c r="B4" s="121"/>
      <c r="C4" s="72" t="s">
        <v>561</v>
      </c>
      <c r="D4" s="306" t="s">
        <v>562</v>
      </c>
      <c r="E4" s="306" t="s">
        <v>563</v>
      </c>
      <c r="F4" s="306" t="s">
        <v>564</v>
      </c>
      <c r="G4" s="307" t="s">
        <v>565</v>
      </c>
      <c r="H4" s="306" t="s">
        <v>566</v>
      </c>
      <c r="I4" s="381" t="s">
        <v>567</v>
      </c>
      <c r="J4" s="381" t="s">
        <v>561</v>
      </c>
      <c r="K4" s="306" t="s">
        <v>562</v>
      </c>
      <c r="L4" s="306" t="s">
        <v>563</v>
      </c>
      <c r="M4" s="306" t="s">
        <v>564</v>
      </c>
      <c r="N4" s="307" t="s">
        <v>565</v>
      </c>
      <c r="O4" s="306" t="s">
        <v>566</v>
      </c>
      <c r="P4" s="307" t="s">
        <v>567</v>
      </c>
      <c r="Q4" s="376"/>
      <c r="R4" s="121"/>
    </row>
    <row r="5" spans="1:18" s="122" customFormat="1" ht="12.75">
      <c r="A5" s="121"/>
      <c r="B5" s="121"/>
      <c r="C5" s="129"/>
      <c r="D5" s="129"/>
      <c r="E5" s="129"/>
      <c r="F5" s="361" t="s">
        <v>568</v>
      </c>
      <c r="G5" s="134"/>
      <c r="H5" s="362"/>
      <c r="I5" s="137"/>
      <c r="J5" s="134"/>
      <c r="K5" s="129"/>
      <c r="L5" s="129"/>
      <c r="M5" s="361" t="s">
        <v>568</v>
      </c>
      <c r="N5" s="134"/>
      <c r="O5" s="362"/>
      <c r="P5" s="134"/>
      <c r="Q5" s="376"/>
      <c r="R5" s="121"/>
    </row>
    <row r="6" spans="1:18" s="122" customFormat="1" ht="12.75">
      <c r="A6" s="363"/>
      <c r="B6" s="363"/>
      <c r="C6" s="301" t="s">
        <v>431</v>
      </c>
      <c r="D6" s="301" t="s">
        <v>569</v>
      </c>
      <c r="E6" s="301" t="s">
        <v>570</v>
      </c>
      <c r="F6" s="365" t="s">
        <v>571</v>
      </c>
      <c r="G6" s="366" t="s">
        <v>572</v>
      </c>
      <c r="H6" s="136" t="s">
        <v>573</v>
      </c>
      <c r="I6" s="382" t="s">
        <v>284</v>
      </c>
      <c r="J6" s="135" t="s">
        <v>431</v>
      </c>
      <c r="K6" s="301" t="s">
        <v>569</v>
      </c>
      <c r="L6" s="301" t="s">
        <v>570</v>
      </c>
      <c r="M6" s="365" t="s">
        <v>571</v>
      </c>
      <c r="N6" s="366" t="s">
        <v>572</v>
      </c>
      <c r="O6" s="136" t="s">
        <v>573</v>
      </c>
      <c r="P6" s="300" t="s">
        <v>284</v>
      </c>
      <c r="Q6" s="377"/>
      <c r="R6" s="363"/>
    </row>
    <row r="7" spans="1:18" s="26" customFormat="1" ht="12.75" customHeight="1">
      <c r="A7" s="433" t="s">
        <v>574</v>
      </c>
      <c r="B7" s="421" t="s">
        <v>427</v>
      </c>
      <c r="C7" s="422">
        <v>392</v>
      </c>
      <c r="D7" s="423">
        <v>118</v>
      </c>
      <c r="E7" s="423">
        <v>166</v>
      </c>
      <c r="F7" s="424">
        <v>103</v>
      </c>
      <c r="G7" s="423">
        <v>4</v>
      </c>
      <c r="H7" s="424">
        <v>1</v>
      </c>
      <c r="I7" s="370">
        <v>0</v>
      </c>
      <c r="J7" s="369">
        <v>3</v>
      </c>
      <c r="K7" s="369">
        <v>3</v>
      </c>
      <c r="L7" s="682" t="s">
        <v>582</v>
      </c>
      <c r="M7" s="682" t="s">
        <v>582</v>
      </c>
      <c r="N7" s="682" t="s">
        <v>582</v>
      </c>
      <c r="O7" s="682" t="s">
        <v>582</v>
      </c>
      <c r="P7" s="683" t="s">
        <v>582</v>
      </c>
      <c r="R7" s="371" t="s">
        <v>577</v>
      </c>
    </row>
    <row r="8" spans="1:18" s="26" customFormat="1" ht="12.75" customHeight="1">
      <c r="A8" s="433"/>
      <c r="B8" s="421" t="s">
        <v>429</v>
      </c>
      <c r="C8" s="422">
        <v>90166</v>
      </c>
      <c r="D8" s="423">
        <v>48393</v>
      </c>
      <c r="E8" s="423">
        <v>25953</v>
      </c>
      <c r="F8" s="424">
        <v>5614</v>
      </c>
      <c r="G8" s="423">
        <v>10068</v>
      </c>
      <c r="H8" s="424">
        <v>138</v>
      </c>
      <c r="I8" s="370">
        <v>0</v>
      </c>
      <c r="J8" s="369">
        <v>1935</v>
      </c>
      <c r="K8" s="369">
        <v>1935</v>
      </c>
      <c r="L8" s="682" t="s">
        <v>582</v>
      </c>
      <c r="M8" s="682" t="s">
        <v>582</v>
      </c>
      <c r="N8" s="682" t="s">
        <v>582</v>
      </c>
      <c r="O8" s="682" t="s">
        <v>582</v>
      </c>
      <c r="P8" s="683" t="s">
        <v>582</v>
      </c>
      <c r="R8" s="371"/>
    </row>
    <row r="9" spans="1:18" s="26" customFormat="1" ht="12.75" customHeight="1">
      <c r="A9" s="433" t="s">
        <v>575</v>
      </c>
      <c r="B9" s="421" t="s">
        <v>427</v>
      </c>
      <c r="C9" s="422">
        <v>382</v>
      </c>
      <c r="D9" s="423">
        <v>264</v>
      </c>
      <c r="E9" s="423">
        <v>0</v>
      </c>
      <c r="F9" s="424">
        <v>99</v>
      </c>
      <c r="G9" s="423">
        <v>0</v>
      </c>
      <c r="H9" s="424">
        <v>19</v>
      </c>
      <c r="I9" s="370">
        <v>0</v>
      </c>
      <c r="J9" s="368">
        <v>0</v>
      </c>
      <c r="K9" s="368">
        <v>0</v>
      </c>
      <c r="L9" s="682" t="s">
        <v>582</v>
      </c>
      <c r="M9" s="682" t="s">
        <v>582</v>
      </c>
      <c r="N9" s="682" t="s">
        <v>582</v>
      </c>
      <c r="O9" s="682" t="s">
        <v>582</v>
      </c>
      <c r="P9" s="683" t="s">
        <v>582</v>
      </c>
      <c r="R9" s="371" t="s">
        <v>578</v>
      </c>
    </row>
    <row r="10" spans="1:18" s="415" customFormat="1" ht="12.75" customHeight="1">
      <c r="A10" s="425"/>
      <c r="B10" s="421" t="s">
        <v>429</v>
      </c>
      <c r="C10" s="422">
        <v>61614</v>
      </c>
      <c r="D10" s="423">
        <v>54652</v>
      </c>
      <c r="E10" s="423">
        <v>0</v>
      </c>
      <c r="F10" s="424">
        <v>5131</v>
      </c>
      <c r="G10" s="423">
        <v>0</v>
      </c>
      <c r="H10" s="424">
        <v>1831</v>
      </c>
      <c r="I10" s="370">
        <v>0</v>
      </c>
      <c r="J10" s="368">
        <v>0</v>
      </c>
      <c r="K10" s="368">
        <v>0</v>
      </c>
      <c r="L10" s="682" t="s">
        <v>582</v>
      </c>
      <c r="M10" s="682" t="s">
        <v>582</v>
      </c>
      <c r="N10" s="682" t="s">
        <v>582</v>
      </c>
      <c r="O10" s="682" t="s">
        <v>582</v>
      </c>
      <c r="P10" s="683" t="s">
        <v>582</v>
      </c>
      <c r="R10" s="371"/>
    </row>
    <row r="11" spans="1:18" s="414" customFormat="1" ht="12.75" customHeight="1">
      <c r="A11" s="372" t="s">
        <v>430</v>
      </c>
      <c r="B11" s="352" t="s">
        <v>427</v>
      </c>
      <c r="C11" s="373">
        <v>605</v>
      </c>
      <c r="D11" s="374">
        <v>139</v>
      </c>
      <c r="E11" s="374">
        <v>332</v>
      </c>
      <c r="F11" s="374">
        <v>117</v>
      </c>
      <c r="G11" s="374">
        <v>11</v>
      </c>
      <c r="H11" s="374">
        <v>6</v>
      </c>
      <c r="I11" s="380">
        <v>0</v>
      </c>
      <c r="J11" s="374">
        <v>41</v>
      </c>
      <c r="K11" s="374">
        <v>26</v>
      </c>
      <c r="L11" s="374">
        <v>3</v>
      </c>
      <c r="M11" s="374">
        <v>5</v>
      </c>
      <c r="N11" s="374">
        <v>2</v>
      </c>
      <c r="O11" s="374">
        <v>2</v>
      </c>
      <c r="P11" s="684" t="s">
        <v>582</v>
      </c>
      <c r="R11" s="353" t="s">
        <v>430</v>
      </c>
    </row>
    <row r="12" spans="1:18" s="414" customFormat="1" ht="12.75" customHeight="1">
      <c r="A12" s="372"/>
      <c r="B12" s="352" t="s">
        <v>429</v>
      </c>
      <c r="C12" s="373">
        <v>128391</v>
      </c>
      <c r="D12" s="374">
        <v>56781</v>
      </c>
      <c r="E12" s="374">
        <v>58933</v>
      </c>
      <c r="F12" s="374">
        <v>6375</v>
      </c>
      <c r="G12" s="374">
        <v>5745</v>
      </c>
      <c r="H12" s="374">
        <v>557</v>
      </c>
      <c r="I12" s="380">
        <v>0</v>
      </c>
      <c r="J12" s="374">
        <v>18295</v>
      </c>
      <c r="K12" s="374">
        <v>11023</v>
      </c>
      <c r="L12" s="374">
        <v>1520</v>
      </c>
      <c r="M12" s="374">
        <v>541</v>
      </c>
      <c r="N12" s="374">
        <v>2755</v>
      </c>
      <c r="O12" s="374">
        <v>1165</v>
      </c>
      <c r="P12" s="684" t="s">
        <v>582</v>
      </c>
      <c r="R12" s="371"/>
    </row>
    <row r="13" spans="1:18" s="414" customFormat="1" ht="15" customHeight="1">
      <c r="A13" s="353" t="s">
        <v>714</v>
      </c>
      <c r="B13" s="485" t="s">
        <v>427</v>
      </c>
      <c r="C13" s="480">
        <v>1100</v>
      </c>
      <c r="D13" s="481">
        <v>239</v>
      </c>
      <c r="E13" s="481">
        <v>590</v>
      </c>
      <c r="F13" s="481">
        <v>247</v>
      </c>
      <c r="G13" s="481">
        <v>6</v>
      </c>
      <c r="H13" s="481">
        <v>15</v>
      </c>
      <c r="I13" s="482">
        <v>3</v>
      </c>
      <c r="J13" s="481">
        <v>343</v>
      </c>
      <c r="K13" s="481">
        <v>204</v>
      </c>
      <c r="L13" s="481">
        <v>47</v>
      </c>
      <c r="M13" s="481">
        <v>81</v>
      </c>
      <c r="N13" s="481">
        <v>2</v>
      </c>
      <c r="O13" s="481">
        <v>9</v>
      </c>
      <c r="P13" s="482">
        <v>0</v>
      </c>
      <c r="R13" s="483" t="s">
        <v>361</v>
      </c>
    </row>
    <row r="14" spans="1:16" s="414" customFormat="1" ht="15" customHeight="1">
      <c r="A14" s="353"/>
      <c r="B14" s="485" t="s">
        <v>429</v>
      </c>
      <c r="C14" s="480">
        <v>173445</v>
      </c>
      <c r="D14" s="481">
        <v>50848</v>
      </c>
      <c r="E14" s="481">
        <v>99994</v>
      </c>
      <c r="F14" s="481">
        <v>18323</v>
      </c>
      <c r="G14" s="481">
        <v>2847</v>
      </c>
      <c r="H14" s="481">
        <v>674</v>
      </c>
      <c r="I14" s="481">
        <v>759</v>
      </c>
      <c r="J14" s="480">
        <v>73439</v>
      </c>
      <c r="K14" s="481">
        <v>56699</v>
      </c>
      <c r="L14" s="481">
        <v>6919</v>
      </c>
      <c r="M14" s="481">
        <v>7378</v>
      </c>
      <c r="N14" s="481">
        <v>1757</v>
      </c>
      <c r="O14" s="481">
        <v>686</v>
      </c>
      <c r="P14" s="482">
        <v>0</v>
      </c>
    </row>
    <row r="15" spans="1:18" s="414" customFormat="1" ht="15" customHeight="1">
      <c r="A15" s="353" t="s">
        <v>710</v>
      </c>
      <c r="B15" s="485" t="s">
        <v>427</v>
      </c>
      <c r="C15" s="480">
        <v>1095</v>
      </c>
      <c r="D15" s="481">
        <v>242</v>
      </c>
      <c r="E15" s="481">
        <v>603</v>
      </c>
      <c r="F15" s="481">
        <v>214</v>
      </c>
      <c r="G15" s="481">
        <v>13</v>
      </c>
      <c r="H15" s="481">
        <v>22</v>
      </c>
      <c r="I15" s="481">
        <v>1</v>
      </c>
      <c r="J15" s="480">
        <v>562</v>
      </c>
      <c r="K15" s="481">
        <v>285</v>
      </c>
      <c r="L15" s="481">
        <v>98</v>
      </c>
      <c r="M15" s="481">
        <v>138</v>
      </c>
      <c r="N15" s="481">
        <v>16</v>
      </c>
      <c r="O15" s="481">
        <v>25</v>
      </c>
      <c r="P15" s="482">
        <v>0</v>
      </c>
      <c r="Q15" s="414" t="s">
        <v>638</v>
      </c>
      <c r="R15" s="483" t="s">
        <v>634</v>
      </c>
    </row>
    <row r="16" spans="1:18" s="414" customFormat="1" ht="15" customHeight="1">
      <c r="A16" s="353"/>
      <c r="B16" s="485" t="s">
        <v>429</v>
      </c>
      <c r="C16" s="480">
        <v>258913</v>
      </c>
      <c r="D16" s="481">
        <v>74273</v>
      </c>
      <c r="E16" s="481">
        <v>126805</v>
      </c>
      <c r="F16" s="481">
        <v>13476</v>
      </c>
      <c r="G16" s="481">
        <v>42703</v>
      </c>
      <c r="H16" s="481">
        <v>1289</v>
      </c>
      <c r="I16" s="481">
        <v>367</v>
      </c>
      <c r="J16" s="480">
        <v>99571</v>
      </c>
      <c r="K16" s="481">
        <v>69706</v>
      </c>
      <c r="L16" s="481">
        <v>14069</v>
      </c>
      <c r="M16" s="481">
        <v>10208</v>
      </c>
      <c r="N16" s="481">
        <v>3663</v>
      </c>
      <c r="O16" s="481">
        <v>1925</v>
      </c>
      <c r="P16" s="482">
        <v>0</v>
      </c>
      <c r="Q16" s="414" t="s">
        <v>639</v>
      </c>
      <c r="R16" s="483"/>
    </row>
    <row r="17" spans="1:18" s="414" customFormat="1" ht="15" customHeight="1">
      <c r="A17" s="353" t="s">
        <v>777</v>
      </c>
      <c r="B17" s="485" t="s">
        <v>427</v>
      </c>
      <c r="C17" s="480">
        <v>1327</v>
      </c>
      <c r="D17" s="481">
        <v>308</v>
      </c>
      <c r="E17" s="481">
        <v>721</v>
      </c>
      <c r="F17" s="481">
        <v>249</v>
      </c>
      <c r="G17" s="481">
        <v>12</v>
      </c>
      <c r="H17" s="481">
        <v>32</v>
      </c>
      <c r="I17" s="481">
        <v>5</v>
      </c>
      <c r="J17" s="480">
        <v>597</v>
      </c>
      <c r="K17" s="481">
        <v>300</v>
      </c>
      <c r="L17" s="481">
        <v>92</v>
      </c>
      <c r="M17" s="481">
        <v>155</v>
      </c>
      <c r="N17" s="481">
        <v>4</v>
      </c>
      <c r="O17" s="481">
        <v>46</v>
      </c>
      <c r="P17" s="482">
        <v>0</v>
      </c>
      <c r="Q17" s="414" t="s">
        <v>638</v>
      </c>
      <c r="R17" s="483" t="s">
        <v>777</v>
      </c>
    </row>
    <row r="18" spans="1:18" s="414" customFormat="1" ht="15" customHeight="1">
      <c r="A18" s="353"/>
      <c r="B18" s="485" t="s">
        <v>429</v>
      </c>
      <c r="C18" s="480">
        <v>208332</v>
      </c>
      <c r="D18" s="481">
        <v>87351</v>
      </c>
      <c r="E18" s="481">
        <v>103789</v>
      </c>
      <c r="F18" s="481">
        <v>12034</v>
      </c>
      <c r="G18" s="481">
        <v>3360</v>
      </c>
      <c r="H18" s="481">
        <v>1518</v>
      </c>
      <c r="I18" s="482">
        <v>280</v>
      </c>
      <c r="J18" s="481">
        <v>99156</v>
      </c>
      <c r="K18" s="481">
        <v>62992</v>
      </c>
      <c r="L18" s="481">
        <v>19139</v>
      </c>
      <c r="M18" s="481">
        <v>11725</v>
      </c>
      <c r="N18" s="481">
        <v>2219</v>
      </c>
      <c r="O18" s="481">
        <v>3081</v>
      </c>
      <c r="P18" s="482">
        <v>0</v>
      </c>
      <c r="Q18" s="414" t="s">
        <v>639</v>
      </c>
      <c r="R18" s="483"/>
    </row>
    <row r="19" spans="1:18" s="415" customFormat="1" ht="15" customHeight="1">
      <c r="A19" s="530" t="s">
        <v>782</v>
      </c>
      <c r="B19" s="517" t="s">
        <v>427</v>
      </c>
      <c r="C19" s="743">
        <f aca="true" t="shared" si="0" ref="C19:O20">SUM(C21,C23,C25,C27,C29,C31,C33)</f>
        <v>1551</v>
      </c>
      <c r="D19" s="744">
        <f t="shared" si="0"/>
        <v>281</v>
      </c>
      <c r="E19" s="744">
        <f t="shared" si="0"/>
        <v>817</v>
      </c>
      <c r="F19" s="744">
        <f t="shared" si="0"/>
        <v>254</v>
      </c>
      <c r="G19" s="744">
        <f t="shared" si="0"/>
        <v>10</v>
      </c>
      <c r="H19" s="744">
        <f t="shared" si="0"/>
        <v>188</v>
      </c>
      <c r="I19" s="745">
        <f t="shared" si="0"/>
        <v>1</v>
      </c>
      <c r="J19" s="744">
        <f t="shared" si="0"/>
        <v>455</v>
      </c>
      <c r="K19" s="744">
        <f t="shared" si="0"/>
        <v>223</v>
      </c>
      <c r="L19" s="744">
        <f t="shared" si="0"/>
        <v>71</v>
      </c>
      <c r="M19" s="744">
        <f t="shared" si="0"/>
        <v>127</v>
      </c>
      <c r="N19" s="744">
        <f t="shared" si="0"/>
        <v>17</v>
      </c>
      <c r="O19" s="744">
        <f t="shared" si="0"/>
        <v>17</v>
      </c>
      <c r="P19" s="745">
        <f>SUM(P21,P23,P25,P27,P29,P31,P33)</f>
        <v>0</v>
      </c>
      <c r="Q19" s="518" t="s">
        <v>638</v>
      </c>
      <c r="R19" s="519" t="s">
        <v>782</v>
      </c>
    </row>
    <row r="20" spans="1:18" s="415" customFormat="1" ht="15" customHeight="1">
      <c r="A20" s="516"/>
      <c r="B20" s="517" t="s">
        <v>429</v>
      </c>
      <c r="C20" s="747">
        <f t="shared" si="0"/>
        <v>201583</v>
      </c>
      <c r="D20" s="748">
        <f t="shared" si="0"/>
        <v>72507</v>
      </c>
      <c r="E20" s="748">
        <f t="shared" si="0"/>
        <v>107425</v>
      </c>
      <c r="F20" s="748">
        <f t="shared" si="0"/>
        <v>11711</v>
      </c>
      <c r="G20" s="748">
        <f t="shared" si="0"/>
        <v>6792</v>
      </c>
      <c r="H20" s="748">
        <f t="shared" si="0"/>
        <v>3148</v>
      </c>
      <c r="I20" s="749">
        <f t="shared" si="0"/>
        <v>0</v>
      </c>
      <c r="J20" s="748">
        <f>SUM(K20:P20)</f>
        <v>85478</v>
      </c>
      <c r="K20" s="748">
        <f t="shared" si="0"/>
        <v>52019</v>
      </c>
      <c r="L20" s="748">
        <f t="shared" si="0"/>
        <v>11178</v>
      </c>
      <c r="M20" s="748">
        <f t="shared" si="0"/>
        <v>12534</v>
      </c>
      <c r="N20" s="748">
        <f t="shared" si="0"/>
        <v>8312</v>
      </c>
      <c r="O20" s="748">
        <f t="shared" si="0"/>
        <v>1435</v>
      </c>
      <c r="P20" s="749">
        <f>SUM(P22,P24,P26,P28,P30,P32,P34)</f>
        <v>0</v>
      </c>
      <c r="Q20" s="518" t="s">
        <v>639</v>
      </c>
      <c r="R20" s="520"/>
    </row>
    <row r="21" spans="1:18" s="26" customFormat="1" ht="15" customHeight="1">
      <c r="A21" s="521" t="s">
        <v>640</v>
      </c>
      <c r="B21" s="522" t="s">
        <v>427</v>
      </c>
      <c r="C21" s="718">
        <v>275</v>
      </c>
      <c r="D21" s="719">
        <v>42</v>
      </c>
      <c r="E21" s="719">
        <v>118</v>
      </c>
      <c r="F21" s="719">
        <v>107</v>
      </c>
      <c r="G21" s="719">
        <v>3</v>
      </c>
      <c r="H21" s="719">
        <v>5</v>
      </c>
      <c r="I21" s="685">
        <v>0</v>
      </c>
      <c r="J21" s="719">
        <v>96</v>
      </c>
      <c r="K21" s="719">
        <v>48</v>
      </c>
      <c r="L21" s="719">
        <v>11</v>
      </c>
      <c r="M21" s="719">
        <v>35</v>
      </c>
      <c r="N21" s="719">
        <v>0</v>
      </c>
      <c r="O21" s="719">
        <v>2</v>
      </c>
      <c r="P21" s="685">
        <v>0</v>
      </c>
      <c r="Q21" s="523" t="s">
        <v>638</v>
      </c>
      <c r="R21" s="524" t="s">
        <v>641</v>
      </c>
    </row>
    <row r="22" spans="1:18" s="26" customFormat="1" ht="15" customHeight="1">
      <c r="A22" s="525"/>
      <c r="B22" s="522" t="s">
        <v>429</v>
      </c>
      <c r="C22" s="718">
        <v>17283</v>
      </c>
      <c r="D22" s="719">
        <v>4061</v>
      </c>
      <c r="E22" s="719">
        <v>6552</v>
      </c>
      <c r="F22" s="719">
        <v>6218</v>
      </c>
      <c r="G22" s="719">
        <v>186</v>
      </c>
      <c r="H22" s="719">
        <v>266</v>
      </c>
      <c r="I22" s="685">
        <v>0</v>
      </c>
      <c r="J22" s="719">
        <f>SUM(K22:O22)</f>
        <v>10402</v>
      </c>
      <c r="K22" s="719">
        <v>6689</v>
      </c>
      <c r="L22" s="719">
        <v>1321</v>
      </c>
      <c r="M22" s="719">
        <v>2400</v>
      </c>
      <c r="N22" s="719">
        <v>0</v>
      </c>
      <c r="O22" s="630">
        <v>-8</v>
      </c>
      <c r="P22" s="685">
        <v>0</v>
      </c>
      <c r="Q22" s="523" t="s">
        <v>639</v>
      </c>
      <c r="R22" s="524"/>
    </row>
    <row r="23" spans="1:18" s="26" customFormat="1" ht="15" customHeight="1">
      <c r="A23" s="521" t="s">
        <v>642</v>
      </c>
      <c r="B23" s="522" t="s">
        <v>427</v>
      </c>
      <c r="C23" s="718">
        <v>355</v>
      </c>
      <c r="D23" s="719">
        <v>102</v>
      </c>
      <c r="E23" s="719">
        <v>174</v>
      </c>
      <c r="F23" s="719">
        <v>56</v>
      </c>
      <c r="G23" s="719">
        <v>0</v>
      </c>
      <c r="H23" s="719">
        <v>23</v>
      </c>
      <c r="I23" s="685">
        <v>0</v>
      </c>
      <c r="J23" s="719">
        <v>284</v>
      </c>
      <c r="K23" s="719">
        <v>139</v>
      </c>
      <c r="L23" s="719">
        <v>49</v>
      </c>
      <c r="M23" s="719">
        <v>73</v>
      </c>
      <c r="N23" s="719">
        <v>12</v>
      </c>
      <c r="O23" s="719">
        <v>11</v>
      </c>
      <c r="P23" s="685">
        <v>0</v>
      </c>
      <c r="Q23" s="523" t="s">
        <v>638</v>
      </c>
      <c r="R23" s="524" t="s">
        <v>643</v>
      </c>
    </row>
    <row r="24" spans="1:18" s="26" customFormat="1" ht="15" customHeight="1">
      <c r="A24" s="525"/>
      <c r="B24" s="522" t="s">
        <v>429</v>
      </c>
      <c r="C24" s="718">
        <v>41649</v>
      </c>
      <c r="D24" s="719">
        <v>19522</v>
      </c>
      <c r="E24" s="719">
        <v>18530</v>
      </c>
      <c r="F24" s="719">
        <v>2279</v>
      </c>
      <c r="G24" s="719">
        <v>400</v>
      </c>
      <c r="H24" s="719">
        <v>918</v>
      </c>
      <c r="I24" s="685">
        <v>0</v>
      </c>
      <c r="J24" s="719">
        <f>SUM(K24:O24)</f>
        <v>51999</v>
      </c>
      <c r="K24" s="719">
        <v>32314</v>
      </c>
      <c r="L24" s="719">
        <v>7534</v>
      </c>
      <c r="M24" s="719">
        <v>5448</v>
      </c>
      <c r="N24" s="719">
        <v>5528</v>
      </c>
      <c r="O24" s="719">
        <v>1175</v>
      </c>
      <c r="P24" s="685">
        <v>0</v>
      </c>
      <c r="Q24" s="523" t="s">
        <v>639</v>
      </c>
      <c r="R24" s="524"/>
    </row>
    <row r="25" spans="1:18" s="26" customFormat="1" ht="24" customHeight="1">
      <c r="A25" s="521" t="s">
        <v>644</v>
      </c>
      <c r="B25" s="522" t="s">
        <v>427</v>
      </c>
      <c r="C25" s="718">
        <v>255</v>
      </c>
      <c r="D25" s="719">
        <v>19</v>
      </c>
      <c r="E25" s="719">
        <v>215</v>
      </c>
      <c r="F25" s="719">
        <v>19</v>
      </c>
      <c r="G25" s="719">
        <v>0</v>
      </c>
      <c r="H25" s="719">
        <v>1</v>
      </c>
      <c r="I25" s="685">
        <v>1</v>
      </c>
      <c r="J25" s="719">
        <v>9</v>
      </c>
      <c r="K25" s="719">
        <v>3</v>
      </c>
      <c r="L25" s="719">
        <v>1</v>
      </c>
      <c r="M25" s="719">
        <v>4</v>
      </c>
      <c r="N25" s="719">
        <v>0</v>
      </c>
      <c r="O25" s="719">
        <v>1</v>
      </c>
      <c r="P25" s="685">
        <v>0</v>
      </c>
      <c r="Q25" s="523" t="s">
        <v>638</v>
      </c>
      <c r="R25" s="524" t="s">
        <v>645</v>
      </c>
    </row>
    <row r="26" spans="1:18" s="26" customFormat="1" ht="15" customHeight="1">
      <c r="A26" s="525"/>
      <c r="B26" s="522" t="s">
        <v>429</v>
      </c>
      <c r="C26" s="718">
        <v>38047</v>
      </c>
      <c r="D26" s="719">
        <v>2610</v>
      </c>
      <c r="E26" s="719">
        <v>34727</v>
      </c>
      <c r="F26" s="719">
        <v>710</v>
      </c>
      <c r="G26" s="719">
        <v>0</v>
      </c>
      <c r="H26" s="719">
        <v>0</v>
      </c>
      <c r="I26" s="685">
        <v>0</v>
      </c>
      <c r="J26" s="719">
        <f>SUM(K26:P26)</f>
        <v>2302</v>
      </c>
      <c r="K26" s="719">
        <v>1626</v>
      </c>
      <c r="L26" s="719">
        <v>90</v>
      </c>
      <c r="M26" s="719">
        <v>586</v>
      </c>
      <c r="N26" s="719">
        <v>0</v>
      </c>
      <c r="O26" s="719">
        <v>0</v>
      </c>
      <c r="P26" s="685">
        <v>0</v>
      </c>
      <c r="Q26" s="523" t="s">
        <v>639</v>
      </c>
      <c r="R26" s="524"/>
    </row>
    <row r="27" spans="1:18" s="26" customFormat="1" ht="15" customHeight="1">
      <c r="A27" s="521" t="s">
        <v>646</v>
      </c>
      <c r="B27" s="522" t="s">
        <v>427</v>
      </c>
      <c r="C27" s="718">
        <v>39</v>
      </c>
      <c r="D27" s="719">
        <v>3</v>
      </c>
      <c r="E27" s="719">
        <v>35</v>
      </c>
      <c r="F27" s="719">
        <v>1</v>
      </c>
      <c r="G27" s="719">
        <v>0</v>
      </c>
      <c r="H27" s="719">
        <v>0</v>
      </c>
      <c r="I27" s="685">
        <v>0</v>
      </c>
      <c r="J27" s="719">
        <v>4</v>
      </c>
      <c r="K27" s="719">
        <v>0</v>
      </c>
      <c r="L27" s="719">
        <v>2</v>
      </c>
      <c r="M27" s="719">
        <v>2</v>
      </c>
      <c r="N27" s="719">
        <v>0</v>
      </c>
      <c r="O27" s="719">
        <v>0</v>
      </c>
      <c r="P27" s="685">
        <v>0</v>
      </c>
      <c r="Q27" s="523" t="s">
        <v>638</v>
      </c>
      <c r="R27" s="524" t="s">
        <v>647</v>
      </c>
    </row>
    <row r="28" spans="1:18" s="26" customFormat="1" ht="15" customHeight="1">
      <c r="A28" s="525"/>
      <c r="B28" s="522" t="s">
        <v>429</v>
      </c>
      <c r="C28" s="718">
        <v>10003</v>
      </c>
      <c r="D28" s="719">
        <v>139</v>
      </c>
      <c r="E28" s="719">
        <v>9819</v>
      </c>
      <c r="F28" s="719">
        <v>45</v>
      </c>
      <c r="G28" s="719">
        <v>0</v>
      </c>
      <c r="H28" s="719">
        <v>0</v>
      </c>
      <c r="I28" s="685">
        <v>0</v>
      </c>
      <c r="J28" s="719">
        <f>SUM(K28:P28)</f>
        <v>3772</v>
      </c>
      <c r="K28" s="719">
        <v>0</v>
      </c>
      <c r="L28" s="719">
        <v>566</v>
      </c>
      <c r="M28" s="719">
        <v>3206</v>
      </c>
      <c r="N28" s="719">
        <v>0</v>
      </c>
      <c r="O28" s="719">
        <v>0</v>
      </c>
      <c r="P28" s="685">
        <v>0</v>
      </c>
      <c r="Q28" s="523" t="s">
        <v>639</v>
      </c>
      <c r="R28" s="524"/>
    </row>
    <row r="29" spans="1:18" s="26" customFormat="1" ht="13.5" customHeight="1">
      <c r="A29" s="521" t="s">
        <v>648</v>
      </c>
      <c r="B29" s="522" t="s">
        <v>427</v>
      </c>
      <c r="C29" s="718">
        <v>33</v>
      </c>
      <c r="D29" s="719">
        <v>13</v>
      </c>
      <c r="E29" s="719">
        <v>18</v>
      </c>
      <c r="F29" s="719">
        <v>1</v>
      </c>
      <c r="G29" s="719">
        <v>1</v>
      </c>
      <c r="H29" s="719">
        <v>0</v>
      </c>
      <c r="I29" s="685">
        <v>0</v>
      </c>
      <c r="J29" s="719">
        <v>1</v>
      </c>
      <c r="K29" s="719">
        <v>1</v>
      </c>
      <c r="L29" s="719">
        <v>0</v>
      </c>
      <c r="M29" s="719">
        <v>0</v>
      </c>
      <c r="N29" s="719">
        <v>0</v>
      </c>
      <c r="O29" s="719">
        <v>0</v>
      </c>
      <c r="P29" s="685">
        <v>0</v>
      </c>
      <c r="Q29" s="523" t="s">
        <v>638</v>
      </c>
      <c r="R29" s="524" t="s">
        <v>504</v>
      </c>
    </row>
    <row r="30" spans="1:18" s="26" customFormat="1" ht="13.5" customHeight="1">
      <c r="A30" s="525"/>
      <c r="B30" s="522" t="s">
        <v>429</v>
      </c>
      <c r="C30" s="718">
        <v>8033</v>
      </c>
      <c r="D30" s="719">
        <v>3606</v>
      </c>
      <c r="E30" s="719">
        <v>4342</v>
      </c>
      <c r="F30" s="719">
        <v>0</v>
      </c>
      <c r="G30" s="719">
        <v>85</v>
      </c>
      <c r="H30" s="719">
        <v>0</v>
      </c>
      <c r="I30" s="685">
        <v>0</v>
      </c>
      <c r="J30" s="719">
        <v>427</v>
      </c>
      <c r="K30" s="719">
        <v>427</v>
      </c>
      <c r="L30" s="719">
        <v>0</v>
      </c>
      <c r="M30" s="719">
        <v>0</v>
      </c>
      <c r="N30" s="719">
        <v>0</v>
      </c>
      <c r="O30" s="719">
        <v>0</v>
      </c>
      <c r="P30" s="685">
        <v>0</v>
      </c>
      <c r="Q30" s="523" t="s">
        <v>639</v>
      </c>
      <c r="R30" s="524"/>
    </row>
    <row r="31" spans="1:18" s="26" customFormat="1" ht="13.5" customHeight="1">
      <c r="A31" s="521" t="s">
        <v>772</v>
      </c>
      <c r="B31" s="522" t="s">
        <v>427</v>
      </c>
      <c r="C31" s="718">
        <v>327</v>
      </c>
      <c r="D31" s="719">
        <v>73</v>
      </c>
      <c r="E31" s="719">
        <v>65</v>
      </c>
      <c r="F31" s="719">
        <v>30</v>
      </c>
      <c r="G31" s="719">
        <v>6</v>
      </c>
      <c r="H31" s="719">
        <v>153</v>
      </c>
      <c r="I31" s="685">
        <v>0</v>
      </c>
      <c r="J31" s="719">
        <v>29</v>
      </c>
      <c r="K31" s="719">
        <v>21</v>
      </c>
      <c r="L31" s="719">
        <v>1</v>
      </c>
      <c r="M31" s="719">
        <v>1</v>
      </c>
      <c r="N31" s="719">
        <v>5</v>
      </c>
      <c r="O31" s="719">
        <v>1</v>
      </c>
      <c r="P31" s="685">
        <v>0</v>
      </c>
      <c r="Q31" s="523" t="s">
        <v>638</v>
      </c>
      <c r="R31" s="524" t="s">
        <v>505</v>
      </c>
    </row>
    <row r="32" spans="1:18" s="26" customFormat="1" ht="13.5" customHeight="1">
      <c r="A32" s="525"/>
      <c r="B32" s="522" t="s">
        <v>429</v>
      </c>
      <c r="C32" s="718">
        <v>52282</v>
      </c>
      <c r="D32" s="719">
        <v>36537</v>
      </c>
      <c r="E32" s="719">
        <v>7061</v>
      </c>
      <c r="F32" s="719">
        <v>1179</v>
      </c>
      <c r="G32" s="719">
        <v>5771</v>
      </c>
      <c r="H32" s="719">
        <v>1734</v>
      </c>
      <c r="I32" s="685">
        <v>0</v>
      </c>
      <c r="J32" s="719">
        <v>11402</v>
      </c>
      <c r="K32" s="719">
        <v>8568</v>
      </c>
      <c r="L32" s="719">
        <v>168</v>
      </c>
      <c r="M32" s="719">
        <v>65</v>
      </c>
      <c r="N32" s="719">
        <v>2501</v>
      </c>
      <c r="O32" s="719">
        <v>100</v>
      </c>
      <c r="P32" s="685">
        <v>0</v>
      </c>
      <c r="Q32" s="523" t="s">
        <v>639</v>
      </c>
      <c r="R32" s="524"/>
    </row>
    <row r="33" spans="1:18" s="26" customFormat="1" ht="13.5" customHeight="1">
      <c r="A33" s="521" t="s">
        <v>649</v>
      </c>
      <c r="B33" s="522" t="s">
        <v>427</v>
      </c>
      <c r="C33" s="718">
        <v>267</v>
      </c>
      <c r="D33" s="719">
        <v>29</v>
      </c>
      <c r="E33" s="719">
        <v>192</v>
      </c>
      <c r="F33" s="719">
        <v>40</v>
      </c>
      <c r="G33" s="719">
        <v>0</v>
      </c>
      <c r="H33" s="719">
        <v>6</v>
      </c>
      <c r="I33" s="685">
        <v>0</v>
      </c>
      <c r="J33" s="719">
        <v>32</v>
      </c>
      <c r="K33" s="719">
        <v>11</v>
      </c>
      <c r="L33" s="719">
        <v>7</v>
      </c>
      <c r="M33" s="719">
        <v>12</v>
      </c>
      <c r="N33" s="719">
        <v>0</v>
      </c>
      <c r="O33" s="719">
        <v>2</v>
      </c>
      <c r="P33" s="685">
        <v>0</v>
      </c>
      <c r="Q33" s="523" t="s">
        <v>638</v>
      </c>
      <c r="R33" s="524" t="s">
        <v>576</v>
      </c>
    </row>
    <row r="34" spans="1:18" s="26" customFormat="1" ht="13.5" customHeight="1">
      <c r="A34" s="526"/>
      <c r="B34" s="527" t="s">
        <v>429</v>
      </c>
      <c r="C34" s="718">
        <v>34286</v>
      </c>
      <c r="D34" s="746">
        <v>6032</v>
      </c>
      <c r="E34" s="746">
        <v>26394</v>
      </c>
      <c r="F34" s="746">
        <v>1280</v>
      </c>
      <c r="G34" s="746">
        <v>350</v>
      </c>
      <c r="H34" s="746">
        <v>230</v>
      </c>
      <c r="I34" s="686">
        <v>0</v>
      </c>
      <c r="J34" s="746">
        <v>5174</v>
      </c>
      <c r="K34" s="746">
        <v>2395</v>
      </c>
      <c r="L34" s="746">
        <v>1499</v>
      </c>
      <c r="M34" s="746">
        <v>829</v>
      </c>
      <c r="N34" s="746">
        <v>283</v>
      </c>
      <c r="O34" s="746">
        <v>168</v>
      </c>
      <c r="P34" s="686">
        <v>0</v>
      </c>
      <c r="Q34" s="528" t="s">
        <v>639</v>
      </c>
      <c r="R34" s="529"/>
    </row>
    <row r="35" spans="1:18" s="390" customFormat="1" ht="12.75">
      <c r="A35" s="416" t="s">
        <v>523</v>
      </c>
      <c r="B35" s="417"/>
      <c r="C35" s="417"/>
      <c r="D35" s="418"/>
      <c r="E35" s="418"/>
      <c r="K35" s="935" t="s">
        <v>706</v>
      </c>
      <c r="L35" s="935"/>
      <c r="M35" s="935"/>
      <c r="N35" s="935"/>
      <c r="O35" s="935"/>
      <c r="P35" s="935"/>
      <c r="Q35" s="935"/>
      <c r="R35" s="936"/>
    </row>
    <row r="36" spans="1:17" s="390" customFormat="1" ht="12.75">
      <c r="A36" s="390" t="s">
        <v>536</v>
      </c>
      <c r="N36" s="419" t="s">
        <v>506</v>
      </c>
      <c r="Q36" s="420"/>
    </row>
    <row r="37" spans="1:17" s="390" customFormat="1" ht="12.75">
      <c r="A37" s="390" t="s">
        <v>539</v>
      </c>
      <c r="Q37" s="420"/>
    </row>
  </sheetData>
  <mergeCells count="4">
    <mergeCell ref="K35:R35"/>
    <mergeCell ref="C3:I3"/>
    <mergeCell ref="J3:P3"/>
    <mergeCell ref="A1:R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0">
      <selection activeCell="B23" sqref="B23"/>
    </sheetView>
  </sheetViews>
  <sheetFormatPr defaultColWidth="9.140625" defaultRowHeight="12.75"/>
  <cols>
    <col min="1" max="1" width="11.57421875" style="53" customWidth="1"/>
    <col min="2" max="2" width="15.8515625" style="53" customWidth="1"/>
    <col min="3" max="3" width="14.8515625" style="53" customWidth="1"/>
    <col min="4" max="4" width="15.421875" style="53" customWidth="1"/>
    <col min="5" max="5" width="15.57421875" style="53" customWidth="1"/>
    <col min="6" max="6" width="15.8515625" style="53" customWidth="1"/>
    <col min="7" max="7" width="15.00390625" style="53" customWidth="1"/>
    <col min="8" max="8" width="15.7109375" style="53" customWidth="1"/>
    <col min="9" max="9" width="14.8515625" style="53" customWidth="1"/>
    <col min="10" max="10" width="12.421875" style="53" customWidth="1"/>
    <col min="11" max="115" width="0" style="53" hidden="1" customWidth="1"/>
    <col min="116" max="16384" width="9.140625" style="53" customWidth="1"/>
  </cols>
  <sheetData>
    <row r="1" spans="1:10" s="308" customFormat="1" ht="32.25" customHeight="1">
      <c r="A1" s="928" t="s">
        <v>507</v>
      </c>
      <c r="B1" s="928"/>
      <c r="C1" s="928"/>
      <c r="D1" s="928"/>
      <c r="E1" s="928"/>
      <c r="F1" s="928"/>
      <c r="G1" s="928"/>
      <c r="H1" s="928"/>
      <c r="I1" s="928"/>
      <c r="J1" s="928"/>
    </row>
    <row r="2" spans="1:15" ht="18" customHeight="1">
      <c r="A2" s="70" t="s">
        <v>508</v>
      </c>
      <c r="B2" s="70"/>
      <c r="J2" s="54" t="s">
        <v>509</v>
      </c>
      <c r="O2" s="126"/>
    </row>
    <row r="3" spans="1:16" s="64" customFormat="1" ht="30" customHeight="1">
      <c r="A3" s="942" t="s">
        <v>584</v>
      </c>
      <c r="B3" s="909" t="s">
        <v>510</v>
      </c>
      <c r="C3" s="910"/>
      <c r="D3" s="909" t="s">
        <v>511</v>
      </c>
      <c r="E3" s="910"/>
      <c r="F3" s="909" t="s">
        <v>512</v>
      </c>
      <c r="G3" s="910"/>
      <c r="H3" s="909" t="s">
        <v>513</v>
      </c>
      <c r="I3" s="910"/>
      <c r="J3" s="911" t="s">
        <v>585</v>
      </c>
      <c r="O3" s="147"/>
      <c r="P3" s="309"/>
    </row>
    <row r="4" spans="1:16" s="64" customFormat="1" ht="30" customHeight="1">
      <c r="A4" s="908"/>
      <c r="B4" s="681" t="s">
        <v>514</v>
      </c>
      <c r="C4" s="681" t="s">
        <v>515</v>
      </c>
      <c r="D4" s="681" t="s">
        <v>514</v>
      </c>
      <c r="E4" s="681" t="s">
        <v>515</v>
      </c>
      <c r="F4" s="681" t="s">
        <v>514</v>
      </c>
      <c r="G4" s="681" t="s">
        <v>515</v>
      </c>
      <c r="H4" s="681" t="s">
        <v>514</v>
      </c>
      <c r="I4" s="681" t="s">
        <v>515</v>
      </c>
      <c r="J4" s="912"/>
      <c r="K4" s="310"/>
      <c r="L4" s="310"/>
      <c r="P4" s="67"/>
    </row>
    <row r="5" spans="1:10" s="390" customFormat="1" ht="19.5" customHeight="1">
      <c r="A5" s="399" t="s">
        <v>435</v>
      </c>
      <c r="B5" s="539">
        <v>3608</v>
      </c>
      <c r="C5" s="537">
        <v>1126552</v>
      </c>
      <c r="D5" s="537">
        <v>1691</v>
      </c>
      <c r="E5" s="537">
        <v>392788</v>
      </c>
      <c r="F5" s="537">
        <v>1074</v>
      </c>
      <c r="G5" s="537">
        <v>359691</v>
      </c>
      <c r="H5" s="537">
        <v>198</v>
      </c>
      <c r="I5" s="540">
        <v>47919</v>
      </c>
      <c r="J5" s="399" t="s">
        <v>435</v>
      </c>
    </row>
    <row r="6" spans="1:10" s="390" customFormat="1" ht="19.5" customHeight="1">
      <c r="A6" s="399" t="s">
        <v>459</v>
      </c>
      <c r="B6" s="539">
        <v>3132</v>
      </c>
      <c r="C6" s="537">
        <v>1059578</v>
      </c>
      <c r="D6" s="537">
        <v>1300</v>
      </c>
      <c r="E6" s="537">
        <v>357047</v>
      </c>
      <c r="F6" s="537">
        <v>928</v>
      </c>
      <c r="G6" s="537">
        <v>402867</v>
      </c>
      <c r="H6" s="537">
        <v>223</v>
      </c>
      <c r="I6" s="540">
        <v>63261</v>
      </c>
      <c r="J6" s="399" t="s">
        <v>459</v>
      </c>
    </row>
    <row r="7" spans="1:10" s="414" customFormat="1" ht="19.5" customHeight="1">
      <c r="A7" s="353" t="s">
        <v>361</v>
      </c>
      <c r="B7" s="541">
        <f>'[1]최종'!$C$9</f>
        <v>3625</v>
      </c>
      <c r="C7" s="538">
        <f>'[1]최종'!$C$10</f>
        <v>1068275</v>
      </c>
      <c r="D7" s="538">
        <f>'[1]최종'!$C$12</f>
        <v>1312</v>
      </c>
      <c r="E7" s="538">
        <f>'[1]최종'!$C$13</f>
        <v>314181</v>
      </c>
      <c r="F7" s="538">
        <f>'[1]최종'!$C$15</f>
        <v>1231</v>
      </c>
      <c r="G7" s="538">
        <f>'[1]최종'!$C$16</f>
        <v>389354</v>
      </c>
      <c r="H7" s="538">
        <f>'[1]최종'!$C$18</f>
        <v>306</v>
      </c>
      <c r="I7" s="542">
        <f>'[1]최종'!$C$19</f>
        <v>77918</v>
      </c>
      <c r="J7" s="353" t="s">
        <v>361</v>
      </c>
    </row>
    <row r="8" spans="1:10" s="414" customFormat="1" ht="19.5" customHeight="1">
      <c r="A8" s="353" t="s">
        <v>710</v>
      </c>
      <c r="B8" s="541">
        <v>3536</v>
      </c>
      <c r="C8" s="538">
        <v>1146234</v>
      </c>
      <c r="D8" s="538">
        <v>1095</v>
      </c>
      <c r="E8" s="538">
        <v>266276</v>
      </c>
      <c r="F8" s="538">
        <v>1364</v>
      </c>
      <c r="G8" s="538">
        <v>558789</v>
      </c>
      <c r="H8" s="538">
        <v>271</v>
      </c>
      <c r="I8" s="542">
        <v>60874</v>
      </c>
      <c r="J8" s="353" t="s">
        <v>712</v>
      </c>
    </row>
    <row r="9" spans="1:10" s="414" customFormat="1" ht="19.5" customHeight="1">
      <c r="A9" s="353" t="s">
        <v>777</v>
      </c>
      <c r="B9" s="541">
        <v>4007</v>
      </c>
      <c r="C9" s="538">
        <v>1506642</v>
      </c>
      <c r="D9" s="538">
        <v>1126</v>
      </c>
      <c r="E9" s="538">
        <v>549341</v>
      </c>
      <c r="F9" s="538">
        <v>1371</v>
      </c>
      <c r="G9" s="538">
        <v>419931</v>
      </c>
      <c r="H9" s="538">
        <v>412</v>
      </c>
      <c r="I9" s="542">
        <v>81995</v>
      </c>
      <c r="J9" s="353" t="s">
        <v>779</v>
      </c>
    </row>
    <row r="10" spans="1:10" s="390" customFormat="1" ht="19.5" customHeight="1">
      <c r="A10" s="530" t="s">
        <v>782</v>
      </c>
      <c r="B10" s="750">
        <f>'[2]4.건축허가'!C15</f>
        <v>4000</v>
      </c>
      <c r="C10" s="751">
        <f>'[2]4.건축허가'!C16</f>
        <v>1426626</v>
      </c>
      <c r="D10" s="751">
        <f>'[2]4.건축허가'!C17</f>
        <v>1127</v>
      </c>
      <c r="E10" s="751">
        <f>'[2]4.건축허가'!C18</f>
        <v>366132</v>
      </c>
      <c r="F10" s="751">
        <f>'[2]4.건축허가'!C19</f>
        <v>1274</v>
      </c>
      <c r="G10" s="751">
        <f>'[2]4.건축허가'!C20</f>
        <v>638432</v>
      </c>
      <c r="H10" s="751">
        <f>'[2]4.건축허가'!C21</f>
        <v>389</v>
      </c>
      <c r="I10" s="752">
        <f>'[2]4.건축허가'!C22</f>
        <v>75211</v>
      </c>
      <c r="J10" s="402" t="s">
        <v>783</v>
      </c>
    </row>
    <row r="11" spans="1:10" s="390" customFormat="1" ht="19.5" customHeight="1">
      <c r="A11" s="307" t="s">
        <v>650</v>
      </c>
      <c r="B11" s="753">
        <v>187</v>
      </c>
      <c r="C11" s="754">
        <v>229110</v>
      </c>
      <c r="D11" s="754">
        <v>0</v>
      </c>
      <c r="E11" s="754">
        <v>0</v>
      </c>
      <c r="F11" s="754">
        <v>109</v>
      </c>
      <c r="G11" s="754">
        <v>182251</v>
      </c>
      <c r="H11" s="754">
        <v>18</v>
      </c>
      <c r="I11" s="755">
        <v>8930</v>
      </c>
      <c r="J11" s="534" t="s">
        <v>653</v>
      </c>
    </row>
    <row r="12" spans="1:10" s="390" customFormat="1" ht="19.5" customHeight="1">
      <c r="A12" s="307" t="s">
        <v>651</v>
      </c>
      <c r="B12" s="753">
        <v>2302</v>
      </c>
      <c r="C12" s="754">
        <v>882112</v>
      </c>
      <c r="D12" s="754">
        <v>629</v>
      </c>
      <c r="E12" s="754">
        <v>261302</v>
      </c>
      <c r="F12" s="754">
        <v>739</v>
      </c>
      <c r="G12" s="754">
        <v>363303</v>
      </c>
      <c r="H12" s="754">
        <v>229</v>
      </c>
      <c r="I12" s="755">
        <v>39218</v>
      </c>
      <c r="J12" s="534" t="s">
        <v>516</v>
      </c>
    </row>
    <row r="13" spans="1:10" ht="18" customHeight="1">
      <c r="A13" s="531" t="s">
        <v>652</v>
      </c>
      <c r="B13" s="756">
        <v>1511</v>
      </c>
      <c r="C13" s="757">
        <v>315404</v>
      </c>
      <c r="D13" s="757">
        <v>498</v>
      </c>
      <c r="E13" s="757">
        <v>104830</v>
      </c>
      <c r="F13" s="757">
        <v>426</v>
      </c>
      <c r="G13" s="757">
        <v>92878</v>
      </c>
      <c r="H13" s="757">
        <v>142</v>
      </c>
      <c r="I13" s="758">
        <v>27063</v>
      </c>
      <c r="J13" s="535" t="s">
        <v>517</v>
      </c>
    </row>
    <row r="14" spans="1:9" ht="18" customHeight="1">
      <c r="A14" s="697"/>
      <c r="B14" s="532"/>
      <c r="C14" s="532"/>
      <c r="D14" s="532"/>
      <c r="E14" s="532"/>
      <c r="F14" s="532"/>
      <c r="G14" s="532"/>
      <c r="H14" s="532"/>
      <c r="I14" s="533"/>
    </row>
    <row r="15" spans="1:10" s="64" customFormat="1" ht="30" customHeight="1">
      <c r="A15" s="942" t="s">
        <v>584</v>
      </c>
      <c r="B15" s="909" t="s">
        <v>518</v>
      </c>
      <c r="C15" s="910"/>
      <c r="D15" s="909" t="s">
        <v>774</v>
      </c>
      <c r="E15" s="910"/>
      <c r="F15" s="909" t="s">
        <v>519</v>
      </c>
      <c r="G15" s="910"/>
      <c r="H15" s="909" t="s">
        <v>520</v>
      </c>
      <c r="I15" s="910"/>
      <c r="J15" s="911" t="s">
        <v>585</v>
      </c>
    </row>
    <row r="16" spans="1:10" s="64" customFormat="1" ht="30" customHeight="1">
      <c r="A16" s="908"/>
      <c r="B16" s="681" t="s">
        <v>521</v>
      </c>
      <c r="C16" s="681" t="s">
        <v>522</v>
      </c>
      <c r="D16" s="681" t="s">
        <v>521</v>
      </c>
      <c r="E16" s="681" t="s">
        <v>522</v>
      </c>
      <c r="F16" s="681" t="s">
        <v>521</v>
      </c>
      <c r="G16" s="681" t="s">
        <v>522</v>
      </c>
      <c r="H16" s="681" t="s">
        <v>521</v>
      </c>
      <c r="I16" s="681" t="s">
        <v>522</v>
      </c>
      <c r="J16" s="912"/>
    </row>
    <row r="17" spans="1:13" s="406" customFormat="1" ht="19.5" customHeight="1">
      <c r="A17" s="399" t="s">
        <v>435</v>
      </c>
      <c r="B17" s="539">
        <v>21</v>
      </c>
      <c r="C17" s="537">
        <v>9728</v>
      </c>
      <c r="D17" s="537">
        <v>201</v>
      </c>
      <c r="E17" s="537">
        <v>190229</v>
      </c>
      <c r="F17" s="537">
        <v>32</v>
      </c>
      <c r="G17" s="537">
        <v>71514</v>
      </c>
      <c r="H17" s="537">
        <v>391</v>
      </c>
      <c r="I17" s="540">
        <v>54683</v>
      </c>
      <c r="J17" s="399" t="s">
        <v>435</v>
      </c>
      <c r="K17" s="426"/>
      <c r="L17" s="426"/>
      <c r="M17" s="426"/>
    </row>
    <row r="18" spans="1:13" s="406" customFormat="1" ht="19.5" customHeight="1">
      <c r="A18" s="399" t="s">
        <v>459</v>
      </c>
      <c r="B18" s="539">
        <v>43</v>
      </c>
      <c r="C18" s="537">
        <v>18230</v>
      </c>
      <c r="D18" s="537">
        <v>214</v>
      </c>
      <c r="E18" s="537">
        <v>134006</v>
      </c>
      <c r="F18" s="537">
        <v>39</v>
      </c>
      <c r="G18" s="537">
        <v>17225</v>
      </c>
      <c r="H18" s="537">
        <v>385</v>
      </c>
      <c r="I18" s="540">
        <v>66942</v>
      </c>
      <c r="J18" s="399" t="s">
        <v>459</v>
      </c>
      <c r="K18" s="426"/>
      <c r="L18" s="426"/>
      <c r="M18" s="426"/>
    </row>
    <row r="19" spans="1:10" s="414" customFormat="1" ht="19.5" customHeight="1">
      <c r="A19" s="353" t="s">
        <v>361</v>
      </c>
      <c r="B19" s="541">
        <f>'[1]최종'!$C$21</f>
        <v>42</v>
      </c>
      <c r="C19" s="538">
        <f>'[1]최종'!$C$22</f>
        <v>19344</v>
      </c>
      <c r="D19" s="538">
        <f>'[1]최종'!$C$27</f>
        <v>243</v>
      </c>
      <c r="E19" s="538">
        <f>'[1]최종'!$C$28</f>
        <v>185022</v>
      </c>
      <c r="F19" s="538">
        <f>'[1]최종'!$C$24</f>
        <v>17</v>
      </c>
      <c r="G19" s="538">
        <f>'[1]최종'!$C$25</f>
        <v>6897</v>
      </c>
      <c r="H19" s="538">
        <f>'[1]최종'!$C$30</f>
        <v>474</v>
      </c>
      <c r="I19" s="542">
        <f>'[1]최종'!$C$31</f>
        <v>75559</v>
      </c>
      <c r="J19" s="353" t="s">
        <v>361</v>
      </c>
    </row>
    <row r="20" spans="1:10" s="414" customFormat="1" ht="19.5" customHeight="1">
      <c r="A20" s="353" t="s">
        <v>710</v>
      </c>
      <c r="B20" s="541">
        <v>45</v>
      </c>
      <c r="C20" s="538">
        <v>26515</v>
      </c>
      <c r="D20" s="538">
        <v>235</v>
      </c>
      <c r="E20" s="538">
        <v>135595</v>
      </c>
      <c r="F20" s="538">
        <v>5</v>
      </c>
      <c r="G20" s="538">
        <v>14521</v>
      </c>
      <c r="H20" s="538">
        <v>521</v>
      </c>
      <c r="I20" s="542">
        <v>83664</v>
      </c>
      <c r="J20" s="353" t="s">
        <v>710</v>
      </c>
    </row>
    <row r="21" spans="1:10" s="414" customFormat="1" ht="19.5" customHeight="1">
      <c r="A21" s="353" t="s">
        <v>777</v>
      </c>
      <c r="B21" s="541">
        <v>70</v>
      </c>
      <c r="C21" s="538">
        <v>64173</v>
      </c>
      <c r="D21" s="538">
        <v>337</v>
      </c>
      <c r="E21" s="538">
        <v>195183</v>
      </c>
      <c r="F21" s="538">
        <v>15</v>
      </c>
      <c r="G21" s="538">
        <v>22296</v>
      </c>
      <c r="H21" s="538">
        <v>676</v>
      </c>
      <c r="I21" s="542">
        <v>173723</v>
      </c>
      <c r="J21" s="353" t="s">
        <v>777</v>
      </c>
    </row>
    <row r="22" spans="1:10" s="406" customFormat="1" ht="19.5" customHeight="1">
      <c r="A22" s="530" t="s">
        <v>782</v>
      </c>
      <c r="B22" s="751">
        <f>'[2]4.건축허가'!C23</f>
        <v>60</v>
      </c>
      <c r="C22" s="751">
        <f>'[2]4.건축허가'!C24</f>
        <v>27081</v>
      </c>
      <c r="D22" s="751">
        <f>'[2]4.건축허가'!C27</f>
        <v>471</v>
      </c>
      <c r="E22" s="751">
        <f>'[2]4.건축허가'!C28</f>
        <v>190500</v>
      </c>
      <c r="F22" s="751">
        <f>'[2]4.건축허가'!C25</f>
        <v>47</v>
      </c>
      <c r="G22" s="751">
        <f>'[2]4.건축허가'!C26</f>
        <v>30519</v>
      </c>
      <c r="H22" s="751">
        <f>'[2]4.건축허가'!C29</f>
        <v>632</v>
      </c>
      <c r="I22" s="752">
        <f>'[2]4.건축허가'!C30</f>
        <v>98751</v>
      </c>
      <c r="J22" s="530" t="s">
        <v>782</v>
      </c>
    </row>
    <row r="23" spans="1:10" s="390" customFormat="1" ht="19.5" customHeight="1">
      <c r="A23" s="307" t="s">
        <v>654</v>
      </c>
      <c r="B23" s="754">
        <v>0</v>
      </c>
      <c r="C23" s="754">
        <v>0</v>
      </c>
      <c r="D23" s="754">
        <v>59</v>
      </c>
      <c r="E23" s="754">
        <v>37818</v>
      </c>
      <c r="F23" s="754">
        <v>0</v>
      </c>
      <c r="G23" s="754">
        <v>0</v>
      </c>
      <c r="H23" s="754">
        <v>1</v>
      </c>
      <c r="I23" s="755">
        <v>111</v>
      </c>
      <c r="J23" s="534" t="s">
        <v>655</v>
      </c>
    </row>
    <row r="24" spans="1:10" s="390" customFormat="1" ht="19.5" customHeight="1">
      <c r="A24" s="307" t="s">
        <v>656</v>
      </c>
      <c r="B24" s="754">
        <v>25</v>
      </c>
      <c r="C24" s="754">
        <v>15457</v>
      </c>
      <c r="D24" s="754">
        <v>205</v>
      </c>
      <c r="E24" s="754">
        <v>105735</v>
      </c>
      <c r="F24" s="754">
        <v>42</v>
      </c>
      <c r="G24" s="754">
        <v>28155</v>
      </c>
      <c r="H24" s="754">
        <v>433</v>
      </c>
      <c r="I24" s="755">
        <v>68942</v>
      </c>
      <c r="J24" s="534" t="s">
        <v>516</v>
      </c>
    </row>
    <row r="25" spans="1:10" ht="12.75">
      <c r="A25" s="307" t="s">
        <v>657</v>
      </c>
      <c r="B25" s="757">
        <v>35</v>
      </c>
      <c r="C25" s="757">
        <v>11624</v>
      </c>
      <c r="D25" s="757">
        <v>207</v>
      </c>
      <c r="E25" s="757">
        <v>46947</v>
      </c>
      <c r="F25" s="757">
        <v>5</v>
      </c>
      <c r="G25" s="757">
        <v>2364</v>
      </c>
      <c r="H25" s="757">
        <v>198</v>
      </c>
      <c r="I25" s="758">
        <v>29698</v>
      </c>
      <c r="J25" s="534" t="s">
        <v>517</v>
      </c>
    </row>
    <row r="26" spans="1:13" ht="12.75">
      <c r="A26" s="85" t="s">
        <v>746</v>
      </c>
      <c r="B26" s="536"/>
      <c r="C26" s="536"/>
      <c r="D26" s="536"/>
      <c r="E26" s="536"/>
      <c r="F26" s="935" t="s">
        <v>618</v>
      </c>
      <c r="G26" s="935"/>
      <c r="H26" s="935"/>
      <c r="I26" s="935"/>
      <c r="J26" s="935"/>
      <c r="K26" s="935"/>
      <c r="L26" s="935"/>
      <c r="M26" s="936"/>
    </row>
    <row r="27" ht="12.75">
      <c r="A27" s="53" t="s">
        <v>583</v>
      </c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</sheetData>
  <mergeCells count="14">
    <mergeCell ref="F26:M26"/>
    <mergeCell ref="A1:J1"/>
    <mergeCell ref="A3:A4"/>
    <mergeCell ref="B3:C3"/>
    <mergeCell ref="D3:E3"/>
    <mergeCell ref="F3:G3"/>
    <mergeCell ref="H3:I3"/>
    <mergeCell ref="J3:J4"/>
    <mergeCell ref="H15:I15"/>
    <mergeCell ref="J15:J16"/>
    <mergeCell ref="A15:A16"/>
    <mergeCell ref="B15:C15"/>
    <mergeCell ref="D15:E15"/>
    <mergeCell ref="F15:G15"/>
  </mergeCells>
  <printOptions/>
  <pageMargins left="0.7480314960629921" right="0.7480314960629921" top="0.72" bottom="0.42" header="0.5118110236220472" footer="0.1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3"/>
  <sheetViews>
    <sheetView zoomScaleSheetLayoutView="100" workbookViewId="0" topLeftCell="A1">
      <selection activeCell="F19" sqref="F19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8" width="15.140625" style="0" customWidth="1"/>
    <col min="9" max="9" width="13.8515625" style="0" customWidth="1"/>
    <col min="10" max="10" width="14.421875" style="0" customWidth="1"/>
  </cols>
  <sheetData>
    <row r="1" spans="1:10" s="87" customFormat="1" ht="32.25" customHeight="1">
      <c r="A1" s="916" t="s">
        <v>437</v>
      </c>
      <c r="B1" s="916"/>
      <c r="C1" s="916"/>
      <c r="D1" s="916"/>
      <c r="E1" s="916"/>
      <c r="F1" s="916"/>
      <c r="G1" s="916"/>
      <c r="H1" s="916"/>
      <c r="I1" s="916"/>
      <c r="J1" s="916"/>
    </row>
    <row r="2" spans="1:10" s="15" customFormat="1" ht="18" customHeight="1">
      <c r="A2" s="88" t="s">
        <v>621</v>
      </c>
      <c r="J2" s="104" t="s">
        <v>622</v>
      </c>
    </row>
    <row r="3" spans="1:10" s="27" customFormat="1" ht="18" customHeight="1">
      <c r="A3" s="917" t="s">
        <v>438</v>
      </c>
      <c r="B3" s="7" t="s">
        <v>439</v>
      </c>
      <c r="C3" s="7" t="s">
        <v>440</v>
      </c>
      <c r="D3" s="903" t="s">
        <v>441</v>
      </c>
      <c r="E3" s="904"/>
      <c r="F3" s="904"/>
      <c r="G3" s="904"/>
      <c r="H3" s="904"/>
      <c r="I3" s="905"/>
      <c r="J3" s="906" t="s">
        <v>442</v>
      </c>
    </row>
    <row r="4" spans="1:10" s="27" customFormat="1" ht="18" customHeight="1">
      <c r="A4" s="918"/>
      <c r="B4" s="31"/>
      <c r="C4" s="31"/>
      <c r="D4" s="113" t="s">
        <v>443</v>
      </c>
      <c r="E4" s="113" t="s">
        <v>444</v>
      </c>
      <c r="F4" s="114" t="s">
        <v>445</v>
      </c>
      <c r="G4" s="113" t="s">
        <v>446</v>
      </c>
      <c r="H4" s="906" t="s">
        <v>447</v>
      </c>
      <c r="I4" s="907"/>
      <c r="J4" s="921"/>
    </row>
    <row r="5" spans="1:10" s="27" customFormat="1" ht="18" customHeight="1">
      <c r="A5" s="918"/>
      <c r="B5" s="31" t="s">
        <v>448</v>
      </c>
      <c r="C5" s="31" t="s">
        <v>448</v>
      </c>
      <c r="D5" s="31"/>
      <c r="E5" s="31"/>
      <c r="F5" s="28"/>
      <c r="G5" s="31"/>
      <c r="H5" s="921"/>
      <c r="I5" s="887"/>
      <c r="J5" s="921"/>
    </row>
    <row r="6" spans="1:10" s="27" customFormat="1" ht="18" customHeight="1">
      <c r="A6" s="919"/>
      <c r="B6" s="34" t="s">
        <v>449</v>
      </c>
      <c r="C6" s="34" t="s">
        <v>619</v>
      </c>
      <c r="D6" s="34" t="s">
        <v>450</v>
      </c>
      <c r="E6" s="34" t="s">
        <v>450</v>
      </c>
      <c r="F6" s="34" t="s">
        <v>450</v>
      </c>
      <c r="G6" s="34" t="s">
        <v>450</v>
      </c>
      <c r="H6" s="922" t="s">
        <v>451</v>
      </c>
      <c r="I6" s="888"/>
      <c r="J6" s="922"/>
    </row>
    <row r="7" spans="1:40" s="89" customFormat="1" ht="15" customHeight="1">
      <c r="A7" s="435" t="s">
        <v>557</v>
      </c>
      <c r="B7" s="543">
        <v>14</v>
      </c>
      <c r="C7" s="23">
        <v>247</v>
      </c>
      <c r="D7" s="107">
        <v>19</v>
      </c>
      <c r="E7" s="23">
        <v>6</v>
      </c>
      <c r="F7" s="23">
        <v>199</v>
      </c>
      <c r="G7" s="23">
        <v>5</v>
      </c>
      <c r="H7" s="901">
        <v>18</v>
      </c>
      <c r="I7" s="902"/>
      <c r="J7" s="436" t="s">
        <v>606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s="115" customFormat="1" ht="15" customHeight="1">
      <c r="A8" s="435" t="s">
        <v>558</v>
      </c>
      <c r="B8" s="23">
        <v>7</v>
      </c>
      <c r="C8" s="23">
        <v>170</v>
      </c>
      <c r="D8" s="107">
        <v>0</v>
      </c>
      <c r="E8" s="23">
        <v>110</v>
      </c>
      <c r="F8" s="23">
        <v>60</v>
      </c>
      <c r="G8" s="23" t="s">
        <v>460</v>
      </c>
      <c r="H8" s="901">
        <v>0</v>
      </c>
      <c r="I8" s="902"/>
      <c r="J8" s="436" t="s">
        <v>578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40" s="91" customFormat="1" ht="15" customHeight="1">
      <c r="A9" s="108" t="s">
        <v>430</v>
      </c>
      <c r="B9" s="544">
        <v>28</v>
      </c>
      <c r="C9" s="508">
        <f>SUM(D9:H9)</f>
        <v>544</v>
      </c>
      <c r="D9" s="117">
        <v>0</v>
      </c>
      <c r="E9" s="117">
        <v>0</v>
      </c>
      <c r="F9" s="508">
        <v>442</v>
      </c>
      <c r="G9" s="508">
        <v>102</v>
      </c>
      <c r="H9" s="913">
        <v>0</v>
      </c>
      <c r="I9" s="897"/>
      <c r="J9" s="118" t="s">
        <v>430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s="89" customFormat="1" ht="15" customHeight="1">
      <c r="A10" s="108" t="s">
        <v>361</v>
      </c>
      <c r="B10" s="544">
        <v>12</v>
      </c>
      <c r="C10" s="508">
        <v>414</v>
      </c>
      <c r="D10" s="486" t="s">
        <v>460</v>
      </c>
      <c r="E10" s="486" t="s">
        <v>460</v>
      </c>
      <c r="F10" s="508">
        <v>394</v>
      </c>
      <c r="G10" s="508">
        <v>20</v>
      </c>
      <c r="H10" s="913" t="s">
        <v>460</v>
      </c>
      <c r="I10" s="897"/>
      <c r="J10" s="118" t="s">
        <v>361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89" customFormat="1" ht="15" customHeight="1">
      <c r="A11" s="108" t="s">
        <v>710</v>
      </c>
      <c r="B11" s="544">
        <v>13</v>
      </c>
      <c r="C11" s="508">
        <v>338</v>
      </c>
      <c r="D11" s="486" t="s">
        <v>460</v>
      </c>
      <c r="E11" s="486" t="s">
        <v>460</v>
      </c>
      <c r="F11" s="508">
        <v>308</v>
      </c>
      <c r="G11" s="508">
        <v>30</v>
      </c>
      <c r="H11" s="913">
        <v>0</v>
      </c>
      <c r="I11" s="898"/>
      <c r="J11" s="118" t="s">
        <v>634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s="89" customFormat="1" ht="15" customHeight="1">
      <c r="A12" s="108" t="s">
        <v>777</v>
      </c>
      <c r="B12" s="544">
        <v>50</v>
      </c>
      <c r="C12" s="508">
        <v>2282</v>
      </c>
      <c r="D12" s="486" t="s">
        <v>460</v>
      </c>
      <c r="E12" s="486">
        <v>416</v>
      </c>
      <c r="F12" s="508">
        <v>1650</v>
      </c>
      <c r="G12" s="508">
        <v>138</v>
      </c>
      <c r="H12" s="913">
        <v>78</v>
      </c>
      <c r="I12" s="898"/>
      <c r="J12" s="118" t="s">
        <v>777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s="89" customFormat="1" ht="15" customHeight="1">
      <c r="A13" s="378" t="s">
        <v>785</v>
      </c>
      <c r="B13" s="759">
        <v>11</v>
      </c>
      <c r="C13" s="717">
        <v>309</v>
      </c>
      <c r="D13" s="717">
        <v>0</v>
      </c>
      <c r="E13" s="717">
        <v>0</v>
      </c>
      <c r="F13" s="760">
        <v>291</v>
      </c>
      <c r="G13" s="760">
        <v>18</v>
      </c>
      <c r="H13" s="899">
        <v>0</v>
      </c>
      <c r="I13" s="900"/>
      <c r="J13" s="761" t="s">
        <v>778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="116" customFormat="1" ht="12.75"/>
    <row r="15" spans="2:4" s="1" customFormat="1" ht="13.5">
      <c r="B15" s="101"/>
      <c r="C15" s="99"/>
      <c r="D15" s="99"/>
    </row>
    <row r="16" spans="2:4" s="1" customFormat="1" ht="13.5">
      <c r="B16" s="101"/>
      <c r="C16" s="99"/>
      <c r="D16" s="99"/>
    </row>
    <row r="17" spans="2:3" s="1" customFormat="1" ht="13.5">
      <c r="B17" s="101"/>
      <c r="C17" s="102"/>
    </row>
    <row r="18" spans="2:3" s="1" customFormat="1" ht="13.5">
      <c r="B18" s="101"/>
      <c r="C18" s="102"/>
    </row>
    <row r="19" spans="2:3" s="1" customFormat="1" ht="13.5">
      <c r="B19" s="101"/>
      <c r="C19" s="102"/>
    </row>
    <row r="20" spans="2:3" s="1" customFormat="1" ht="13.5">
      <c r="B20" s="101"/>
      <c r="C20" s="102"/>
    </row>
    <row r="21" s="1" customFormat="1" ht="13.5">
      <c r="B21" s="101"/>
    </row>
    <row r="22" s="10" customFormat="1" ht="12.75">
      <c r="B22" s="103"/>
    </row>
    <row r="23" s="10" customFormat="1" ht="12.75">
      <c r="B23" s="103"/>
    </row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</sheetData>
  <mergeCells count="14">
    <mergeCell ref="H13:I13"/>
    <mergeCell ref="H7:I7"/>
    <mergeCell ref="H8:I8"/>
    <mergeCell ref="A1:J1"/>
    <mergeCell ref="A3:A6"/>
    <mergeCell ref="D3:I3"/>
    <mergeCell ref="J3:J6"/>
    <mergeCell ref="H4:I4"/>
    <mergeCell ref="H5:I5"/>
    <mergeCell ref="H6:I6"/>
    <mergeCell ref="H9:I9"/>
    <mergeCell ref="H10:I10"/>
    <mergeCell ref="H11:I11"/>
    <mergeCell ref="H12:I12"/>
  </mergeCells>
  <printOptions/>
  <pageMargins left="0.75" right="0.75" top="0.72" bottom="0.38" header="0.5" footer="0.18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16"/>
  <sheetViews>
    <sheetView workbookViewId="0" topLeftCell="A5">
      <selection activeCell="G20" sqref="G20"/>
    </sheetView>
  </sheetViews>
  <sheetFormatPr defaultColWidth="9.140625" defaultRowHeight="12.75"/>
  <cols>
    <col min="1" max="1" width="17.140625" style="0" customWidth="1"/>
    <col min="10" max="10" width="18.28125" style="0" customWidth="1"/>
  </cols>
  <sheetData>
    <row r="1" spans="1:10" ht="23.25">
      <c r="A1" s="889" t="s">
        <v>786</v>
      </c>
      <c r="B1" s="889"/>
      <c r="C1" s="889"/>
      <c r="D1" s="889"/>
      <c r="E1" s="889"/>
      <c r="F1" s="889"/>
      <c r="G1" s="889"/>
      <c r="H1" s="889"/>
      <c r="I1" s="889"/>
      <c r="J1" s="889"/>
    </row>
    <row r="2" spans="1:10" ht="12.75">
      <c r="A2" s="88" t="s">
        <v>621</v>
      </c>
      <c r="B2" s="15"/>
      <c r="C2" s="15"/>
      <c r="D2" s="15"/>
      <c r="E2" s="15"/>
      <c r="F2" s="15"/>
      <c r="G2" s="15"/>
      <c r="H2" s="15"/>
      <c r="I2" s="15"/>
      <c r="J2" s="104" t="s">
        <v>622</v>
      </c>
    </row>
    <row r="3" spans="1:10" s="27" customFormat="1" ht="18" customHeight="1">
      <c r="A3" s="917" t="s">
        <v>438</v>
      </c>
      <c r="B3" s="890" t="s">
        <v>452</v>
      </c>
      <c r="C3" s="891"/>
      <c r="D3" s="891"/>
      <c r="E3" s="891"/>
      <c r="F3" s="891"/>
      <c r="G3" s="891"/>
      <c r="H3" s="891"/>
      <c r="I3" s="892"/>
      <c r="J3" s="906" t="s">
        <v>442</v>
      </c>
    </row>
    <row r="4" spans="1:10" s="27" customFormat="1" ht="18" customHeight="1">
      <c r="A4" s="918"/>
      <c r="B4" s="893" t="s">
        <v>453</v>
      </c>
      <c r="C4" s="905"/>
      <c r="D4" s="893" t="s">
        <v>454</v>
      </c>
      <c r="E4" s="905"/>
      <c r="F4" s="893" t="s">
        <v>455</v>
      </c>
      <c r="G4" s="905"/>
      <c r="H4" s="893" t="s">
        <v>456</v>
      </c>
      <c r="I4" s="905"/>
      <c r="J4" s="921"/>
    </row>
    <row r="5" spans="1:10" s="27" customFormat="1" ht="18" customHeight="1">
      <c r="A5" s="918"/>
      <c r="B5" s="7" t="s">
        <v>439</v>
      </c>
      <c r="C5" s="7" t="s">
        <v>440</v>
      </c>
      <c r="D5" s="7" t="s">
        <v>439</v>
      </c>
      <c r="E5" s="7" t="s">
        <v>440</v>
      </c>
      <c r="F5" s="7" t="s">
        <v>439</v>
      </c>
      <c r="G5" s="7" t="s">
        <v>440</v>
      </c>
      <c r="H5" s="7" t="s">
        <v>439</v>
      </c>
      <c r="I5" s="7" t="s">
        <v>440</v>
      </c>
      <c r="J5" s="921"/>
    </row>
    <row r="6" spans="1:10" s="27" customFormat="1" ht="18" customHeight="1">
      <c r="A6" s="918"/>
      <c r="B6" s="31" t="s">
        <v>448</v>
      </c>
      <c r="C6" s="31" t="s">
        <v>448</v>
      </c>
      <c r="D6" s="31" t="s">
        <v>448</v>
      </c>
      <c r="E6" s="31" t="s">
        <v>448</v>
      </c>
      <c r="F6" s="31" t="s">
        <v>448</v>
      </c>
      <c r="G6" s="31" t="s">
        <v>448</v>
      </c>
      <c r="H6" s="31" t="s">
        <v>448</v>
      </c>
      <c r="I6" s="31" t="s">
        <v>448</v>
      </c>
      <c r="J6" s="921"/>
    </row>
    <row r="7" spans="1:10" s="27" customFormat="1" ht="18" customHeight="1">
      <c r="A7" s="919"/>
      <c r="B7" s="110" t="s">
        <v>449</v>
      </c>
      <c r="C7" s="34" t="s">
        <v>620</v>
      </c>
      <c r="D7" s="110" t="s">
        <v>436</v>
      </c>
      <c r="E7" s="34" t="s">
        <v>619</v>
      </c>
      <c r="F7" s="110" t="s">
        <v>436</v>
      </c>
      <c r="G7" s="34" t="s">
        <v>619</v>
      </c>
      <c r="H7" s="110" t="s">
        <v>436</v>
      </c>
      <c r="I7" s="34" t="s">
        <v>619</v>
      </c>
      <c r="J7" s="922"/>
    </row>
    <row r="8" spans="1:59" s="89" customFormat="1" ht="19.5" customHeight="1">
      <c r="A8" s="435" t="s">
        <v>557</v>
      </c>
      <c r="B8" s="107">
        <v>2</v>
      </c>
      <c r="C8" s="107">
        <v>23</v>
      </c>
      <c r="D8" s="107">
        <v>10</v>
      </c>
      <c r="E8" s="107">
        <v>159</v>
      </c>
      <c r="F8" s="23">
        <v>2</v>
      </c>
      <c r="G8" s="23">
        <v>65</v>
      </c>
      <c r="H8" s="107" t="s">
        <v>458</v>
      </c>
      <c r="I8" s="112" t="s">
        <v>458</v>
      </c>
      <c r="J8" s="436" t="s">
        <v>606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</row>
    <row r="9" spans="1:59" s="115" customFormat="1" ht="19.5" customHeight="1">
      <c r="A9" s="435" t="s">
        <v>558</v>
      </c>
      <c r="B9" s="107">
        <v>7</v>
      </c>
      <c r="C9" s="107">
        <v>170</v>
      </c>
      <c r="D9" s="107">
        <v>0</v>
      </c>
      <c r="E9" s="107">
        <v>0</v>
      </c>
      <c r="F9" s="23" t="s">
        <v>460</v>
      </c>
      <c r="G9" s="23" t="s">
        <v>460</v>
      </c>
      <c r="H9" s="107">
        <v>0</v>
      </c>
      <c r="I9" s="112">
        <v>0</v>
      </c>
      <c r="J9" s="436" t="s">
        <v>578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</row>
    <row r="10" spans="1:59" s="89" customFormat="1" ht="19.5" customHeight="1">
      <c r="A10" s="108" t="s">
        <v>430</v>
      </c>
      <c r="B10" s="467">
        <v>0</v>
      </c>
      <c r="C10" s="117">
        <v>0</v>
      </c>
      <c r="D10" s="117">
        <v>26</v>
      </c>
      <c r="E10" s="117">
        <v>491</v>
      </c>
      <c r="F10" s="508">
        <v>2</v>
      </c>
      <c r="G10" s="508">
        <v>53</v>
      </c>
      <c r="H10" s="117">
        <v>0</v>
      </c>
      <c r="I10" s="119">
        <v>0</v>
      </c>
      <c r="J10" s="118" t="s">
        <v>430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</row>
    <row r="11" spans="1:59" s="89" customFormat="1" ht="19.5" customHeight="1">
      <c r="A11" s="108" t="s">
        <v>361</v>
      </c>
      <c r="B11" s="487" t="s">
        <v>460</v>
      </c>
      <c r="C11" s="486" t="s">
        <v>460</v>
      </c>
      <c r="D11" s="486">
        <v>12</v>
      </c>
      <c r="E11" s="486">
        <v>414</v>
      </c>
      <c r="F11" s="508" t="s">
        <v>460</v>
      </c>
      <c r="G11" s="508" t="s">
        <v>460</v>
      </c>
      <c r="H11" s="486" t="s">
        <v>460</v>
      </c>
      <c r="I11" s="488" t="s">
        <v>460</v>
      </c>
      <c r="J11" s="118" t="s">
        <v>361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</row>
    <row r="12" spans="1:59" s="89" customFormat="1" ht="19.5" customHeight="1">
      <c r="A12" s="108" t="s">
        <v>710</v>
      </c>
      <c r="B12" s="487" t="s">
        <v>460</v>
      </c>
      <c r="C12" s="486" t="s">
        <v>460</v>
      </c>
      <c r="D12" s="486">
        <v>12</v>
      </c>
      <c r="E12" s="486">
        <v>294</v>
      </c>
      <c r="F12" s="508">
        <v>1</v>
      </c>
      <c r="G12" s="508">
        <v>44</v>
      </c>
      <c r="H12" s="486" t="s">
        <v>460</v>
      </c>
      <c r="I12" s="488" t="s">
        <v>460</v>
      </c>
      <c r="J12" s="118" t="s">
        <v>710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</row>
    <row r="13" spans="1:59" s="89" customFormat="1" ht="19.5" customHeight="1">
      <c r="A13" s="108" t="s">
        <v>777</v>
      </c>
      <c r="B13" s="487" t="s">
        <v>460</v>
      </c>
      <c r="C13" s="486" t="s">
        <v>460</v>
      </c>
      <c r="D13" s="486">
        <v>9</v>
      </c>
      <c r="E13" s="486">
        <v>312</v>
      </c>
      <c r="F13" s="508">
        <v>41</v>
      </c>
      <c r="G13" s="508">
        <v>1970</v>
      </c>
      <c r="H13" s="486" t="s">
        <v>457</v>
      </c>
      <c r="I13" s="488" t="s">
        <v>457</v>
      </c>
      <c r="J13" s="118" t="s">
        <v>777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</row>
    <row r="14" spans="1:59" s="89" customFormat="1" ht="19.5" customHeight="1">
      <c r="A14" s="378" t="s">
        <v>785</v>
      </c>
      <c r="B14" s="717">
        <v>0</v>
      </c>
      <c r="C14" s="762">
        <v>0</v>
      </c>
      <c r="D14" s="717">
        <v>8</v>
      </c>
      <c r="E14" s="717">
        <v>173</v>
      </c>
      <c r="F14" s="717">
        <v>3</v>
      </c>
      <c r="G14" s="717">
        <v>136</v>
      </c>
      <c r="H14" s="762">
        <v>0</v>
      </c>
      <c r="I14" s="763">
        <v>0</v>
      </c>
      <c r="J14" s="761" t="s">
        <v>778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</row>
    <row r="15" spans="1:10" s="122" customFormat="1" ht="15.75" customHeight="1">
      <c r="A15" s="68" t="s">
        <v>738</v>
      </c>
      <c r="B15" s="121"/>
      <c r="I15" s="121"/>
      <c r="J15" s="277" t="s">
        <v>749</v>
      </c>
    </row>
    <row r="16" spans="1:10" s="122" customFormat="1" ht="15.75" customHeight="1">
      <c r="A16" s="123" t="s">
        <v>737</v>
      </c>
      <c r="G16" s="536" t="s">
        <v>736</v>
      </c>
      <c r="H16" s="536"/>
      <c r="I16" s="536"/>
      <c r="J16" s="536"/>
    </row>
  </sheetData>
  <mergeCells count="8">
    <mergeCell ref="A1:J1"/>
    <mergeCell ref="A3:A7"/>
    <mergeCell ref="B3:I3"/>
    <mergeCell ref="J3:J7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H18" sqref="H18"/>
    </sheetView>
  </sheetViews>
  <sheetFormatPr defaultColWidth="9.140625" defaultRowHeight="12.75"/>
  <cols>
    <col min="1" max="1" width="11.421875" style="536" customWidth="1"/>
    <col min="2" max="11" width="10.8515625" style="536" customWidth="1"/>
    <col min="12" max="12" width="11.140625" style="536" customWidth="1"/>
    <col min="13" max="13" width="6.00390625" style="536" customWidth="1"/>
  </cols>
  <sheetData>
    <row r="1" spans="1:13" ht="23.25">
      <c r="A1" s="894" t="s">
        <v>747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</row>
    <row r="2" spans="1:13" ht="12.75">
      <c r="A2" s="660" t="s">
        <v>775</v>
      </c>
      <c r="M2" s="661" t="s">
        <v>776</v>
      </c>
    </row>
    <row r="3" spans="1:12" ht="26.25" customHeight="1">
      <c r="A3" s="662"/>
      <c r="B3" s="895" t="s">
        <v>724</v>
      </c>
      <c r="C3" s="896"/>
      <c r="D3" s="895" t="s">
        <v>725</v>
      </c>
      <c r="E3" s="896"/>
      <c r="F3" s="884" t="s">
        <v>726</v>
      </c>
      <c r="G3" s="885"/>
      <c r="H3" s="885"/>
      <c r="I3" s="885"/>
      <c r="J3" s="885"/>
      <c r="K3" s="886"/>
      <c r="L3" s="663"/>
    </row>
    <row r="4" spans="1:13" ht="26.25" customHeight="1">
      <c r="A4" s="664" t="s">
        <v>727</v>
      </c>
      <c r="B4" s="882"/>
      <c r="C4" s="883"/>
      <c r="D4" s="882"/>
      <c r="E4" s="883"/>
      <c r="F4" s="873" t="s">
        <v>728</v>
      </c>
      <c r="G4" s="874"/>
      <c r="H4" s="873" t="s">
        <v>729</v>
      </c>
      <c r="I4" s="874"/>
      <c r="J4" s="873" t="s">
        <v>730</v>
      </c>
      <c r="K4" s="874"/>
      <c r="L4" s="875" t="s">
        <v>731</v>
      </c>
      <c r="M4" s="931"/>
    </row>
    <row r="5" spans="1:12" ht="12.75">
      <c r="A5" s="664"/>
      <c r="B5" s="665"/>
      <c r="C5" s="665"/>
      <c r="D5" s="665"/>
      <c r="E5" s="665"/>
      <c r="F5" s="666"/>
      <c r="G5" s="665"/>
      <c r="H5" s="666"/>
      <c r="I5" s="665"/>
      <c r="J5" s="666"/>
      <c r="K5" s="665"/>
      <c r="L5" s="550"/>
    </row>
    <row r="6" spans="1:12" ht="25.5">
      <c r="A6" s="667"/>
      <c r="B6" s="668" t="s">
        <v>732</v>
      </c>
      <c r="C6" s="668" t="s">
        <v>733</v>
      </c>
      <c r="D6" s="668" t="s">
        <v>732</v>
      </c>
      <c r="E6" s="668" t="s">
        <v>733</v>
      </c>
      <c r="F6" s="668" t="s">
        <v>732</v>
      </c>
      <c r="G6" s="668" t="s">
        <v>733</v>
      </c>
      <c r="H6" s="668" t="s">
        <v>732</v>
      </c>
      <c r="I6" s="668" t="s">
        <v>733</v>
      </c>
      <c r="J6" s="668" t="s">
        <v>732</v>
      </c>
      <c r="K6" s="668" t="s">
        <v>733</v>
      </c>
      <c r="L6" s="550"/>
    </row>
    <row r="7" spans="1:13" ht="20.25" customHeight="1">
      <c r="A7" s="720" t="s">
        <v>734</v>
      </c>
      <c r="B7" s="669">
        <v>9</v>
      </c>
      <c r="C7" s="669">
        <v>28</v>
      </c>
      <c r="D7" s="669">
        <v>9</v>
      </c>
      <c r="E7" s="669">
        <v>28</v>
      </c>
      <c r="F7" s="670">
        <v>0</v>
      </c>
      <c r="G7" s="670">
        <v>0</v>
      </c>
      <c r="H7" s="670">
        <v>0</v>
      </c>
      <c r="I7" s="670">
        <v>0</v>
      </c>
      <c r="J7" s="670">
        <v>0</v>
      </c>
      <c r="K7" s="671">
        <v>0</v>
      </c>
      <c r="L7" s="875" t="s">
        <v>734</v>
      </c>
      <c r="M7" s="876"/>
    </row>
    <row r="8" spans="1:13" ht="20.25" customHeight="1">
      <c r="A8" s="672" t="s">
        <v>735</v>
      </c>
      <c r="B8" s="673">
        <v>11</v>
      </c>
      <c r="C8" s="673">
        <v>25</v>
      </c>
      <c r="D8" s="673">
        <v>11</v>
      </c>
      <c r="E8" s="673">
        <v>25</v>
      </c>
      <c r="F8" s="669">
        <v>0</v>
      </c>
      <c r="G8" s="669">
        <v>0</v>
      </c>
      <c r="H8" s="669">
        <v>0</v>
      </c>
      <c r="I8" s="669">
        <v>0</v>
      </c>
      <c r="J8" s="669">
        <v>0</v>
      </c>
      <c r="K8" s="674">
        <v>0</v>
      </c>
      <c r="L8" s="877" t="s">
        <v>735</v>
      </c>
      <c r="M8" s="878"/>
    </row>
    <row r="9" spans="1:13" ht="20.25" customHeight="1">
      <c r="A9" s="672" t="s">
        <v>777</v>
      </c>
      <c r="B9" s="673">
        <v>20</v>
      </c>
      <c r="C9" s="673">
        <v>23</v>
      </c>
      <c r="D9" s="673">
        <v>20</v>
      </c>
      <c r="E9" s="673">
        <v>23</v>
      </c>
      <c r="F9" s="669">
        <v>0</v>
      </c>
      <c r="G9" s="669">
        <v>0</v>
      </c>
      <c r="H9" s="669">
        <v>0</v>
      </c>
      <c r="I9" s="669">
        <v>0</v>
      </c>
      <c r="J9" s="669">
        <v>0</v>
      </c>
      <c r="K9" s="674">
        <v>0</v>
      </c>
      <c r="L9" s="734" t="s">
        <v>777</v>
      </c>
      <c r="M9" s="735"/>
    </row>
    <row r="10" spans="1:13" ht="20.25" customHeight="1">
      <c r="A10" s="676" t="s">
        <v>782</v>
      </c>
      <c r="B10" s="762">
        <v>9</v>
      </c>
      <c r="C10" s="762">
        <v>16</v>
      </c>
      <c r="D10" s="762">
        <v>9</v>
      </c>
      <c r="E10" s="762">
        <v>16</v>
      </c>
      <c r="F10" s="764">
        <v>0</v>
      </c>
      <c r="G10" s="764">
        <v>0</v>
      </c>
      <c r="H10" s="764">
        <v>0</v>
      </c>
      <c r="I10" s="764">
        <v>0</v>
      </c>
      <c r="J10" s="764">
        <v>0</v>
      </c>
      <c r="K10" s="765">
        <v>0</v>
      </c>
      <c r="L10" s="879" t="s">
        <v>782</v>
      </c>
      <c r="M10" s="880"/>
    </row>
    <row r="11" spans="1:13" ht="12.75">
      <c r="A11" s="68" t="s">
        <v>748</v>
      </c>
      <c r="B11" s="550"/>
      <c r="C11" s="550"/>
      <c r="F11" s="550"/>
      <c r="G11" s="550"/>
      <c r="H11" s="550"/>
      <c r="I11" s="550"/>
      <c r="J11" s="550"/>
      <c r="K11" s="550"/>
      <c r="L11" s="675" t="s">
        <v>750</v>
      </c>
      <c r="M11" s="550"/>
    </row>
    <row r="12" spans="1:12" ht="12.75">
      <c r="A12" s="53" t="s">
        <v>583</v>
      </c>
      <c r="B12" s="53"/>
      <c r="C12" s="53"/>
      <c r="H12" s="675"/>
      <c r="J12" s="675"/>
      <c r="L12" s="550"/>
    </row>
  </sheetData>
  <mergeCells count="11">
    <mergeCell ref="L7:M7"/>
    <mergeCell ref="L8:M8"/>
    <mergeCell ref="L10:M10"/>
    <mergeCell ref="A1:M1"/>
    <mergeCell ref="B3:C4"/>
    <mergeCell ref="D3:E4"/>
    <mergeCell ref="F3:K3"/>
    <mergeCell ref="F4:G4"/>
    <mergeCell ref="H4:I4"/>
    <mergeCell ref="J4:K4"/>
    <mergeCell ref="L4:M4"/>
  </mergeCells>
  <printOptions/>
  <pageMargins left="0.55" right="0.4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2010-01-07T02:38:30Z</cp:lastPrinted>
  <dcterms:created xsi:type="dcterms:W3CDTF">2007-11-14T04:48:36Z</dcterms:created>
  <dcterms:modified xsi:type="dcterms:W3CDTF">2011-03-03T04:37:28Z</dcterms:modified>
  <cp:category/>
  <cp:version/>
  <cp:contentType/>
  <cp:contentStatus/>
</cp:coreProperties>
</file>