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50" tabRatio="991" firstSheet="12" activeTab="21"/>
  </bookViews>
  <sheets>
    <sheet name="1.학교 총개황" sheetId="1" r:id="rId1"/>
    <sheet name="2.유치원" sheetId="2" r:id="rId2"/>
    <sheet name="3.초등학교" sheetId="3" r:id="rId3"/>
    <sheet name="4.중학교(국·공립)" sheetId="4" r:id="rId4"/>
    <sheet name="5.중학교(사립)" sheetId="5" r:id="rId5"/>
    <sheet name="6.일반계 고등학교(국.공립)" sheetId="6" r:id="rId6"/>
    <sheet name="7.일반계고등학교(사립)" sheetId="7" r:id="rId7"/>
    <sheet name="8.전문계고등학교(국.공립)" sheetId="8" r:id="rId8"/>
    <sheet name="9.전문계고등학교(사립)" sheetId="9" r:id="rId9"/>
    <sheet name="10.전문대학" sheetId="10" r:id="rId10"/>
    <sheet name="11.교육대학교" sheetId="11" r:id="rId11"/>
    <sheet name="12.대학(교)" sheetId="12" r:id="rId12"/>
    <sheet name="13.대학원(1)" sheetId="13" r:id="rId13"/>
    <sheet name="13.대학원 (2)" sheetId="14" r:id="rId14"/>
    <sheet name="14.기타학교" sheetId="15" r:id="rId15"/>
    <sheet name="15.적령아동취학" sheetId="16" r:id="rId16"/>
    <sheet name="16.사설학원 및 독서실" sheetId="17" r:id="rId17"/>
    <sheet name="17.공공도서관" sheetId="18" r:id="rId18"/>
    <sheet name="18.박물관" sheetId="19" r:id="rId19"/>
    <sheet name="19.문화재" sheetId="20" r:id="rId20"/>
    <sheet name="20.예술단" sheetId="21" r:id="rId21"/>
    <sheet name="21.문화공간" sheetId="22" r:id="rId22"/>
    <sheet name="22.체육시설" sheetId="23" r:id="rId23"/>
    <sheet name="23. 운동장 " sheetId="24" r:id="rId24"/>
    <sheet name="24.청소년수련시설" sheetId="25" r:id="rId25"/>
    <sheet name="25.언론매체" sheetId="26" r:id="rId26"/>
    <sheet name="26.출판,인쇄 및 기록매체업 현황(산업세분류별)" sheetId="27" r:id="rId27"/>
  </sheets>
  <definedNames>
    <definedName name="_xlnm.Print_Area" localSheetId="13">'13.대학원 (2)'!$A$1:$J$24</definedName>
    <definedName name="_xlnm.Print_Area" localSheetId="14">'14.기타학교'!$A$1:$M$42</definedName>
    <definedName name="_xlnm.Print_Area" localSheetId="16">'16.사설학원 및 독서실'!$A$1:$O$36</definedName>
    <definedName name="_xlnm.Print_Area" localSheetId="1">'2.유치원'!$A$1:$O$32</definedName>
    <definedName name="_xlnm.Print_Area" localSheetId="21">'21.문화공간'!$A$1:$M$18</definedName>
    <definedName name="_xlnm.Print_Area" localSheetId="22">'22.체육시설'!$A$1:$S$25</definedName>
    <definedName name="_xlnm.Print_Area" localSheetId="2">'3.초등학교'!$A$1:$L$37</definedName>
    <definedName name="_xlnm.Print_Area" localSheetId="3">'4.중학교(국·공립)'!$A$1:$M$37</definedName>
    <definedName name="_xlnm.Print_Area" localSheetId="5">'6.일반계 고등학교(국.공립)'!$A$1:$M$31</definedName>
    <definedName name="_xlnm.Print_Area" localSheetId="6">'7.일반계고등학교(사립)'!$A$1:$M$25</definedName>
    <definedName name="_xlnm.Print_Area" localSheetId="7">'8.전문계고등학교(국.공립)'!$A$1:$M$35</definedName>
    <definedName name="_xlnm.Print_Area" localSheetId="8">'9.전문계고등학교(사립)'!$A$1:$M$36</definedName>
  </definedNames>
  <calcPr fullCalcOnLoad="1"/>
</workbook>
</file>

<file path=xl/comments18.xml><?xml version="1.0" encoding="utf-8"?>
<comments xmlns="http://schemas.openxmlformats.org/spreadsheetml/2006/main">
  <authors>
    <author>임직원</author>
  </authors>
  <commentList>
    <comment ref="A15" authorId="0">
      <text>
        <r>
          <rPr>
            <b/>
            <sz val="9"/>
            <rFont val="굴림"/>
            <family val="3"/>
          </rPr>
          <t>임직원:</t>
        </r>
        <r>
          <rPr>
            <sz val="9"/>
            <rFont val="굴림"/>
            <family val="3"/>
          </rPr>
          <t xml:space="preserve">
수정할것 수치가 틀림확인할거</t>
        </r>
      </text>
    </comment>
  </commentList>
</comments>
</file>

<file path=xl/sharedStrings.xml><?xml version="1.0" encoding="utf-8"?>
<sst xmlns="http://schemas.openxmlformats.org/spreadsheetml/2006/main" count="2434" uniqueCount="1126">
  <si>
    <r>
      <t>Source : Jeju Special Self-Governing Province Office of Education,</t>
    </r>
    <r>
      <rPr>
        <sz val="10"/>
        <rFont val="Arial"/>
        <family val="2"/>
      </rPr>
      <t xml:space="preserve">
</t>
    </r>
  </si>
  <si>
    <r>
      <t>「</t>
    </r>
    <r>
      <rPr>
        <sz val="10"/>
        <rFont val="Arial"/>
        <family val="2"/>
      </rPr>
      <t>Statistical Yearbook of Jeju Education</t>
    </r>
    <r>
      <rPr>
        <sz val="10"/>
        <rFont val="돋움"/>
        <family val="3"/>
      </rPr>
      <t>」</t>
    </r>
  </si>
  <si>
    <t>2003(Bukjeju)</t>
  </si>
  <si>
    <t>2003(Bukjeju)</t>
  </si>
  <si>
    <t>제주교육대학교</t>
  </si>
  <si>
    <t>제주교육대학교</t>
  </si>
  <si>
    <t xml:space="preserve">2 0 0 9 </t>
  </si>
  <si>
    <r>
      <t>교실수</t>
    </r>
    <r>
      <rPr>
        <vertAlign val="superscript"/>
        <sz val="10"/>
        <rFont val="Arial"/>
        <family val="2"/>
      </rPr>
      <t xml:space="preserve">3)
</t>
    </r>
    <r>
      <rPr>
        <sz val="10"/>
        <rFont val="Arial"/>
        <family val="2"/>
      </rPr>
      <t xml:space="preserve">
Number</t>
    </r>
  </si>
  <si>
    <r>
      <t>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물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Building area</t>
    </r>
  </si>
  <si>
    <r>
      <t xml:space="preserve">졸업자수
</t>
    </r>
    <r>
      <rPr>
        <sz val="10"/>
        <rFont val="Arial"/>
        <family val="2"/>
      </rPr>
      <t>Graduates</t>
    </r>
  </si>
  <si>
    <r>
      <t xml:space="preserve">입학지원자
</t>
    </r>
    <r>
      <rPr>
        <sz val="10"/>
        <rFont val="Arial"/>
        <family val="2"/>
      </rPr>
      <t>Applicants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</si>
  <si>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자
</t>
    </r>
    <r>
      <rPr>
        <sz val="10"/>
        <rFont val="Arial"/>
        <family val="2"/>
      </rPr>
      <t>Entrants</t>
    </r>
  </si>
  <si>
    <r>
      <t xml:space="preserve">11. </t>
    </r>
    <r>
      <rPr>
        <b/>
        <sz val="18"/>
        <rFont val="굴림"/>
        <family val="3"/>
      </rPr>
      <t>교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육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대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학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교</t>
    </r>
    <r>
      <rPr>
        <b/>
        <sz val="18"/>
        <rFont val="Arial"/>
        <family val="2"/>
      </rPr>
      <t xml:space="preserve">                        University of Education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</si>
  <si>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</t>
    </r>
    <r>
      <rPr>
        <sz val="10"/>
        <rFont val="Arial"/>
        <family val="2"/>
      </rPr>
      <t>m²)</t>
    </r>
  </si>
  <si>
    <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</si>
  <si>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</si>
  <si>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학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</si>
  <si>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r>
      <t>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</si>
  <si>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</si>
  <si>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t>colleges</t>
  </si>
  <si>
    <t>Departments</t>
  </si>
  <si>
    <t>2 0 0 3</t>
  </si>
  <si>
    <r>
      <t>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황</t>
    </r>
  </si>
  <si>
    <r>
      <t>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황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</si>
  <si>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</si>
  <si>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r>
      <t>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</si>
  <si>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r>
      <t>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</si>
  <si>
    <r>
      <t>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</si>
  <si>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</si>
  <si>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t>Building</t>
  </si>
  <si>
    <t xml:space="preserve">                           Source : Jeju National University of Education</t>
  </si>
  <si>
    <r>
      <t xml:space="preserve">12. </t>
    </r>
    <r>
      <rPr>
        <b/>
        <sz val="18"/>
        <rFont val="돋움"/>
        <family val="3"/>
      </rPr>
      <t>대</t>
    </r>
    <r>
      <rPr>
        <b/>
        <sz val="18"/>
        <rFont val="Arial"/>
        <family val="2"/>
      </rPr>
      <t xml:space="preserve">   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 (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>)                 Colleges and Universities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</si>
  <si>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</t>
    </r>
    <r>
      <rPr>
        <sz val="10"/>
        <rFont val="Arial"/>
        <family val="2"/>
      </rPr>
      <t>m²)</t>
    </r>
  </si>
  <si>
    <t>(Unit : number, person, thousand m²)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</si>
  <si>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대학별</t>
    </r>
  </si>
  <si>
    <t>2 0 0 8</t>
  </si>
  <si>
    <t xml:space="preserve">2 0 0 7 </t>
  </si>
  <si>
    <r>
      <t>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</si>
  <si>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t>단과대학수</t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</si>
  <si>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</si>
  <si>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학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</si>
  <si>
    <r>
      <t>교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</si>
  <si>
    <r>
      <t>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</si>
  <si>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졸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황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</si>
  <si>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황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</si>
  <si>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적</t>
    </r>
  </si>
  <si>
    <r>
      <t>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적</t>
    </r>
  </si>
  <si>
    <t>Year &amp; College</t>
  </si>
  <si>
    <t>Students</t>
  </si>
  <si>
    <t>Teachers</t>
  </si>
  <si>
    <t>Clerical staffs</t>
  </si>
  <si>
    <t>Graduation</t>
  </si>
  <si>
    <t>Entrance</t>
  </si>
  <si>
    <t>Number of</t>
  </si>
  <si>
    <t>계</t>
  </si>
  <si>
    <t>남</t>
  </si>
  <si>
    <t>여</t>
  </si>
  <si>
    <r>
      <t>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</si>
  <si>
    <r>
      <t>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</si>
  <si>
    <t>취업자수</t>
  </si>
  <si>
    <t>입대자수</t>
  </si>
  <si>
    <t>2 0 0 9</t>
  </si>
  <si>
    <t xml:space="preserve">       2 0 0 9</t>
  </si>
  <si>
    <r>
      <t xml:space="preserve">* </t>
    </r>
    <r>
      <rPr>
        <sz val="10"/>
        <rFont val="돋움"/>
        <family val="3"/>
      </rPr>
      <t>제주대학교와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제주교육대학교가</t>
    </r>
    <r>
      <rPr>
        <sz val="10"/>
        <rFont val="Arial"/>
        <family val="2"/>
      </rPr>
      <t xml:space="preserve"> 2008. 3. 1</t>
    </r>
    <r>
      <rPr>
        <sz val="10"/>
        <rFont val="돋움"/>
        <family val="3"/>
      </rPr>
      <t>일자로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통합하여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자료도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통합된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자료로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작성하였음</t>
    </r>
  </si>
  <si>
    <t>제주대학교 대학원</t>
  </si>
  <si>
    <t>Graduate School of Educ.  jeju National University</t>
  </si>
  <si>
    <t>제주대학교교육대학원</t>
  </si>
  <si>
    <t>Graduate School of Business Administration  jeju National University</t>
  </si>
  <si>
    <t>제주대학교경영대학원</t>
  </si>
  <si>
    <t>Graduate School of Public Administration  jeju National University</t>
  </si>
  <si>
    <t>제주대학교행정대학원</t>
  </si>
  <si>
    <t>Graduate School of Industry  jeju National University</t>
  </si>
  <si>
    <t>제주대학교산업대학원</t>
  </si>
  <si>
    <t>Graduate School of Interpretation jeju National University</t>
  </si>
  <si>
    <t>제주대학교통역대학원</t>
  </si>
  <si>
    <t xml:space="preserve"> Jeju National University the Graduate school of Interpretation</t>
  </si>
  <si>
    <t>제주대학교의학전문대학원</t>
  </si>
  <si>
    <t>jeju National University school of medicine</t>
  </si>
  <si>
    <t>제주대학교법학전문대학원</t>
  </si>
  <si>
    <t>jeju National University Law</t>
  </si>
  <si>
    <t>제주대학교사회교육대학원</t>
  </si>
  <si>
    <t>jeju National University Social Education</t>
  </si>
  <si>
    <r>
      <t>제주대학교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대학원</t>
    </r>
  </si>
  <si>
    <t>Graduate School of Educ.  jeju National University</t>
  </si>
  <si>
    <t>제주대학교교육대학원</t>
  </si>
  <si>
    <t>Graduate School of Business Administration  jeju National University</t>
  </si>
  <si>
    <t>제주대학교경영대학원</t>
  </si>
  <si>
    <t>Graduate School of Public Administration  jeju National University</t>
  </si>
  <si>
    <t>제주대학교행정대학원</t>
  </si>
  <si>
    <t>Graduate School of Industry  jeju National University</t>
  </si>
  <si>
    <t>제주대학교산업대학원</t>
  </si>
  <si>
    <t>Graduate School of Interpretation jeju National University</t>
  </si>
  <si>
    <t>제주대학교통역대학원</t>
  </si>
  <si>
    <t xml:space="preserve"> Jeju National University the Graduate school of Interpretation</t>
  </si>
  <si>
    <t>제주대학교의학전문대학원</t>
  </si>
  <si>
    <t>jeju National University school of medicine</t>
  </si>
  <si>
    <t>제주대학교법학전문대학원</t>
  </si>
  <si>
    <t>jeju National University Law</t>
  </si>
  <si>
    <t>제주대학교사회교육대학원</t>
  </si>
  <si>
    <t>jeju National University Social Education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</si>
  <si>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대학원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</si>
  <si>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MD : Master`s Degree  2) DD : Doctor`s Degree</t>
    </r>
  </si>
  <si>
    <r>
      <t xml:space="preserve">* </t>
    </r>
    <r>
      <rPr>
        <sz val="10"/>
        <color indexed="8"/>
        <rFont val="돋움"/>
        <family val="3"/>
      </rPr>
      <t>제주대학교와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제주교육대학교가</t>
    </r>
    <r>
      <rPr>
        <sz val="10"/>
        <color indexed="8"/>
        <rFont val="Arial"/>
        <family val="2"/>
      </rPr>
      <t xml:space="preserve"> 2008. 3. 1</t>
    </r>
    <r>
      <rPr>
        <sz val="10"/>
        <color indexed="8"/>
        <rFont val="돋움"/>
        <family val="3"/>
      </rPr>
      <t>일자로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통합하여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자료도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통합된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자료로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작성하였음</t>
    </r>
  </si>
  <si>
    <t>입학지원자수</t>
  </si>
  <si>
    <t>입학자수</t>
  </si>
  <si>
    <t>Entrants to</t>
  </si>
  <si>
    <t>Military</t>
  </si>
  <si>
    <t>School</t>
  </si>
  <si>
    <t>Number</t>
  </si>
  <si>
    <t>colleges</t>
  </si>
  <si>
    <t>Departments</t>
  </si>
  <si>
    <t>Total</t>
  </si>
  <si>
    <t>Male</t>
  </si>
  <si>
    <t>Female</t>
  </si>
  <si>
    <t>Graduates</t>
  </si>
  <si>
    <t>higher school</t>
  </si>
  <si>
    <t>Employed</t>
  </si>
  <si>
    <t>served</t>
  </si>
  <si>
    <t>Applicants</t>
  </si>
  <si>
    <t>Entrants</t>
  </si>
  <si>
    <t>land area</t>
  </si>
  <si>
    <t>area</t>
  </si>
  <si>
    <t>2 0 0 3</t>
  </si>
  <si>
    <t>2 0 0 4</t>
  </si>
  <si>
    <t>2 0 0 5</t>
  </si>
  <si>
    <t>2 0 0 6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</si>
  <si>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제주대학교</t>
    </r>
  </si>
  <si>
    <t>Source : Jeju National University</t>
  </si>
  <si>
    <r>
      <t xml:space="preserve">13. </t>
    </r>
    <r>
      <rPr>
        <b/>
        <sz val="18"/>
        <rFont val="굴림"/>
        <family val="3"/>
      </rPr>
      <t>대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학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원</t>
    </r>
    <r>
      <rPr>
        <b/>
        <sz val="18"/>
        <rFont val="Arial"/>
        <family val="2"/>
      </rPr>
      <t xml:space="preserve">          Graduate Schools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</si>
  <si>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</si>
  <si>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대학원수</t>
  </si>
  <si>
    <r>
      <t>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</si>
  <si>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</si>
  <si>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 xml:space="preserve"> 2003(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</si>
  <si>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 xml:space="preserve"> 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</si>
  <si>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 xml:space="preserve"> 2005(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</si>
  <si>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>2004(Jejusi)</t>
  </si>
  <si>
    <t>2003(Jejusi)</t>
  </si>
  <si>
    <t>2003(Bukjeju)</t>
  </si>
  <si>
    <t>2004(Bukjeju)</t>
  </si>
  <si>
    <t>2005(Jejusi)</t>
  </si>
  <si>
    <t>2005(Bukjeju)</t>
  </si>
  <si>
    <t xml:space="preserve"> 2 0 0 3(Bukjeju)</t>
  </si>
  <si>
    <t xml:space="preserve"> 2 0 0 4(Bukjeju)</t>
  </si>
  <si>
    <t xml:space="preserve"> 2 0 0 5(Bukjeju)</t>
  </si>
  <si>
    <t>2004(Bukjeju)</t>
  </si>
  <si>
    <t>2005(Bukjeju )</t>
  </si>
  <si>
    <r>
      <t>연별</t>
    </r>
  </si>
  <si>
    <r>
      <t xml:space="preserve">계
</t>
    </r>
    <r>
      <rPr>
        <sz val="10"/>
        <rFont val="Arial"/>
        <family val="2"/>
      </rPr>
      <t>Total</t>
    </r>
  </si>
  <si>
    <r>
      <t xml:space="preserve">학급수
</t>
    </r>
    <r>
      <rPr>
        <sz val="10"/>
        <rFont val="Arial"/>
        <family val="2"/>
      </rPr>
      <t>Number of class</t>
    </r>
    <r>
      <rPr>
        <sz val="10"/>
        <rFont val="Arial"/>
        <family val="2"/>
      </rPr>
      <t>rooms</t>
    </r>
  </si>
  <si>
    <r>
      <t>연별</t>
    </r>
    <r>
      <rPr>
        <sz val="10"/>
        <rFont val="Arial"/>
        <family val="2"/>
      </rPr>
      <t xml:space="preserve"> </t>
    </r>
  </si>
  <si>
    <r>
      <t>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</si>
  <si>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</si>
  <si>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교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</si>
  <si>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t>Year &amp;
Graduate Schools</t>
  </si>
  <si>
    <t>Departments</t>
  </si>
  <si>
    <t>Entrance quota</t>
  </si>
  <si>
    <t>Students in MD course</t>
  </si>
  <si>
    <t>Students in DD course</t>
  </si>
  <si>
    <t>Teachers</t>
  </si>
  <si>
    <r>
      <t>석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사</t>
    </r>
  </si>
  <si>
    <r>
      <t>박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사</t>
    </r>
  </si>
  <si>
    <t>여</t>
  </si>
  <si>
    <r>
      <t>MD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course</t>
    </r>
  </si>
  <si>
    <r>
      <t>DD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>course</t>
    </r>
  </si>
  <si>
    <r>
      <t>진학자수</t>
    </r>
    <r>
      <rPr>
        <sz val="10"/>
        <rFont val="Arial"/>
        <family val="2"/>
      </rPr>
      <t xml:space="preserve"> </t>
    </r>
  </si>
  <si>
    <t>Entrants to</t>
  </si>
  <si>
    <t>higher school</t>
  </si>
  <si>
    <t>MD course</t>
  </si>
  <si>
    <t>DD course</t>
  </si>
  <si>
    <t>2 0 0 3</t>
  </si>
  <si>
    <t>2 0 0 4</t>
  </si>
  <si>
    <t>2 0 0 5</t>
  </si>
  <si>
    <t>2 0 0 6</t>
  </si>
  <si>
    <t>2 0 0 7</t>
  </si>
  <si>
    <t>-</t>
  </si>
  <si>
    <t>2 0 0 4</t>
  </si>
  <si>
    <t>2 0 0 5</t>
  </si>
  <si>
    <t>2 0 0 6</t>
  </si>
  <si>
    <t>Year &amp; Schools</t>
  </si>
  <si>
    <r>
      <t xml:space="preserve">1.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총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개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황</t>
    </r>
    <r>
      <rPr>
        <b/>
        <sz val="18"/>
        <rFont val="Arial"/>
        <family val="2"/>
      </rPr>
      <t xml:space="preserve">           Summary of Schools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</si>
  <si>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</si>
  <si>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number, person)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</si>
  <si>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학교별</t>
    </r>
  </si>
  <si>
    <r>
      <t>학급</t>
    </r>
    <r>
      <rPr>
        <sz val="10"/>
        <rFont val="Arial"/>
        <family val="2"/>
      </rPr>
      <t>(</t>
    </r>
    <r>
      <rPr>
        <sz val="10"/>
        <rFont val="돋움"/>
        <family val="3"/>
      </rPr>
      <t>과</t>
    </r>
    <r>
      <rPr>
        <sz val="10"/>
        <rFont val="Arial"/>
        <family val="2"/>
      </rPr>
      <t>)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Number of
Classes &amp;
departments</t>
    </r>
  </si>
  <si>
    <r>
      <t xml:space="preserve">보통교실수
</t>
    </r>
    <r>
      <rPr>
        <sz val="10"/>
        <rFont val="Arial"/>
        <family val="2"/>
      </rPr>
      <t>Number of
Classrooms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</si>
  <si>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Students</t>
    </r>
  </si>
  <si>
    <r>
      <t>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직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 Teachers and Staffs</t>
    </r>
  </si>
  <si>
    <r>
      <t xml:space="preserve">계
</t>
    </r>
    <r>
      <rPr>
        <sz val="10"/>
        <rFont val="Arial"/>
        <family val="2"/>
      </rPr>
      <t>Total</t>
    </r>
  </si>
  <si>
    <r>
      <t xml:space="preserve">남
</t>
    </r>
    <r>
      <rPr>
        <sz val="10"/>
        <rFont val="Arial"/>
        <family val="2"/>
      </rPr>
      <t>Male</t>
    </r>
  </si>
  <si>
    <r>
      <t xml:space="preserve">여
</t>
    </r>
    <r>
      <rPr>
        <sz val="10"/>
        <rFont val="Arial"/>
        <family val="2"/>
      </rPr>
      <t>Female</t>
    </r>
  </si>
  <si>
    <r>
      <t>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   Teachers</t>
    </r>
  </si>
  <si>
    <r>
      <t>사무직원</t>
    </r>
    <r>
      <rPr>
        <sz val="10"/>
        <rFont val="Arial"/>
        <family val="2"/>
      </rPr>
      <t xml:space="preserve">   Clerical staffs</t>
    </r>
  </si>
  <si>
    <r>
      <t>소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Sub-total</t>
    </r>
  </si>
  <si>
    <t>초등학교</t>
  </si>
  <si>
    <t>일반계고등학교</t>
  </si>
  <si>
    <t>실업계고등학교</t>
  </si>
  <si>
    <t>교육대학교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</si>
  <si>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제주특별자치도교육청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『제주교육통계연보』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대학</t>
    </r>
    <r>
      <rPr>
        <sz val="10"/>
        <rFont val="Arial"/>
        <family val="2"/>
      </rPr>
      <t>(</t>
    </r>
    <r>
      <rPr>
        <sz val="10"/>
        <rFont val="돋움"/>
        <family val="3"/>
      </rPr>
      <t>교</t>
    </r>
    <r>
      <rPr>
        <sz val="10"/>
        <rFont val="Arial"/>
        <family val="2"/>
      </rPr>
      <t>)</t>
    </r>
  </si>
  <si>
    <r>
      <t>Source : Jeju Province Office of Education,</t>
    </r>
    <r>
      <rPr>
        <sz val="10"/>
        <rFont val="돋움"/>
        <family val="3"/>
      </rPr>
      <t>「</t>
    </r>
    <r>
      <rPr>
        <sz val="10"/>
        <rFont val="Arial"/>
        <family val="2"/>
      </rPr>
      <t>Statistical Yearbook of Jeju Education</t>
    </r>
    <r>
      <rPr>
        <sz val="10"/>
        <rFont val="돋움"/>
        <family val="3"/>
      </rPr>
      <t>」</t>
    </r>
  </si>
  <si>
    <t>Note : ( ) represents the number of branch school, nt included in the total.</t>
  </si>
  <si>
    <r>
      <t>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</si>
  <si>
    <r>
      <t>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</si>
  <si>
    <r>
      <t>[</t>
    </r>
    <r>
      <rPr>
        <sz val="10"/>
        <color indexed="48"/>
        <rFont val="돋움"/>
        <family val="3"/>
      </rPr>
      <t>국</t>
    </r>
    <r>
      <rPr>
        <sz val="10"/>
        <color indexed="48"/>
        <rFont val="Arial"/>
        <family val="2"/>
      </rPr>
      <t>.</t>
    </r>
    <r>
      <rPr>
        <sz val="10"/>
        <color indexed="48"/>
        <rFont val="돋움"/>
        <family val="3"/>
      </rPr>
      <t>공립</t>
    </r>
    <r>
      <rPr>
        <sz val="10"/>
        <color indexed="48"/>
        <rFont val="Arial"/>
        <family val="2"/>
      </rPr>
      <t>]</t>
    </r>
  </si>
  <si>
    <r>
      <t>[</t>
    </r>
    <r>
      <rPr>
        <sz val="10"/>
        <color indexed="48"/>
        <rFont val="돋움"/>
        <family val="3"/>
      </rPr>
      <t>사</t>
    </r>
    <r>
      <rPr>
        <sz val="10"/>
        <color indexed="48"/>
        <rFont val="Arial"/>
        <family val="2"/>
      </rPr>
      <t xml:space="preserve">    </t>
    </r>
    <r>
      <rPr>
        <sz val="10"/>
        <color indexed="48"/>
        <rFont val="돋움"/>
        <family val="3"/>
      </rPr>
      <t>립</t>
    </r>
    <r>
      <rPr>
        <sz val="10"/>
        <color indexed="48"/>
        <rFont val="Arial"/>
        <family val="2"/>
      </rPr>
      <t>]</t>
    </r>
  </si>
  <si>
    <r>
      <t>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</si>
  <si>
    <r>
      <t>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 (</t>
    </r>
    <r>
      <rPr>
        <sz val="10"/>
        <rFont val="돋움"/>
        <family val="3"/>
      </rPr>
      <t>교</t>
    </r>
    <r>
      <rPr>
        <sz val="10"/>
        <rFont val="Arial"/>
        <family val="2"/>
      </rPr>
      <t>)</t>
    </r>
  </si>
  <si>
    <r>
      <t>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원</t>
    </r>
  </si>
  <si>
    <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</si>
  <si>
    <t>Jeju Sports Complex
Main Stadium</t>
  </si>
  <si>
    <t>Auxiliary Athletic Field</t>
  </si>
  <si>
    <t>Hallimk Stadium</t>
  </si>
  <si>
    <t>Gujwa  Life Gymnasium Playground</t>
  </si>
  <si>
    <r>
      <t xml:space="preserve">2. </t>
    </r>
    <r>
      <rPr>
        <b/>
        <sz val="18"/>
        <rFont val="돋움"/>
        <family val="3"/>
      </rPr>
      <t>유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치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원</t>
    </r>
    <r>
      <rPr>
        <b/>
        <sz val="18"/>
        <rFont val="Arial"/>
        <family val="2"/>
      </rPr>
      <t xml:space="preserve">           Kindergartens</t>
    </r>
  </si>
  <si>
    <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</si>
  <si>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t>학급수</t>
  </si>
  <si>
    <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Children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</si>
  <si>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
Teachers</t>
    </r>
  </si>
  <si>
    <r>
      <t>사무직원수</t>
    </r>
    <r>
      <rPr>
        <sz val="10"/>
        <rFont val="Arial"/>
        <family val="2"/>
      </rPr>
      <t xml:space="preserve"> 
Clerical staffs </t>
    </r>
  </si>
  <si>
    <r>
      <t>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
Children readmitted</t>
    </r>
  </si>
  <si>
    <r>
      <t>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료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
Children completed</t>
    </r>
  </si>
  <si>
    <r>
      <t>교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실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</t>
    </r>
  </si>
  <si>
    <t>Rooms</t>
  </si>
  <si>
    <r>
      <t xml:space="preserve">계
</t>
    </r>
    <r>
      <rPr>
        <sz val="10"/>
        <rFont val="Arial"/>
        <family val="2"/>
      </rPr>
      <t>Total</t>
    </r>
  </si>
  <si>
    <r>
      <t xml:space="preserve">남
</t>
    </r>
    <r>
      <rPr>
        <sz val="10"/>
        <rFont val="Arial"/>
        <family val="2"/>
      </rPr>
      <t>Male</t>
    </r>
  </si>
  <si>
    <r>
      <t xml:space="preserve">여
</t>
    </r>
    <r>
      <rPr>
        <sz val="10"/>
        <rFont val="Arial"/>
        <family val="2"/>
      </rPr>
      <t>Female</t>
    </r>
  </si>
  <si>
    <t>계</t>
  </si>
  <si>
    <t>보통교실</t>
  </si>
  <si>
    <t>유희실</t>
  </si>
  <si>
    <t>공작실</t>
  </si>
  <si>
    <t>Number</t>
  </si>
  <si>
    <t>Classes</t>
  </si>
  <si>
    <t>Total</t>
  </si>
  <si>
    <t>Class-rooms</t>
  </si>
  <si>
    <t>Play-rooms</t>
  </si>
  <si>
    <t>Workshops room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</si>
  <si>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제주특별자치도교육청</t>
    </r>
    <r>
      <rPr>
        <sz val="10"/>
        <rFont val="Arial"/>
        <family val="2"/>
      </rPr>
      <t>,</t>
    </r>
    <r>
      <rPr>
        <sz val="10"/>
        <rFont val="돋움"/>
        <family val="3"/>
      </rPr>
      <t>「제주교육통계연보」</t>
    </r>
  </si>
  <si>
    <t>2 0 0 6</t>
  </si>
  <si>
    <t>3. 초 등 학 교     Elementary Schools</t>
  </si>
  <si>
    <t>(단위 : 개, 명, 천㎡)</t>
  </si>
  <si>
    <t>(Unit : number, person, thousand ㎡)</t>
  </si>
  <si>
    <t>졸업자수</t>
  </si>
  <si>
    <t>진학자수</t>
  </si>
  <si>
    <t>School</t>
  </si>
  <si>
    <t>Graduates</t>
  </si>
  <si>
    <t>land area</t>
  </si>
  <si>
    <t>…</t>
  </si>
  <si>
    <t xml:space="preserve">  2004(Jejusi)</t>
  </si>
  <si>
    <t xml:space="preserve">  2005(Jejusi)</t>
  </si>
  <si>
    <r>
      <t xml:space="preserve"> </t>
    </r>
    <r>
      <rPr>
        <sz val="10"/>
        <rFont val="Arial"/>
        <family val="2"/>
      </rPr>
      <t xml:space="preserve">        Clerical </t>
    </r>
    <r>
      <rPr>
        <sz val="10"/>
        <rFont val="Arial"/>
        <family val="2"/>
      </rPr>
      <t>Staffs</t>
    </r>
  </si>
  <si>
    <r>
      <t xml:space="preserve">사무직원수
</t>
    </r>
    <r>
      <rPr>
        <sz val="10"/>
        <rFont val="Arial"/>
        <family val="2"/>
      </rPr>
      <t xml:space="preserve">Clerical </t>
    </r>
    <r>
      <rPr>
        <sz val="10"/>
        <rFont val="Arial"/>
        <family val="2"/>
      </rPr>
      <t>Staffs</t>
    </r>
  </si>
  <si>
    <r>
      <t>교실수</t>
    </r>
    <r>
      <rPr>
        <vertAlign val="superscript"/>
        <sz val="10"/>
        <rFont val="Arial"/>
        <family val="2"/>
      </rPr>
      <t xml:space="preserve"> </t>
    </r>
  </si>
  <si>
    <r>
      <t>자료</t>
    </r>
    <r>
      <rPr>
        <sz val="10"/>
        <rFont val="Arial"/>
        <family val="2"/>
      </rPr>
      <t xml:space="preserve"> :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대학원</t>
    </r>
  </si>
  <si>
    <r>
      <t xml:space="preserve">Source : </t>
    </r>
    <r>
      <rPr>
        <sz val="10"/>
        <rFont val="Arial"/>
        <family val="2"/>
      </rPr>
      <t>Graduate School</t>
    </r>
  </si>
  <si>
    <r>
      <t xml:space="preserve">Source : Jeju </t>
    </r>
    <r>
      <rPr>
        <sz val="10"/>
        <rFont val="Arial"/>
        <family val="2"/>
      </rPr>
      <t xml:space="preserve">Special Self-Governing </t>
    </r>
    <r>
      <rPr>
        <sz val="10"/>
        <rFont val="Arial"/>
        <family val="2"/>
      </rPr>
      <t>Province Office of Education,</t>
    </r>
  </si>
  <si>
    <t>「Statistical Yearbook of Jeju Education」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</si>
  <si>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>,</t>
    </r>
    <r>
      <rPr>
        <sz val="10"/>
        <rFont val="돋움"/>
        <family val="3"/>
      </rPr>
      <t>명</t>
    </r>
    <r>
      <rPr>
        <sz val="10"/>
        <rFont val="Arial"/>
        <family val="2"/>
      </rPr>
      <t>,</t>
    </r>
    <r>
      <rPr>
        <sz val="10"/>
        <rFont val="돋움"/>
        <family val="3"/>
      </rPr>
      <t>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천원</t>
    </r>
    <r>
      <rPr>
        <sz val="10"/>
        <rFont val="Arial"/>
        <family val="2"/>
      </rPr>
      <t>)</t>
    </r>
  </si>
  <si>
    <r>
      <t xml:space="preserve">(Unit : number, </t>
    </r>
    <r>
      <rPr>
        <sz val="10"/>
        <rFont val="Arial"/>
        <family val="2"/>
      </rPr>
      <t>person,</t>
    </r>
    <r>
      <rPr>
        <sz val="10"/>
        <rFont val="Arial"/>
        <family val="2"/>
      </rPr>
      <t>volume,  1000 won)</t>
    </r>
  </si>
  <si>
    <r>
      <t>N</t>
    </r>
    <r>
      <rPr>
        <sz val="10"/>
        <rFont val="Arial"/>
        <family val="2"/>
      </rPr>
      <t>umber Of</t>
    </r>
  </si>
  <si>
    <r>
      <t>d</t>
    </r>
    <r>
      <rPr>
        <sz val="10"/>
        <rFont val="Arial"/>
        <family val="2"/>
      </rPr>
      <t>ata</t>
    </r>
  </si>
  <si>
    <r>
      <t xml:space="preserve">National </t>
    </r>
    <r>
      <rPr>
        <sz val="10"/>
        <rFont val="Arial"/>
        <family val="2"/>
      </rPr>
      <t>designated</t>
    </r>
  </si>
  <si>
    <r>
      <t xml:space="preserve">Provincial </t>
    </r>
    <r>
      <rPr>
        <sz val="10"/>
        <rFont val="Arial"/>
        <family val="2"/>
      </rPr>
      <t>designated</t>
    </r>
  </si>
  <si>
    <t>1985. 1. 10</t>
  </si>
  <si>
    <t xml:space="preserve"> 2003(Jejusi)</t>
  </si>
  <si>
    <t>2003(Bukjeju)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</si>
  <si>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공보관실</t>
    </r>
  </si>
  <si>
    <r>
      <t>Source :</t>
    </r>
    <r>
      <rPr>
        <sz val="10"/>
        <rFont val="Arial"/>
        <family val="2"/>
      </rPr>
      <t>Jeju Special Self-Governing Province</t>
    </r>
    <r>
      <rPr>
        <sz val="10"/>
        <rFont val="Arial"/>
        <family val="2"/>
      </rPr>
      <t xml:space="preserve"> Information Officer</t>
    </r>
  </si>
  <si>
    <r>
      <t>2003(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</si>
  <si>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</si>
  <si>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2005(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</si>
  <si>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 xml:space="preserve">Year </t>
  </si>
  <si>
    <r>
      <t>연별</t>
    </r>
  </si>
  <si>
    <r>
      <t>연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</t>
    </r>
  </si>
  <si>
    <t>Year</t>
  </si>
  <si>
    <r>
      <t xml:space="preserve">   </t>
    </r>
    <r>
      <rPr>
        <sz val="9"/>
        <rFont val="돋움"/>
        <family val="3"/>
      </rPr>
      <t>주</t>
    </r>
    <r>
      <rPr>
        <sz val="9"/>
        <rFont val="Arial"/>
        <family val="2"/>
      </rPr>
      <t xml:space="preserve"> : 1) 2006</t>
    </r>
    <r>
      <rPr>
        <sz val="9"/>
        <rFont val="돋움"/>
        <family val="3"/>
      </rPr>
      <t>년부터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입학정원은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산출하지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않음</t>
    </r>
    <r>
      <rPr>
        <sz val="9"/>
        <rFont val="Arial"/>
        <family val="2"/>
      </rPr>
      <t>.</t>
    </r>
  </si>
  <si>
    <r>
      <t xml:space="preserve">         2) </t>
    </r>
    <r>
      <rPr>
        <sz val="9"/>
        <rFont val="돋움"/>
        <family val="3"/>
      </rPr>
      <t>교지</t>
    </r>
    <r>
      <rPr>
        <sz val="9"/>
        <rFont val="Arial"/>
        <family val="2"/>
      </rPr>
      <t xml:space="preserve"> = </t>
    </r>
    <r>
      <rPr>
        <sz val="9"/>
        <rFont val="돋움"/>
        <family val="3"/>
      </rPr>
      <t>대지</t>
    </r>
    <r>
      <rPr>
        <sz val="9"/>
        <rFont val="Arial"/>
        <family val="2"/>
      </rPr>
      <t xml:space="preserve"> + </t>
    </r>
    <r>
      <rPr>
        <sz val="9"/>
        <rFont val="돋움"/>
        <family val="3"/>
      </rPr>
      <t>체육장</t>
    </r>
  </si>
  <si>
    <r>
      <t xml:space="preserve">         3) </t>
    </r>
    <r>
      <rPr>
        <sz val="9"/>
        <rFont val="돋움"/>
        <family val="3"/>
      </rPr>
      <t>건물</t>
    </r>
    <r>
      <rPr>
        <sz val="9"/>
        <rFont val="Arial"/>
        <family val="2"/>
      </rPr>
      <t xml:space="preserve"> = </t>
    </r>
    <r>
      <rPr>
        <sz val="9"/>
        <rFont val="돋움"/>
        <family val="3"/>
      </rPr>
      <t>보통교실</t>
    </r>
    <r>
      <rPr>
        <sz val="9"/>
        <rFont val="Arial"/>
        <family val="2"/>
      </rPr>
      <t xml:space="preserve"> + </t>
    </r>
    <r>
      <rPr>
        <sz val="9"/>
        <rFont val="돋움"/>
        <family val="3"/>
      </rPr>
      <t>특별교실</t>
    </r>
    <r>
      <rPr>
        <sz val="9"/>
        <rFont val="Arial"/>
        <family val="2"/>
      </rPr>
      <t xml:space="preserve"> + </t>
    </r>
    <r>
      <rPr>
        <sz val="9"/>
        <rFont val="돋움"/>
        <family val="3"/>
      </rPr>
      <t>관리실</t>
    </r>
    <r>
      <rPr>
        <sz val="9"/>
        <rFont val="Arial"/>
        <family val="2"/>
      </rPr>
      <t xml:space="preserve"> +</t>
    </r>
    <r>
      <rPr>
        <sz val="9"/>
        <rFont val="돋움"/>
        <family val="3"/>
      </rPr>
      <t>기타</t>
    </r>
    <r>
      <rPr>
        <sz val="9"/>
        <rFont val="Arial"/>
        <family val="2"/>
      </rPr>
      <t xml:space="preserve">  (</t>
    </r>
    <r>
      <rPr>
        <sz val="9"/>
        <rFont val="돋움"/>
        <family val="3"/>
      </rPr>
      <t>면적을</t>
    </r>
    <r>
      <rPr>
        <sz val="9"/>
        <rFont val="Arial"/>
        <family val="2"/>
      </rPr>
      <t xml:space="preserve"> 1,000</t>
    </r>
    <r>
      <rPr>
        <sz val="9"/>
        <rFont val="돋움"/>
        <family val="3"/>
      </rPr>
      <t>㎡로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표시함에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따른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시별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합이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전체합과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맞지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않을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수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있음</t>
    </r>
    <r>
      <rPr>
        <sz val="9"/>
        <rFont val="Arial"/>
        <family val="2"/>
      </rPr>
      <t>)</t>
    </r>
  </si>
  <si>
    <t xml:space="preserve"> 2003(Jejusi)</t>
  </si>
  <si>
    <t xml:space="preserve"> 2004(Jejusi)</t>
  </si>
  <si>
    <t xml:space="preserve"> 2005(Jejusi)</t>
  </si>
  <si>
    <t>(Unit : number, person, thousand m²)</t>
  </si>
  <si>
    <t>Students</t>
  </si>
  <si>
    <t>Teachers</t>
  </si>
  <si>
    <t>Graduation</t>
  </si>
  <si>
    <t>Entrance</t>
  </si>
  <si>
    <t>계</t>
  </si>
  <si>
    <t>남</t>
  </si>
  <si>
    <t>여</t>
  </si>
  <si>
    <t>School</t>
  </si>
  <si>
    <t>of</t>
  </si>
  <si>
    <t>Entrants to</t>
  </si>
  <si>
    <t>schools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</si>
  <si>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문화정책과</t>
    </r>
  </si>
  <si>
    <r>
      <t>c</t>
    </r>
    <r>
      <rPr>
        <sz val="10"/>
        <rFont val="Arial"/>
        <family val="2"/>
      </rPr>
      <t>enter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</si>
  <si>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문화정책과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복지청소년과</t>
    </r>
  </si>
  <si>
    <r>
      <t xml:space="preserve">Source : </t>
    </r>
    <r>
      <rPr>
        <sz val="10"/>
        <rFont val="Arial"/>
        <family val="2"/>
      </rPr>
      <t>Jeju Special Self-Governing Province Cultural Policy Div</t>
    </r>
    <r>
      <rPr>
        <sz val="10"/>
        <rFont val="Arial"/>
        <family val="2"/>
      </rPr>
      <t>,  Welfare &amp; Youth Div.</t>
    </r>
  </si>
  <si>
    <r>
      <t xml:space="preserve">   </t>
    </r>
    <r>
      <rPr>
        <sz val="9"/>
        <rFont val="굴림"/>
        <family val="3"/>
      </rPr>
      <t>주</t>
    </r>
    <r>
      <rPr>
        <sz val="9"/>
        <rFont val="Arial"/>
        <family val="2"/>
      </rPr>
      <t xml:space="preserve"> : 1) </t>
    </r>
    <r>
      <rPr>
        <sz val="9"/>
        <rFont val="굴림"/>
        <family val="3"/>
      </rPr>
      <t>면적</t>
    </r>
    <r>
      <rPr>
        <sz val="9"/>
        <rFont val="Arial"/>
        <family val="2"/>
      </rPr>
      <t xml:space="preserve"> : </t>
    </r>
    <r>
      <rPr>
        <sz val="9"/>
        <rFont val="굴림"/>
        <family val="3"/>
      </rPr>
      <t>실내체육관</t>
    </r>
    <r>
      <rPr>
        <sz val="9"/>
        <rFont val="Arial"/>
        <family val="2"/>
      </rPr>
      <t>-</t>
    </r>
    <r>
      <rPr>
        <sz val="9"/>
        <rFont val="굴림"/>
        <family val="3"/>
      </rPr>
      <t>연건축면적</t>
    </r>
    <r>
      <rPr>
        <sz val="9"/>
        <rFont val="Arial"/>
        <family val="2"/>
      </rPr>
      <t xml:space="preserve">, </t>
    </r>
    <r>
      <rPr>
        <sz val="9"/>
        <rFont val="굴림"/>
        <family val="3"/>
      </rPr>
      <t>종합경기장</t>
    </r>
    <r>
      <rPr>
        <sz val="9"/>
        <rFont val="Arial"/>
        <family val="2"/>
      </rPr>
      <t>-</t>
    </r>
    <r>
      <rPr>
        <sz val="9"/>
        <rFont val="굴림"/>
        <family val="3"/>
      </rPr>
      <t>부지면적</t>
    </r>
    <r>
      <rPr>
        <sz val="9"/>
        <rFont val="Arial"/>
        <family val="2"/>
      </rPr>
      <t xml:space="preserve">, </t>
    </r>
    <r>
      <rPr>
        <sz val="9"/>
        <rFont val="굴림"/>
        <family val="3"/>
      </rPr>
      <t>테니스장</t>
    </r>
    <r>
      <rPr>
        <sz val="9"/>
        <rFont val="Arial"/>
        <family val="2"/>
      </rPr>
      <t>-</t>
    </r>
    <r>
      <rPr>
        <sz val="9"/>
        <rFont val="굴림"/>
        <family val="3"/>
      </rPr>
      <t>부지면적</t>
    </r>
    <r>
      <rPr>
        <sz val="9"/>
        <rFont val="Arial"/>
        <family val="2"/>
      </rPr>
      <t xml:space="preserve">, </t>
    </r>
    <r>
      <rPr>
        <sz val="9"/>
        <rFont val="굴림"/>
        <family val="3"/>
      </rPr>
      <t>수영장</t>
    </r>
    <r>
      <rPr>
        <sz val="9"/>
        <rFont val="Arial"/>
        <family val="2"/>
      </rPr>
      <t>-</t>
    </r>
    <r>
      <rPr>
        <sz val="9"/>
        <rFont val="굴림"/>
        <family val="3"/>
      </rPr>
      <t>연건축면적</t>
    </r>
  </si>
  <si>
    <r>
      <t>자료</t>
    </r>
    <r>
      <rPr>
        <sz val="9"/>
        <rFont val="Arial"/>
        <family val="2"/>
      </rPr>
      <t xml:space="preserve"> : </t>
    </r>
    <r>
      <rPr>
        <sz val="9"/>
        <rFont val="굴림"/>
        <family val="3"/>
      </rPr>
      <t>제주특별자치도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스포츠산업과</t>
    </r>
    <r>
      <rPr>
        <sz val="9"/>
        <rFont val="Arial"/>
        <family val="2"/>
      </rPr>
      <t xml:space="preserve">, </t>
    </r>
    <r>
      <rPr>
        <sz val="9"/>
        <rFont val="굴림"/>
        <family val="3"/>
      </rPr>
      <t>축정과</t>
    </r>
    <r>
      <rPr>
        <sz val="9"/>
        <rFont val="Arial"/>
        <family val="2"/>
      </rPr>
      <t>(</t>
    </r>
    <r>
      <rPr>
        <sz val="9"/>
        <rFont val="굴림"/>
        <family val="3"/>
      </rPr>
      <t>승마장</t>
    </r>
    <r>
      <rPr>
        <sz val="9"/>
        <rFont val="Arial"/>
        <family val="2"/>
      </rPr>
      <t xml:space="preserve">), </t>
    </r>
    <r>
      <rPr>
        <sz val="9"/>
        <rFont val="굴림"/>
        <family val="3"/>
      </rPr>
      <t>도시계획과</t>
    </r>
    <r>
      <rPr>
        <sz val="9"/>
        <rFont val="Arial"/>
        <family val="2"/>
      </rPr>
      <t>(</t>
    </r>
    <r>
      <rPr>
        <sz val="9"/>
        <rFont val="굴림"/>
        <family val="3"/>
      </rPr>
      <t>골프장</t>
    </r>
    <r>
      <rPr>
        <sz val="9"/>
        <rFont val="Arial"/>
        <family val="2"/>
      </rPr>
      <t>)</t>
    </r>
  </si>
  <si>
    <t xml:space="preserve">Source : Jeju Special Self-Governing Province  Sports Industry Div. Livestock Policy Div.Urban Planning Div. </t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</si>
  <si>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 ( )</t>
    </r>
    <r>
      <rPr>
        <sz val="10"/>
        <rFont val="돋움"/>
        <family val="3"/>
      </rPr>
      <t>안은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분교장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수로서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전체학교수에는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미포함</t>
    </r>
  </si>
  <si>
    <r>
      <t xml:space="preserve">       </t>
    </r>
    <r>
      <rPr>
        <sz val="10"/>
        <rFont val="Arial"/>
        <family val="2"/>
      </rPr>
      <t xml:space="preserve">  2)     </t>
    </r>
    <r>
      <rPr>
        <sz val="10"/>
        <rFont val="돋움"/>
        <family val="3"/>
      </rPr>
      <t>대학</t>
    </r>
    <r>
      <rPr>
        <sz val="10"/>
        <rFont val="Arial"/>
        <family val="2"/>
      </rPr>
      <t>(</t>
    </r>
    <r>
      <rPr>
        <sz val="10"/>
        <rFont val="돋움"/>
        <family val="3"/>
      </rPr>
      <t>교</t>
    </r>
    <r>
      <rPr>
        <sz val="10"/>
        <rFont val="Arial"/>
        <family val="2"/>
      </rPr>
      <t>)</t>
    </r>
    <r>
      <rPr>
        <sz val="10"/>
        <rFont val="돋움"/>
        <family val="3"/>
      </rPr>
      <t>보통교실수</t>
    </r>
    <r>
      <rPr>
        <sz val="10"/>
        <rFont val="Arial"/>
        <family val="2"/>
      </rPr>
      <t xml:space="preserve"> = </t>
    </r>
    <r>
      <rPr>
        <sz val="10"/>
        <rFont val="돋움"/>
        <family val="3"/>
      </rPr>
      <t>강의실</t>
    </r>
    <r>
      <rPr>
        <sz val="10"/>
        <rFont val="Arial"/>
        <family val="2"/>
      </rPr>
      <t xml:space="preserve"> + </t>
    </r>
    <r>
      <rPr>
        <sz val="10"/>
        <rFont val="돋움"/>
        <family val="3"/>
      </rPr>
      <t>실험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실습실</t>
    </r>
  </si>
  <si>
    <r>
      <t xml:space="preserve">         3)  </t>
    </r>
    <r>
      <rPr>
        <sz val="10"/>
        <rFont val="돋움"/>
        <family val="3"/>
      </rPr>
      <t>기타학교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제주영송학교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제주영지학교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방송통신고등학교</t>
    </r>
  </si>
  <si>
    <r>
      <t xml:space="preserve">         4)  </t>
    </r>
    <r>
      <rPr>
        <sz val="10"/>
        <rFont val="돋움"/>
        <family val="3"/>
      </rPr>
      <t>교육대학교는</t>
    </r>
    <r>
      <rPr>
        <sz val="10"/>
        <rFont val="Arial"/>
        <family val="2"/>
      </rPr>
      <t xml:space="preserve"> 2008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3</t>
    </r>
    <r>
      <rPr>
        <sz val="10"/>
        <rFont val="돋움"/>
        <family val="3"/>
      </rPr>
      <t>월</t>
    </r>
    <r>
      <rPr>
        <sz val="10"/>
        <rFont val="Arial"/>
        <family val="2"/>
      </rPr>
      <t>1</t>
    </r>
    <r>
      <rPr>
        <sz val="10"/>
        <rFont val="돋움"/>
        <family val="3"/>
      </rPr>
      <t>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통폐합되어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제주대학교에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통합작성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되었음</t>
    </r>
    <r>
      <rPr>
        <sz val="10"/>
        <rFont val="Arial"/>
        <family val="2"/>
      </rPr>
      <t xml:space="preserve">. 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</si>
  <si>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제주산업정보대학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제주한라대학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제주관광대학</t>
    </r>
  </si>
  <si>
    <r>
      <t>※</t>
    </r>
    <r>
      <rPr>
        <sz val="10"/>
        <rFont val="Arial"/>
        <family val="2"/>
      </rPr>
      <t xml:space="preserve"> 200</t>
    </r>
    <r>
      <rPr>
        <sz val="10"/>
        <rFont val="Arial"/>
        <family val="2"/>
      </rPr>
      <t>8</t>
    </r>
    <r>
      <rPr>
        <sz val="10"/>
        <rFont val="Arial"/>
        <family val="2"/>
      </rPr>
      <t>. 4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교육대학교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재학생수임</t>
    </r>
  </si>
  <si>
    <t>Jeju National University of Education</t>
  </si>
  <si>
    <t xml:space="preserve">                             Jeju National University of Educatio</t>
  </si>
  <si>
    <t>Jeju National University</t>
  </si>
  <si>
    <t xml:space="preserve"> 기타</t>
  </si>
  <si>
    <t>others</t>
  </si>
  <si>
    <t>소장품 (점)</t>
  </si>
  <si>
    <r>
      <t>주</t>
    </r>
    <r>
      <rPr>
        <sz val="11"/>
        <rFont val="Arial"/>
        <family val="2"/>
      </rPr>
      <t xml:space="preserve"> : 1) </t>
    </r>
    <r>
      <rPr>
        <sz val="10"/>
        <rFont val="돋움"/>
        <family val="3"/>
      </rPr>
      <t>건물연면적</t>
    </r>
    <r>
      <rPr>
        <sz val="11"/>
        <rFont val="Arial"/>
        <family val="2"/>
      </rPr>
      <t>(2008</t>
    </r>
    <r>
      <rPr>
        <sz val="10"/>
        <rFont val="돋움"/>
        <family val="3"/>
      </rPr>
      <t>년부터</t>
    </r>
    <r>
      <rPr>
        <sz val="11"/>
        <rFont val="Arial"/>
        <family val="2"/>
      </rPr>
      <t>)</t>
    </r>
  </si>
  <si>
    <t>(단위: 개,명)</t>
  </si>
  <si>
    <t>(Unit : number, person)</t>
  </si>
  <si>
    <t>서적출판업
Publishing of books</t>
  </si>
  <si>
    <t xml:space="preserve">신문, 잡지 및 정기
 간행물  출판업
 Publishing of newspapers, magazines and periodicals </t>
  </si>
  <si>
    <t>기타  인쇄물 출판업
Other Publishing of
prints</t>
  </si>
  <si>
    <t>게임 소프트웨어 
개발 및 공급업
 Game software development and supply</t>
  </si>
  <si>
    <t>시스템.응용 
소프트웨어개발 및 
공급업
System and application software development and supply</t>
  </si>
  <si>
    <t>오디오물 출판및 
원판 녹음업
Audio publishing and  original master recordings</t>
  </si>
  <si>
    <t>연    별</t>
  </si>
  <si>
    <t>시    별</t>
  </si>
  <si>
    <t>Si</t>
  </si>
  <si>
    <t>2 0 0 8</t>
  </si>
  <si>
    <t>제주시</t>
  </si>
  <si>
    <t>Jeju-si</t>
  </si>
  <si>
    <t>서귀포시</t>
  </si>
  <si>
    <t>Seogwipo-si</t>
  </si>
  <si>
    <t>자료 : 제주특별자치도 경제정책과(사업체조사보고서)</t>
  </si>
  <si>
    <t>Source : Jeju Special Self-Governing Province Economic Policy Div.(Report of the Census On Establishments)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</si>
  <si>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복지청소년과</t>
    </r>
  </si>
  <si>
    <r>
      <t xml:space="preserve">Source : </t>
    </r>
    <r>
      <rPr>
        <sz val="10"/>
        <rFont val="Arial"/>
        <family val="2"/>
      </rPr>
      <t xml:space="preserve"> Jeju Special Self-Governing Province </t>
    </r>
    <r>
      <rPr>
        <sz val="10"/>
        <rFont val="Arial"/>
        <family val="2"/>
      </rPr>
      <t>Sports Industry Div</t>
    </r>
  </si>
  <si>
    <t>Total</t>
  </si>
  <si>
    <t>Male</t>
  </si>
  <si>
    <t>Female</t>
  </si>
  <si>
    <t>Graduates</t>
  </si>
  <si>
    <t>higher school</t>
  </si>
  <si>
    <t>Entrants</t>
  </si>
  <si>
    <t>area</t>
  </si>
  <si>
    <r>
      <t xml:space="preserve">4. </t>
    </r>
    <r>
      <rPr>
        <b/>
        <sz val="18"/>
        <rFont val="돋움"/>
        <family val="3"/>
      </rPr>
      <t>중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국</t>
    </r>
    <r>
      <rPr>
        <b/>
        <sz val="18"/>
        <rFont val="Arial"/>
        <family val="2"/>
      </rPr>
      <t xml:space="preserve"> · </t>
    </r>
    <r>
      <rPr>
        <b/>
        <sz val="18"/>
        <rFont val="돋움"/>
        <family val="3"/>
      </rPr>
      <t>공립</t>
    </r>
    <r>
      <rPr>
        <b/>
        <sz val="18"/>
        <rFont val="Arial"/>
        <family val="2"/>
      </rPr>
      <t>)          Middle Schools (National and Public)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</si>
  <si>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</t>
    </r>
    <r>
      <rPr>
        <sz val="10"/>
        <rFont val="Arial"/>
        <family val="2"/>
      </rPr>
      <t>m²)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</si>
  <si>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</si>
  <si>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급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</si>
  <si>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학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수</t>
    </r>
  </si>
  <si>
    <r>
      <t>교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수</t>
    </r>
  </si>
  <si>
    <r>
      <t>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</si>
  <si>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황</t>
    </r>
  </si>
  <si>
    <r>
      <t>교지</t>
    </r>
    <r>
      <rPr>
        <vertAlign val="superscript"/>
        <sz val="10"/>
        <rFont val="Arial"/>
        <family val="2"/>
      </rPr>
      <t>1)</t>
    </r>
    <r>
      <rPr>
        <sz val="10"/>
        <rFont val="돋움"/>
        <family val="3"/>
      </rPr>
      <t>면적</t>
    </r>
  </si>
  <si>
    <r>
      <t>건물</t>
    </r>
    <r>
      <rPr>
        <vertAlign val="superscript"/>
        <sz val="10"/>
        <rFont val="Arial"/>
        <family val="2"/>
      </rPr>
      <t>2)</t>
    </r>
    <r>
      <rPr>
        <sz val="10"/>
        <rFont val="돋움"/>
        <family val="3"/>
      </rPr>
      <t>면적</t>
    </r>
  </si>
  <si>
    <r>
      <t>교실수</t>
    </r>
    <r>
      <rPr>
        <vertAlign val="superscript"/>
        <sz val="10"/>
        <rFont val="Arial"/>
        <family val="2"/>
      </rPr>
      <t xml:space="preserve"> 3)</t>
    </r>
  </si>
  <si>
    <t>Number</t>
  </si>
  <si>
    <t>Students</t>
  </si>
  <si>
    <t>Teachers</t>
  </si>
  <si>
    <t>Graduation</t>
  </si>
  <si>
    <t>Entrance</t>
  </si>
  <si>
    <t xml:space="preserve">of </t>
  </si>
  <si>
    <t>계</t>
  </si>
  <si>
    <t>남</t>
  </si>
  <si>
    <t>여</t>
  </si>
  <si>
    <r>
      <t>졸업자수</t>
    </r>
    <r>
      <rPr>
        <sz val="10"/>
        <rFont val="Arial"/>
        <family val="2"/>
      </rPr>
      <t xml:space="preserve"> </t>
    </r>
  </si>
  <si>
    <t>진학자수</t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</si>
  <si>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</si>
  <si>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t>School</t>
  </si>
  <si>
    <t>of</t>
  </si>
  <si>
    <t>Entrants to</t>
  </si>
  <si>
    <t>land</t>
  </si>
  <si>
    <t>schools</t>
  </si>
  <si>
    <t>classrooms</t>
  </si>
  <si>
    <t>Total</t>
  </si>
  <si>
    <t>Male</t>
  </si>
  <si>
    <t>Female</t>
  </si>
  <si>
    <t>Graduates</t>
  </si>
  <si>
    <t>higher school</t>
  </si>
  <si>
    <t>Entrants</t>
  </si>
  <si>
    <t>area</t>
  </si>
  <si>
    <t>Building area</t>
  </si>
  <si>
    <t>5. 중     학     교 (사립)          Middle Schools (Private)</t>
  </si>
  <si>
    <r>
      <t xml:space="preserve">
교원</t>
    </r>
    <r>
      <rPr>
        <sz val="10"/>
        <rFont val="Arial"/>
        <family val="2"/>
      </rPr>
      <t>1</t>
    </r>
    <r>
      <rPr>
        <sz val="10"/>
        <rFont val="돋움"/>
        <family val="3"/>
      </rPr>
      <t>인당
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Number of
students
per teacher</t>
    </r>
  </si>
  <si>
    <t xml:space="preserve">  2 0 0 3(Jejusi)</t>
  </si>
  <si>
    <t xml:space="preserve">  2 0 0 4(Jejusi)</t>
  </si>
  <si>
    <t xml:space="preserve">  2 0 0 5(Jejusi)</t>
  </si>
  <si>
    <t>제주산업정보대학</t>
  </si>
  <si>
    <t>Year</t>
  </si>
  <si>
    <r>
      <t>자료</t>
    </r>
    <r>
      <rPr>
        <sz val="9"/>
        <rFont val="Arial"/>
        <family val="2"/>
      </rPr>
      <t xml:space="preserve"> : </t>
    </r>
    <r>
      <rPr>
        <sz val="9"/>
        <rFont val="돋움"/>
        <family val="3"/>
      </rPr>
      <t>제주특별자치도교육청</t>
    </r>
    <r>
      <rPr>
        <sz val="9"/>
        <rFont val="Arial"/>
        <family val="2"/>
      </rPr>
      <t>,</t>
    </r>
    <r>
      <rPr>
        <sz val="9"/>
        <rFont val="돋움"/>
        <family val="3"/>
      </rPr>
      <t>「제주교육통계연보」</t>
    </r>
  </si>
  <si>
    <r>
      <t xml:space="preserve">Source : Jeju Special Self-Governing Province Office of Education,
</t>
    </r>
    <r>
      <rPr>
        <sz val="9"/>
        <rFont val="돋움"/>
        <family val="3"/>
      </rPr>
      <t>「</t>
    </r>
    <r>
      <rPr>
        <sz val="9"/>
        <rFont val="Arial"/>
        <family val="2"/>
      </rPr>
      <t>Statistical Yearbook of Jeju Education</t>
    </r>
    <r>
      <rPr>
        <sz val="9"/>
        <rFont val="돋움"/>
        <family val="3"/>
      </rPr>
      <t>」</t>
    </r>
  </si>
  <si>
    <t>2 0 0 6</t>
  </si>
  <si>
    <t>2 0 0 6</t>
  </si>
  <si>
    <r>
      <t>자료</t>
    </r>
    <r>
      <rPr>
        <sz val="9"/>
        <rFont val="Arial"/>
        <family val="2"/>
      </rPr>
      <t xml:space="preserve"> : </t>
    </r>
    <r>
      <rPr>
        <sz val="9"/>
        <rFont val="돋움"/>
        <family val="3"/>
      </rPr>
      <t>제주특별자치도교육청</t>
    </r>
    <r>
      <rPr>
        <sz val="9"/>
        <rFont val="Arial"/>
        <family val="2"/>
      </rPr>
      <t>,</t>
    </r>
    <r>
      <rPr>
        <sz val="9"/>
        <rFont val="돋움"/>
        <family val="3"/>
      </rPr>
      <t>「제주교육통계연보」</t>
    </r>
  </si>
  <si>
    <r>
      <t xml:space="preserve">   </t>
    </r>
    <r>
      <rPr>
        <sz val="9"/>
        <rFont val="돋움"/>
        <family val="3"/>
      </rPr>
      <t>주</t>
    </r>
    <r>
      <rPr>
        <sz val="9"/>
        <rFont val="Arial"/>
        <family val="2"/>
      </rPr>
      <t xml:space="preserve"> : 1) </t>
    </r>
    <r>
      <rPr>
        <sz val="9"/>
        <rFont val="돋움"/>
        <family val="3"/>
      </rPr>
      <t>교지</t>
    </r>
    <r>
      <rPr>
        <sz val="9"/>
        <rFont val="Arial"/>
        <family val="2"/>
      </rPr>
      <t xml:space="preserve"> = </t>
    </r>
    <r>
      <rPr>
        <sz val="9"/>
        <rFont val="돋움"/>
        <family val="3"/>
      </rPr>
      <t>대지</t>
    </r>
    <r>
      <rPr>
        <sz val="9"/>
        <rFont val="Arial"/>
        <family val="2"/>
      </rPr>
      <t xml:space="preserve"> + </t>
    </r>
    <r>
      <rPr>
        <sz val="9"/>
        <rFont val="돋움"/>
        <family val="3"/>
      </rPr>
      <t>체육장</t>
    </r>
  </si>
  <si>
    <r>
      <t xml:space="preserve">         2) </t>
    </r>
    <r>
      <rPr>
        <sz val="9"/>
        <rFont val="돋움"/>
        <family val="3"/>
      </rPr>
      <t>건물</t>
    </r>
    <r>
      <rPr>
        <sz val="9"/>
        <rFont val="Arial"/>
        <family val="2"/>
      </rPr>
      <t xml:space="preserve"> = </t>
    </r>
    <r>
      <rPr>
        <sz val="9"/>
        <rFont val="돋움"/>
        <family val="3"/>
      </rPr>
      <t>보통교실</t>
    </r>
    <r>
      <rPr>
        <sz val="9"/>
        <rFont val="Arial"/>
        <family val="2"/>
      </rPr>
      <t xml:space="preserve"> + </t>
    </r>
    <r>
      <rPr>
        <sz val="9"/>
        <rFont val="돋움"/>
        <family val="3"/>
      </rPr>
      <t>특별교실</t>
    </r>
    <r>
      <rPr>
        <sz val="9"/>
        <rFont val="Arial"/>
        <family val="2"/>
      </rPr>
      <t xml:space="preserve"> + </t>
    </r>
    <r>
      <rPr>
        <sz val="9"/>
        <rFont val="돋움"/>
        <family val="3"/>
      </rPr>
      <t>관리실</t>
    </r>
    <r>
      <rPr>
        <sz val="9"/>
        <rFont val="Arial"/>
        <family val="2"/>
      </rPr>
      <t xml:space="preserve"> +</t>
    </r>
    <r>
      <rPr>
        <sz val="9"/>
        <rFont val="돋움"/>
        <family val="3"/>
      </rPr>
      <t>기타</t>
    </r>
    <r>
      <rPr>
        <sz val="9"/>
        <rFont val="Arial"/>
        <family val="2"/>
      </rPr>
      <t>(</t>
    </r>
    <r>
      <rPr>
        <sz val="9"/>
        <rFont val="돋움"/>
        <family val="3"/>
      </rPr>
      <t>면적을</t>
    </r>
    <r>
      <rPr>
        <sz val="9"/>
        <rFont val="Arial"/>
        <family val="2"/>
      </rPr>
      <t xml:space="preserve"> 1,000</t>
    </r>
    <r>
      <rPr>
        <sz val="9"/>
        <rFont val="돋움"/>
        <family val="3"/>
      </rPr>
      <t>㎡로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표시함에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따른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시별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합이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전체합과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맞지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않을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수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있음</t>
    </r>
    <r>
      <rPr>
        <sz val="9"/>
        <rFont val="Arial"/>
        <family val="2"/>
      </rPr>
      <t>)</t>
    </r>
  </si>
  <si>
    <r>
      <t xml:space="preserve">         3) </t>
    </r>
    <r>
      <rPr>
        <sz val="9"/>
        <rFont val="돋움"/>
        <family val="3"/>
      </rPr>
      <t>보통교실에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한함</t>
    </r>
  </si>
  <si>
    <t xml:space="preserve">연별 </t>
  </si>
  <si>
    <t>사 무 직 원 수
Clerical staffs</t>
  </si>
  <si>
    <t>졸 업 자 현 황
Graduation</t>
  </si>
  <si>
    <r>
      <t>교지</t>
    </r>
    <r>
      <rPr>
        <vertAlign val="superscript"/>
        <sz val="9"/>
        <rFont val="돋움"/>
        <family val="3"/>
      </rPr>
      <t>1)</t>
    </r>
    <r>
      <rPr>
        <sz val="9"/>
        <rFont val="돋움"/>
        <family val="3"/>
      </rPr>
      <t xml:space="preserve"> 면적</t>
    </r>
  </si>
  <si>
    <r>
      <t>건물</t>
    </r>
    <r>
      <rPr>
        <vertAlign val="superscript"/>
        <sz val="9"/>
        <rFont val="돋움"/>
        <family val="3"/>
      </rPr>
      <t>2)</t>
    </r>
    <r>
      <rPr>
        <sz val="9"/>
        <rFont val="돋움"/>
        <family val="3"/>
      </rPr>
      <t xml:space="preserve"> 면적</t>
    </r>
  </si>
  <si>
    <t>Entrants</t>
  </si>
  <si>
    <t xml:space="preserve">기  타 </t>
  </si>
  <si>
    <r>
      <t>o</t>
    </r>
    <r>
      <rPr>
        <sz val="10"/>
        <rFont val="Arial"/>
        <family val="2"/>
      </rPr>
      <t>thers</t>
    </r>
  </si>
  <si>
    <t>대출자수</t>
  </si>
  <si>
    <r>
      <t xml:space="preserve">Annual </t>
    </r>
    <r>
      <rPr>
        <sz val="10"/>
        <rFont val="Arial"/>
        <family val="2"/>
      </rPr>
      <t>lenders</t>
    </r>
  </si>
  <si>
    <r>
      <t xml:space="preserve">특화시설
</t>
    </r>
    <r>
      <rPr>
        <sz val="10"/>
        <rFont val="Arial"/>
        <family val="2"/>
      </rPr>
      <t>Specialized facilities</t>
    </r>
  </si>
  <si>
    <r>
      <t>면적</t>
    </r>
    <r>
      <rPr>
        <sz val="10"/>
        <rFont val="돋움"/>
        <family val="3"/>
      </rPr>
      <t xml:space="preserve">
</t>
    </r>
    <r>
      <rPr>
        <sz val="10"/>
        <rFont val="Arial"/>
        <family val="2"/>
      </rPr>
      <t>Area</t>
    </r>
  </si>
  <si>
    <r>
      <t xml:space="preserve">교실수 </t>
    </r>
    <r>
      <rPr>
        <vertAlign val="superscript"/>
        <sz val="9"/>
        <rFont val="돋움"/>
        <family val="3"/>
      </rPr>
      <t xml:space="preserve">3)
</t>
    </r>
    <r>
      <rPr>
        <sz val="9"/>
        <rFont val="돋움"/>
        <family val="3"/>
      </rPr>
      <t>No. of 
Classrooms</t>
    </r>
  </si>
  <si>
    <t xml:space="preserve">Year </t>
  </si>
  <si>
    <t>계
Total</t>
  </si>
  <si>
    <t>남
Male</t>
  </si>
  <si>
    <t xml:space="preserve">Jeju Library </t>
  </si>
  <si>
    <t>Hansupul Library</t>
  </si>
  <si>
    <t>Dongnyeok Library</t>
  </si>
  <si>
    <t>Jeju Udang Library</t>
  </si>
  <si>
    <t>Jeju Tamna Library</t>
  </si>
  <si>
    <t>Aewol-eup Library</t>
  </si>
  <si>
    <t>Jocheon-eup  Library</t>
  </si>
  <si>
    <t>한경면도서관</t>
  </si>
  <si>
    <t>Hangyeong-myeon Library</t>
  </si>
  <si>
    <t>제주특별자치도 한라도서관</t>
  </si>
  <si>
    <t>Jeju Miracle Library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</si>
  <si>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한국도서관협회</t>
    </r>
    <r>
      <rPr>
        <sz val="10"/>
        <rFont val="Arial"/>
        <family val="2"/>
      </rPr>
      <t>,</t>
    </r>
    <r>
      <rPr>
        <sz val="10"/>
        <rFont val="굴림"/>
        <family val="3"/>
      </rPr>
      <t>국가도서관통계시스템</t>
    </r>
    <r>
      <rPr>
        <sz val="10"/>
        <rFont val="Arial"/>
        <family val="2"/>
      </rPr>
      <t>(http://www.libsta.go.kr)</t>
    </r>
  </si>
  <si>
    <t>Source :  Korean Library Association ,Si</t>
  </si>
  <si>
    <r>
      <t>주</t>
    </r>
    <r>
      <rPr>
        <sz val="10"/>
        <rFont val="Arial"/>
        <family val="2"/>
      </rPr>
      <t>) 2008</t>
    </r>
    <r>
      <rPr>
        <sz val="10"/>
        <rFont val="돋움"/>
        <family val="3"/>
      </rPr>
      <t>년도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자료는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국가통계도서관시스템</t>
    </r>
    <r>
      <rPr>
        <sz val="10"/>
        <rFont val="Arial"/>
        <family val="2"/>
      </rPr>
      <t>('09.11.12</t>
    </r>
    <r>
      <rPr>
        <sz val="10"/>
        <rFont val="돋움"/>
        <family val="3"/>
      </rPr>
      <t>일</t>
    </r>
    <r>
      <rPr>
        <sz val="10"/>
        <rFont val="Arial"/>
        <family val="2"/>
      </rPr>
      <t>)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수록된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자료임</t>
    </r>
  </si>
  <si>
    <r>
      <t xml:space="preserve">18. </t>
    </r>
    <r>
      <rPr>
        <b/>
        <sz val="18"/>
        <color indexed="8"/>
        <rFont val="굴림"/>
        <family val="3"/>
      </rPr>
      <t>박</t>
    </r>
    <r>
      <rPr>
        <b/>
        <sz val="18"/>
        <color indexed="8"/>
        <rFont val="Arial"/>
        <family val="2"/>
      </rPr>
      <t xml:space="preserve">       </t>
    </r>
    <r>
      <rPr>
        <b/>
        <sz val="18"/>
        <color indexed="8"/>
        <rFont val="굴림"/>
        <family val="3"/>
      </rPr>
      <t>물</t>
    </r>
    <r>
      <rPr>
        <b/>
        <sz val="18"/>
        <color indexed="8"/>
        <rFont val="Arial"/>
        <family val="2"/>
      </rPr>
      <t xml:space="preserve">       </t>
    </r>
    <r>
      <rPr>
        <b/>
        <sz val="18"/>
        <color indexed="8"/>
        <rFont val="굴림"/>
        <family val="3"/>
      </rPr>
      <t>관</t>
    </r>
    <r>
      <rPr>
        <b/>
        <sz val="18"/>
        <color indexed="8"/>
        <rFont val="Arial"/>
        <family val="2"/>
      </rPr>
      <t xml:space="preserve">                  Museums</t>
    </r>
  </si>
  <si>
    <t>여
Female</t>
  </si>
  <si>
    <t>졸업자수</t>
  </si>
  <si>
    <t>진학자수</t>
  </si>
  <si>
    <t>Entrants to</t>
  </si>
  <si>
    <t>Source : Jeju Special Self-Governing Province  Welfare &amp; Youth Div.</t>
  </si>
  <si>
    <t>School</t>
  </si>
  <si>
    <t>higher school</t>
  </si>
  <si>
    <t>land area</t>
  </si>
  <si>
    <t>Building area</t>
  </si>
  <si>
    <r>
      <t>연별</t>
    </r>
    <r>
      <rPr>
        <sz val="9"/>
        <rFont val="Arial"/>
        <family val="2"/>
      </rPr>
      <t xml:space="preserve"> </t>
    </r>
  </si>
  <si>
    <r>
      <t>학교수</t>
    </r>
    <r>
      <rPr>
        <sz val="9"/>
        <rFont val="Arial"/>
        <family val="2"/>
      </rPr>
      <t xml:space="preserve"> 
 Number of schools</t>
    </r>
  </si>
  <si>
    <t>학급수</t>
  </si>
  <si>
    <r>
      <t>학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생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수</t>
    </r>
    <r>
      <rPr>
        <sz val="9"/>
        <rFont val="Arial"/>
        <family val="2"/>
      </rPr>
      <t xml:space="preserve">    Students</t>
    </r>
  </si>
  <si>
    <r>
      <t>교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원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수</t>
    </r>
    <r>
      <rPr>
        <sz val="9"/>
        <rFont val="Arial"/>
        <family val="2"/>
      </rPr>
      <t xml:space="preserve">   Teachers</t>
    </r>
  </si>
  <si>
    <t xml:space="preserve">Year </t>
  </si>
  <si>
    <r>
      <t>본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>교</t>
    </r>
  </si>
  <si>
    <r>
      <t>분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>교</t>
    </r>
  </si>
  <si>
    <r>
      <t xml:space="preserve">계
</t>
    </r>
    <r>
      <rPr>
        <sz val="9"/>
        <rFont val="Arial"/>
        <family val="2"/>
      </rPr>
      <t>Total</t>
    </r>
  </si>
  <si>
    <r>
      <t xml:space="preserve">남
</t>
    </r>
    <r>
      <rPr>
        <sz val="9"/>
        <rFont val="Arial"/>
        <family val="2"/>
      </rPr>
      <t>Male</t>
    </r>
  </si>
  <si>
    <r>
      <t xml:space="preserve">여
</t>
    </r>
    <r>
      <rPr>
        <sz val="9"/>
        <rFont val="Arial"/>
        <family val="2"/>
      </rPr>
      <t>Female</t>
    </r>
  </si>
  <si>
    <t xml:space="preserve">Number of </t>
  </si>
  <si>
    <t>School</t>
  </si>
  <si>
    <t>Branch</t>
  </si>
  <si>
    <t>classrooms</t>
  </si>
  <si>
    <r>
      <t xml:space="preserve">16. </t>
    </r>
    <r>
      <rPr>
        <b/>
        <sz val="18"/>
        <rFont val="굴림"/>
        <family val="3"/>
      </rPr>
      <t>사설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학원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독서실</t>
    </r>
    <r>
      <rPr>
        <b/>
        <sz val="18"/>
        <rFont val="Arial"/>
        <family val="2"/>
      </rPr>
      <t xml:space="preserve">    Private Institute  and   Reading Room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</si>
  <si>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</si>
  <si>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number, person)</t>
  </si>
  <si>
    <t>사      설      학      원      Private lnstitute</t>
  </si>
  <si>
    <t>독서실 Reading room</t>
  </si>
  <si>
    <r>
      <t>학         원         수</t>
    </r>
    <r>
      <rPr>
        <vertAlign val="superscript"/>
        <sz val="10"/>
        <rFont val="굴림"/>
        <family val="3"/>
      </rPr>
      <t>1)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</si>
  <si>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</si>
  <si>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</si>
  <si>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</si>
  <si>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t>강의실수</t>
  </si>
  <si>
    <t>열람좌석수</t>
  </si>
  <si>
    <r>
      <t>실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험</t>
    </r>
  </si>
  <si>
    <t>독서</t>
  </si>
  <si>
    <t>열람</t>
  </si>
  <si>
    <t>Number of Institutions</t>
  </si>
  <si>
    <t>Attendants</t>
  </si>
  <si>
    <t>Course completed</t>
  </si>
  <si>
    <t>Instructors</t>
  </si>
  <si>
    <t>실습실수</t>
  </si>
  <si>
    <t>실수</t>
  </si>
  <si>
    <t>좌석수</t>
  </si>
  <si>
    <t>직업기술</t>
  </si>
  <si>
    <t>국제실무</t>
  </si>
  <si>
    <t>인문사회</t>
  </si>
  <si>
    <t>경영실무</t>
  </si>
  <si>
    <t>예능</t>
  </si>
  <si>
    <t>입시검정및</t>
  </si>
  <si>
    <t>Reading</t>
  </si>
  <si>
    <t>Rooms</t>
  </si>
  <si>
    <t>Seats</t>
  </si>
  <si>
    <t>보충수업</t>
  </si>
  <si>
    <t>Capacity</t>
  </si>
  <si>
    <t>rooms</t>
  </si>
  <si>
    <t>Vocational</t>
  </si>
  <si>
    <t>Internal</t>
  </si>
  <si>
    <t>Business</t>
  </si>
  <si>
    <t>Arts</t>
  </si>
  <si>
    <t>Class-</t>
  </si>
  <si>
    <t>of Reading</t>
  </si>
  <si>
    <t>Labora-</t>
  </si>
  <si>
    <t xml:space="preserve">2 0 0 8 </t>
  </si>
  <si>
    <t>2 0 0 9</t>
  </si>
  <si>
    <t>2 0 0 9</t>
  </si>
  <si>
    <t>2 0 0 8</t>
  </si>
  <si>
    <t>2 0 0 9</t>
  </si>
  <si>
    <t>2 0 0 9</t>
  </si>
  <si>
    <t>2 0 0 9</t>
  </si>
  <si>
    <t xml:space="preserve">2 0 0 9 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</si>
  <si>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</t>
    </r>
    <r>
      <rPr>
        <sz val="10"/>
        <rFont val="굴림"/>
        <family val="3"/>
      </rPr>
      <t>교육대학교</t>
    </r>
  </si>
  <si>
    <t>2 0 0 7</t>
  </si>
  <si>
    <t>2 0 0 8</t>
  </si>
  <si>
    <t>2 0 0 8</t>
  </si>
  <si>
    <t>Techniques</t>
  </si>
  <si>
    <t>business</t>
  </si>
  <si>
    <t>Academics</t>
  </si>
  <si>
    <t>course</t>
  </si>
  <si>
    <t>Exam.</t>
  </si>
  <si>
    <t>tories</t>
  </si>
  <si>
    <r>
      <t>2</t>
    </r>
    <r>
      <rPr>
        <sz val="10"/>
        <rFont val="Arial"/>
        <family val="2"/>
      </rPr>
      <t>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</si>
  <si>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-</t>
  </si>
  <si>
    <r>
      <t>2</t>
    </r>
    <r>
      <rPr>
        <sz val="10"/>
        <rFont val="Arial"/>
        <family val="2"/>
      </rPr>
      <t>005(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</si>
  <si>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17.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도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서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관</t>
    </r>
    <r>
      <rPr>
        <b/>
        <sz val="18"/>
        <rFont val="Arial"/>
        <family val="2"/>
      </rPr>
      <t xml:space="preserve">          Public Libraries</t>
    </r>
  </si>
  <si>
    <r>
      <t>연별및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도서관별</t>
    </r>
  </si>
  <si>
    <r>
      <t>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</si>
  <si>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t>도서관수</t>
  </si>
  <si>
    <r>
      <t>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</si>
  <si>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t>자료수</t>
  </si>
  <si>
    <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간</t>
    </r>
  </si>
  <si>
    <r>
      <t>예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산</t>
    </r>
  </si>
  <si>
    <t>Year &amp; Library</t>
  </si>
  <si>
    <t>Number of</t>
  </si>
  <si>
    <t>도서</t>
  </si>
  <si>
    <t>비도서</t>
  </si>
  <si>
    <t>이용자수</t>
  </si>
  <si>
    <t>이용책수</t>
  </si>
  <si>
    <t>Staffs</t>
  </si>
  <si>
    <t>libraries</t>
  </si>
  <si>
    <t>Seats</t>
  </si>
  <si>
    <t>books</t>
  </si>
  <si>
    <t>Non-book</t>
  </si>
  <si>
    <t>Annual users</t>
  </si>
  <si>
    <t>Annual books lent</t>
  </si>
  <si>
    <t>Budget</t>
  </si>
  <si>
    <t>-</t>
  </si>
  <si>
    <r>
      <t xml:space="preserve"> 2003(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</si>
  <si>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 xml:space="preserve"> 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</si>
  <si>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>2 0 0 5</t>
  </si>
  <si>
    <t>국립제주박물관</t>
  </si>
  <si>
    <t>Jeju National Museum</t>
  </si>
  <si>
    <t>Jeju Folklore and Natural 
History Museum</t>
  </si>
  <si>
    <t>제주대박물관</t>
  </si>
  <si>
    <t>Source : Folklore and Natural History Museum, Jeju National Museum,</t>
  </si>
  <si>
    <t xml:space="preserve">       Cheju National Univ. Museum</t>
  </si>
  <si>
    <t>cultural</t>
  </si>
  <si>
    <t>properties</t>
  </si>
  <si>
    <r>
      <t xml:space="preserve">19. </t>
    </r>
    <r>
      <rPr>
        <b/>
        <sz val="18"/>
        <rFont val="돋움"/>
        <family val="3"/>
      </rPr>
      <t>문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화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재</t>
    </r>
    <r>
      <rPr>
        <b/>
        <sz val="18"/>
        <rFont val="Arial"/>
        <family val="2"/>
      </rPr>
      <t xml:space="preserve">                     Cultural Properties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</si>
  <si>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>)</t>
    </r>
  </si>
  <si>
    <t>(Unit : each)</t>
  </si>
  <si>
    <r>
      <t>연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별</t>
    </r>
  </si>
  <si>
    <r>
      <t>총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계</t>
    </r>
  </si>
  <si>
    <r>
      <t xml:space="preserve">                                        'Source : Jeju Special Self-Governing Province Office of Education,
                                                       </t>
    </r>
    <r>
      <rPr>
        <sz val="9"/>
        <rFont val="돋움"/>
        <family val="3"/>
      </rPr>
      <t>「</t>
    </r>
    <r>
      <rPr>
        <sz val="9"/>
        <rFont val="Arial"/>
        <family val="2"/>
      </rPr>
      <t>Statistical Yearbook of Jeju Education</t>
    </r>
    <r>
      <rPr>
        <sz val="9"/>
        <rFont val="돋움"/>
        <family val="3"/>
      </rPr>
      <t>」</t>
    </r>
  </si>
  <si>
    <t>(Unit : number, person, thousand m²)</t>
  </si>
  <si>
    <r>
      <t xml:space="preserve">(Unit : number, person, </t>
    </r>
    <r>
      <rPr>
        <sz val="10"/>
        <rFont val="Arial"/>
        <family val="2"/>
      </rPr>
      <t>thousand m</t>
    </r>
    <r>
      <rPr>
        <sz val="10"/>
        <rFont val="Arial"/>
        <family val="2"/>
      </rPr>
      <t>²</t>
    </r>
    <r>
      <rPr>
        <sz val="10"/>
        <rFont val="Arial"/>
        <family val="2"/>
      </rPr>
      <t>)</t>
    </r>
  </si>
  <si>
    <r>
      <t xml:space="preserve">(Unit : number, Person, </t>
    </r>
    <r>
      <rPr>
        <sz val="10"/>
        <rFont val="Arial"/>
        <family val="2"/>
      </rPr>
      <t>thousand m</t>
    </r>
    <r>
      <rPr>
        <sz val="10"/>
        <rFont val="Arial"/>
        <family val="2"/>
      </rPr>
      <t>²</t>
    </r>
    <r>
      <rPr>
        <sz val="10"/>
        <rFont val="Arial"/>
        <family val="2"/>
      </rPr>
      <t>)</t>
    </r>
  </si>
  <si>
    <r>
      <t xml:space="preserve">(Unit : number, Person, </t>
    </r>
    <r>
      <rPr>
        <sz val="10"/>
        <rFont val="Arial"/>
        <family val="2"/>
      </rPr>
      <t>thousand m</t>
    </r>
    <r>
      <rPr>
        <sz val="10"/>
        <rFont val="Arial"/>
        <family val="2"/>
      </rPr>
      <t>²</t>
    </r>
    <r>
      <rPr>
        <sz val="10"/>
        <rFont val="Arial"/>
        <family val="2"/>
      </rPr>
      <t>)</t>
    </r>
  </si>
  <si>
    <r>
      <t xml:space="preserve">(Unit : number, Person, </t>
    </r>
    <r>
      <rPr>
        <sz val="10"/>
        <rFont val="Arial"/>
        <family val="2"/>
      </rPr>
      <t>thousand m</t>
    </r>
    <r>
      <rPr>
        <sz val="10"/>
        <rFont val="Arial"/>
        <family val="2"/>
      </rPr>
      <t>²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</si>
  <si>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Arial"/>
        <family val="2"/>
      </rPr>
      <t>Number,</t>
    </r>
    <r>
      <rPr>
        <sz val="10"/>
        <rFont val="Arial"/>
        <family val="2"/>
      </rPr>
      <t xml:space="preserve">Person, </t>
    </r>
    <r>
      <rPr>
        <sz val="10"/>
        <rFont val="Arial"/>
        <family val="2"/>
      </rPr>
      <t>thousand m</t>
    </r>
    <r>
      <rPr>
        <sz val="10"/>
        <rFont val="Arial"/>
        <family val="2"/>
      </rPr>
      <t>²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</si>
  <si>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Arial"/>
        <family val="2"/>
      </rPr>
      <t>Number,</t>
    </r>
    <r>
      <rPr>
        <sz val="10"/>
        <rFont val="Arial"/>
        <family val="2"/>
      </rPr>
      <t xml:space="preserve">Person, </t>
    </r>
    <r>
      <rPr>
        <sz val="10"/>
        <rFont val="Arial"/>
        <family val="2"/>
      </rPr>
      <t>thousand m</t>
    </r>
    <r>
      <rPr>
        <sz val="10"/>
        <rFont val="Arial"/>
        <family val="2"/>
      </rPr>
      <t>²</t>
    </r>
    <r>
      <rPr>
        <sz val="10"/>
        <rFont val="Arial"/>
        <family val="2"/>
      </rPr>
      <t>)</t>
    </r>
  </si>
  <si>
    <r>
      <t xml:space="preserve">Source : Jeju Special Self-Governing Province Office of 
</t>
    </r>
    <r>
      <rPr>
        <sz val="10"/>
        <rFont val="Arial"/>
        <family val="2"/>
      </rPr>
      <t xml:space="preserve">              </t>
    </r>
    <r>
      <rPr>
        <sz val="10"/>
        <rFont val="Arial"/>
        <family val="2"/>
      </rPr>
      <t>Education,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「</t>
    </r>
    <r>
      <rPr>
        <sz val="10"/>
        <rFont val="Arial"/>
        <family val="2"/>
      </rPr>
      <t>Statistical</t>
    </r>
    <r>
      <rPr>
        <sz val="10"/>
        <rFont val="Arial"/>
        <family val="2"/>
      </rPr>
      <t xml:space="preserve"> Yearbook of Jeju
</t>
    </r>
    <r>
      <rPr>
        <sz val="10"/>
        <rFont val="Arial"/>
        <family val="2"/>
      </rPr>
      <t xml:space="preserve">            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E</t>
    </r>
    <r>
      <rPr>
        <sz val="10"/>
        <rFont val="Arial"/>
        <family val="2"/>
      </rPr>
      <t>ducation</t>
    </r>
    <r>
      <rPr>
        <sz val="10"/>
        <rFont val="돋움"/>
        <family val="3"/>
      </rPr>
      <t>」</t>
    </r>
  </si>
  <si>
    <t xml:space="preserve">    Source : Graduate School</t>
  </si>
  <si>
    <t>Source : Graduate School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</si>
  <si>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문화체육과</t>
    </r>
  </si>
  <si>
    <r>
      <t>(Unit : number,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m²)</t>
    </r>
  </si>
  <si>
    <r>
      <t>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</t>
    </r>
  </si>
  <si>
    <r>
      <t>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</t>
    </r>
  </si>
  <si>
    <t>Year</t>
  </si>
  <si>
    <r>
      <t xml:space="preserve">XIV. </t>
    </r>
    <r>
      <rPr>
        <b/>
        <sz val="22"/>
        <rFont val="돋움"/>
        <family val="3"/>
      </rPr>
      <t>교육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및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문화</t>
    </r>
    <r>
      <rPr>
        <b/>
        <sz val="22"/>
        <rFont val="Arial"/>
        <family val="2"/>
      </rPr>
      <t xml:space="preserve">     EDUCATION &amp; CULTURE</t>
    </r>
  </si>
  <si>
    <t>계</t>
  </si>
  <si>
    <r>
      <t>국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보</t>
    </r>
  </si>
  <si>
    <r>
      <t>보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물</t>
    </r>
  </si>
  <si>
    <t>유형문화재</t>
  </si>
  <si>
    <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물</t>
    </r>
  </si>
  <si>
    <t>민속자료</t>
  </si>
  <si>
    <t>무형문화재</t>
  </si>
  <si>
    <t>Intangible</t>
  </si>
  <si>
    <t>Tangible</t>
  </si>
  <si>
    <t>Cultural</t>
  </si>
  <si>
    <t>Grand</t>
  </si>
  <si>
    <t>National</t>
  </si>
  <si>
    <t>Historic</t>
  </si>
  <si>
    <t>Natural</t>
  </si>
  <si>
    <t>Folklore</t>
  </si>
  <si>
    <t>cultural</t>
  </si>
  <si>
    <t>property</t>
  </si>
  <si>
    <t>Total</t>
  </si>
  <si>
    <t>treasures</t>
  </si>
  <si>
    <t>Treasures</t>
  </si>
  <si>
    <t>areas</t>
  </si>
  <si>
    <t>monuments</t>
  </si>
  <si>
    <t>materials</t>
  </si>
  <si>
    <t>properties</t>
  </si>
  <si>
    <t>Monuments</t>
  </si>
  <si>
    <t>Registered</t>
  </si>
  <si>
    <t>1985. 1. 10</t>
  </si>
  <si>
    <r>
      <t xml:space="preserve">20. </t>
    </r>
    <r>
      <rPr>
        <b/>
        <sz val="18"/>
        <rFont val="돋움"/>
        <family val="3"/>
      </rPr>
      <t>예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술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단</t>
    </r>
    <r>
      <rPr>
        <b/>
        <sz val="18"/>
        <rFont val="Arial"/>
        <family val="2"/>
      </rPr>
      <t xml:space="preserve">                Art Performing Organizations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</si>
  <si>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</si>
  <si>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person)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</si>
  <si>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</si>
  <si>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교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향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악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단</t>
    </r>
  </si>
  <si>
    <r>
      <t>관</t>
    </r>
    <r>
      <rPr>
        <sz val="10"/>
        <rFont val="Arial"/>
        <family val="2"/>
      </rPr>
      <t xml:space="preserve">           </t>
    </r>
    <r>
      <rPr>
        <sz val="10"/>
        <rFont val="돋움"/>
        <family val="3"/>
      </rPr>
      <t>악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단</t>
    </r>
  </si>
  <si>
    <r>
      <t>민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속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예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단</t>
    </r>
  </si>
  <si>
    <t>Municipal symphony orchestra</t>
  </si>
  <si>
    <t>Municipal Band</t>
  </si>
  <si>
    <t>Folk-customs Art</t>
  </si>
  <si>
    <r>
      <t>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</t>
    </r>
  </si>
  <si>
    <r>
      <t>단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원</t>
    </r>
  </si>
  <si>
    <t>Groups</t>
  </si>
  <si>
    <t>Date of</t>
  </si>
  <si>
    <r>
      <t>상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임</t>
    </r>
  </si>
  <si>
    <r>
      <t>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임</t>
    </r>
  </si>
  <si>
    <t>organization</t>
  </si>
  <si>
    <t>Permanent</t>
  </si>
  <si>
    <t>Temporary</t>
  </si>
  <si>
    <t>Organization</t>
  </si>
  <si>
    <t>1985. 1. 10</t>
  </si>
  <si>
    <t>-</t>
  </si>
  <si>
    <t>2 0 0 4</t>
  </si>
  <si>
    <r>
      <t>합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창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단</t>
    </r>
  </si>
  <si>
    <r>
      <t>소년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소녀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합창단</t>
    </r>
  </si>
  <si>
    <r>
      <t>연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극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단</t>
    </r>
  </si>
  <si>
    <t>Choral groups</t>
  </si>
  <si>
    <t>Boy &amp; girl choral groups</t>
  </si>
  <si>
    <t>Drama groups</t>
  </si>
  <si>
    <t>2 0 0 3</t>
  </si>
  <si>
    <r>
      <t xml:space="preserve">21. </t>
    </r>
    <r>
      <rPr>
        <b/>
        <sz val="18"/>
        <rFont val="돋움"/>
        <family val="3"/>
      </rPr>
      <t>문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화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간</t>
    </r>
    <r>
      <rPr>
        <b/>
        <sz val="18"/>
        <rFont val="Arial"/>
        <family val="2"/>
      </rPr>
      <t xml:space="preserve">          Cultural Facilities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</si>
  <si>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>)</t>
    </r>
  </si>
  <si>
    <t xml:space="preserve">       (Unit : place)</t>
  </si>
  <si>
    <t>Performing facilities</t>
  </si>
  <si>
    <t>Exhibition facilities</t>
  </si>
  <si>
    <t>Local culture and welfare facilities</t>
  </si>
  <si>
    <t>Others</t>
  </si>
  <si>
    <t>공공공연장</t>
  </si>
  <si>
    <t>민간공연장</t>
  </si>
  <si>
    <t>영화상영관</t>
  </si>
  <si>
    <t>시군민회관</t>
  </si>
  <si>
    <t>전수회관</t>
  </si>
  <si>
    <t>Si, Gun</t>
  </si>
  <si>
    <t>Traditional</t>
  </si>
  <si>
    <t>Public</t>
  </si>
  <si>
    <t>Private</t>
  </si>
  <si>
    <t>Movie</t>
  </si>
  <si>
    <t>public</t>
  </si>
  <si>
    <t>Welfare</t>
  </si>
  <si>
    <t>Youth</t>
  </si>
  <si>
    <t>performing</t>
  </si>
  <si>
    <t>Initiation</t>
  </si>
  <si>
    <t>theater</t>
  </si>
  <si>
    <t>Art museum</t>
  </si>
  <si>
    <t>Gallery</t>
  </si>
  <si>
    <t>center</t>
  </si>
  <si>
    <t>arts center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</si>
  <si>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</t>
    </r>
  </si>
  <si>
    <r>
      <t>공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설</t>
    </r>
  </si>
  <si>
    <r>
      <t>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실</t>
    </r>
  </si>
  <si>
    <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</si>
  <si>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타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설</t>
    </r>
  </si>
  <si>
    <r>
      <t>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</t>
    </r>
  </si>
  <si>
    <r>
      <t>화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랑</t>
    </r>
  </si>
  <si>
    <r>
      <t>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</si>
  <si>
    <r>
      <t>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</si>
  <si>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</si>
  <si>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 xml:space="preserve"> 2003(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</si>
  <si>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 xml:space="preserve"> 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</si>
  <si>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>2 0 0 6</t>
  </si>
  <si>
    <t>자동차
경주장
Car racing
track</t>
  </si>
  <si>
    <t>요 트 장
Marina</t>
  </si>
  <si>
    <t>조 정 장
Regatta</t>
  </si>
  <si>
    <r>
      <t xml:space="preserve"> (</t>
    </r>
    <r>
      <rPr>
        <sz val="10"/>
        <rFont val="돋움"/>
        <family val="3"/>
      </rPr>
      <t>단위</t>
    </r>
    <r>
      <rPr>
        <sz val="10"/>
        <rFont val="Arial"/>
        <family val="2"/>
      </rPr>
      <t>: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</si>
  <si>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 xml:space="preserve">문화의집
</t>
    </r>
    <r>
      <rPr>
        <sz val="10"/>
        <rFont val="Arial"/>
        <family val="2"/>
      </rPr>
      <t>Cultural house</t>
    </r>
  </si>
  <si>
    <r>
      <t xml:space="preserve">유스호스텔
</t>
    </r>
    <r>
      <rPr>
        <sz val="10"/>
        <rFont val="Arial"/>
        <family val="2"/>
      </rPr>
      <t>Youth hotel</t>
    </r>
  </si>
  <si>
    <t>복지회관</t>
  </si>
  <si>
    <r>
      <t>(</t>
    </r>
    <r>
      <rPr>
        <sz val="10"/>
        <rFont val="돋움"/>
        <family val="3"/>
      </rPr>
      <t>종합복지관</t>
    </r>
    <r>
      <rPr>
        <sz val="10"/>
        <rFont val="Arial"/>
        <family val="2"/>
      </rPr>
      <t>)</t>
    </r>
  </si>
  <si>
    <t>청소년회관</t>
  </si>
  <si>
    <t>(수련시설)</t>
  </si>
  <si>
    <r>
      <t xml:space="preserve">개소
</t>
    </r>
    <r>
      <rPr>
        <sz val="10"/>
        <rFont val="Arial"/>
        <family val="2"/>
      </rPr>
      <t>Places</t>
    </r>
  </si>
  <si>
    <r>
      <t xml:space="preserve">면적
</t>
    </r>
    <r>
      <rPr>
        <sz val="10"/>
        <rFont val="Arial"/>
        <family val="2"/>
      </rPr>
      <t>Area</t>
    </r>
  </si>
  <si>
    <t>2 0 0 4</t>
  </si>
  <si>
    <t>(Unit : number)</t>
  </si>
  <si>
    <t>Broadcasting stations</t>
  </si>
  <si>
    <t>Newspaper publishers</t>
  </si>
  <si>
    <t>T     V</t>
  </si>
  <si>
    <t>종합유선</t>
  </si>
  <si>
    <t>중계유선</t>
  </si>
  <si>
    <t>음악유선</t>
  </si>
  <si>
    <t>기타방송</t>
  </si>
  <si>
    <t>Television</t>
  </si>
  <si>
    <t>Radio</t>
  </si>
  <si>
    <t>Daily</t>
  </si>
  <si>
    <t>Weekly</t>
  </si>
  <si>
    <t>CATV 
broadcasting</t>
  </si>
  <si>
    <t>Relay 
broadcasting</t>
  </si>
  <si>
    <t>Music
broadcasting</t>
  </si>
  <si>
    <t>Other 
broadcasting</t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</si>
  <si>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</si>
  <si>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방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송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사</t>
    </r>
  </si>
  <si>
    <r>
      <t>신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문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사</t>
    </r>
  </si>
  <si>
    <r>
      <t>기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타</t>
    </r>
  </si>
  <si>
    <r>
      <t>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오</t>
    </r>
  </si>
  <si>
    <r>
      <t>일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간</t>
    </r>
  </si>
  <si>
    <r>
      <t>주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간</t>
    </r>
  </si>
  <si>
    <r>
      <t xml:space="preserve"> 2003(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</si>
  <si>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 xml:space="preserve">  2 0 0 3(Jejusi)</t>
  </si>
  <si>
    <r>
      <t>2003(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</si>
  <si>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 xml:space="preserve"> 2 0 0 3(Bukjeju)</t>
  </si>
  <si>
    <r>
      <t xml:space="preserve"> 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</si>
  <si>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 xml:space="preserve">  2 0 0 4(Jejusi)</t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</si>
  <si>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</si>
  <si>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 xml:space="preserve"> 2 0 0 4(Bukjeju)</t>
  </si>
  <si>
    <r>
      <t xml:space="preserve"> 2005(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</si>
  <si>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 xml:space="preserve">  2 0 0 5(Jejusi)</t>
  </si>
  <si>
    <r>
      <t>2005(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</si>
  <si>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 xml:space="preserve"> 2 0 0 5(Bukjeju)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</si>
  <si>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천㎡</t>
    </r>
    <r>
      <rPr>
        <sz val="10"/>
        <rFont val="Arial"/>
        <family val="2"/>
      </rPr>
      <t>)</t>
    </r>
  </si>
  <si>
    <r>
      <t>연별</t>
    </r>
    <r>
      <rPr>
        <sz val="10"/>
        <rFont val="Arial"/>
        <family val="2"/>
      </rPr>
      <t xml:space="preserve"> </t>
    </r>
  </si>
  <si>
    <r>
      <t xml:space="preserve">학교수
</t>
    </r>
    <r>
      <rPr>
        <sz val="10"/>
        <rFont val="Arial"/>
        <family val="2"/>
      </rPr>
      <t>Number of schools</t>
    </r>
  </si>
  <si>
    <r>
      <t xml:space="preserve">학급수
</t>
    </r>
    <r>
      <rPr>
        <sz val="10"/>
        <rFont val="Arial"/>
        <family val="2"/>
      </rPr>
      <t>Number of classrooms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</si>
  <si>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Students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</si>
  <si>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Teachers</t>
    </r>
  </si>
  <si>
    <t xml:space="preserve">Year </t>
  </si>
  <si>
    <t>-</t>
  </si>
  <si>
    <t>2003(Bukjeju)</t>
  </si>
  <si>
    <t xml:space="preserve"> 2004(Jejusi)</t>
  </si>
  <si>
    <t>2004(Bukjeju)</t>
  </si>
  <si>
    <t xml:space="preserve"> 2005(Jejusi)</t>
  </si>
  <si>
    <t>2005(Bukjeju )</t>
  </si>
  <si>
    <r>
      <t>연별</t>
    </r>
    <r>
      <rPr>
        <sz val="10"/>
        <rFont val="Arial"/>
        <family val="2"/>
      </rPr>
      <t xml:space="preserve"> </t>
    </r>
  </si>
  <si>
    <r>
      <t xml:space="preserve">졸업자현황
</t>
    </r>
    <r>
      <rPr>
        <sz val="10"/>
        <rFont val="Arial"/>
        <family val="2"/>
      </rPr>
      <t>Graduation</t>
    </r>
  </si>
  <si>
    <r>
      <t>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지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School land area</t>
    </r>
  </si>
  <si>
    <r>
      <t>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물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Building area</t>
    </r>
  </si>
  <si>
    <r>
      <t>교실수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
Number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</si>
  <si>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제주특별자치도교육청</t>
    </r>
    <r>
      <rPr>
        <sz val="10"/>
        <rFont val="Arial"/>
        <family val="2"/>
      </rPr>
      <t>,</t>
    </r>
    <r>
      <rPr>
        <sz val="10"/>
        <rFont val="돋움"/>
        <family val="3"/>
      </rPr>
      <t>「제주교육통계연보」</t>
    </r>
  </si>
  <si>
    <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          Reported sports facilities</t>
    </r>
  </si>
  <si>
    <t>연    별</t>
  </si>
  <si>
    <t>육상
경기장
Stadium</t>
  </si>
  <si>
    <t>축구장
Football field</t>
  </si>
  <si>
    <t>하키장
hockey ground</t>
  </si>
  <si>
    <t>야구장
baseball field</t>
  </si>
  <si>
    <t>싸이클
경기장
Cycle field</t>
  </si>
  <si>
    <t>테니스장
tennis court</t>
  </si>
  <si>
    <t>씨름장
Ssireum field</t>
  </si>
  <si>
    <t>간이
운동장
(동네
체육
시설)</t>
  </si>
  <si>
    <t>체육관
Gym</t>
  </si>
  <si>
    <t>수영장
Swimming Pools</t>
  </si>
  <si>
    <t>국궁장
archery field</t>
  </si>
  <si>
    <t>양궁장
Western-style archery
field</t>
  </si>
  <si>
    <t>승마장Equestrian field</t>
  </si>
  <si>
    <t>골프연습장
Golf practice range</t>
  </si>
  <si>
    <t>조정
카누장
Canoe-ing center</t>
  </si>
  <si>
    <t>요트장
Marina</t>
  </si>
  <si>
    <t>빙상장
Ice rink</t>
  </si>
  <si>
    <t>Year</t>
  </si>
  <si>
    <t>시    별</t>
  </si>
  <si>
    <t>구기
체육관
Ball game</t>
  </si>
  <si>
    <t>투기
체육관
match</t>
  </si>
  <si>
    <t>생활
체육관
Sport for all</t>
  </si>
  <si>
    <t>Si</t>
  </si>
  <si>
    <t>2 0 0 3</t>
  </si>
  <si>
    <t>2 0 0 4</t>
  </si>
  <si>
    <t>2 0 0 7</t>
  </si>
  <si>
    <t>2 0 0 8</t>
  </si>
  <si>
    <r>
      <t>제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주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시</t>
    </r>
  </si>
  <si>
    <t>Jeju-si</t>
  </si>
  <si>
    <t>서귀포시</t>
  </si>
  <si>
    <t>Seogwipo-si</t>
  </si>
  <si>
    <r>
      <t>신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고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체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육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시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설</t>
    </r>
    <r>
      <rPr>
        <sz val="9"/>
        <rFont val="Arial"/>
        <family val="2"/>
      </rPr>
      <t xml:space="preserve">     Reported sports facilities</t>
    </r>
  </si>
  <si>
    <r>
      <t>등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록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체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육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시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설</t>
    </r>
  </si>
  <si>
    <r>
      <t>카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 xml:space="preserve">장
</t>
    </r>
    <r>
      <rPr>
        <sz val="9"/>
        <rFont val="Arial"/>
        <family val="2"/>
      </rPr>
      <t>Canoeing
center</t>
    </r>
  </si>
  <si>
    <r>
      <t>빙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상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 xml:space="preserve">장
</t>
    </r>
    <r>
      <rPr>
        <sz val="9"/>
        <rFont val="Arial"/>
        <family val="2"/>
      </rPr>
      <t>Ice rink</t>
    </r>
  </si>
  <si>
    <r>
      <t>승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마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 xml:space="preserve">장
</t>
    </r>
    <r>
      <rPr>
        <sz val="9"/>
        <rFont val="Arial"/>
        <family val="2"/>
      </rPr>
      <t>Eques
trian
field</t>
    </r>
  </si>
  <si>
    <r>
      <t>종</t>
    </r>
    <r>
      <rPr>
        <sz val="9"/>
        <rFont val="Arial"/>
        <family val="2"/>
      </rPr>
      <t xml:space="preserve">      </t>
    </r>
    <r>
      <rPr>
        <sz val="9"/>
        <rFont val="굴림"/>
        <family val="3"/>
      </rPr>
      <t xml:space="preserve">합
체육시설
</t>
    </r>
    <r>
      <rPr>
        <sz val="9"/>
        <rFont val="Arial"/>
        <family val="2"/>
      </rPr>
      <t>Sports
complex</t>
    </r>
  </si>
  <si>
    <r>
      <t xml:space="preserve">26. 출판, 인쇄 및 기록매체업 현황(산업세분류)
</t>
    </r>
    <r>
      <rPr>
        <sz val="16"/>
        <color indexed="8"/>
        <rFont val="HY중고딕"/>
        <family val="1"/>
      </rPr>
      <t xml:space="preserve"> Publishing , Printing and Reproduction of Recorded Media Companies(by Industrial Classes)</t>
    </r>
  </si>
  <si>
    <t>사업체수</t>
  </si>
  <si>
    <t>종사자수</t>
  </si>
  <si>
    <t>Establishments</t>
  </si>
  <si>
    <t>Employees</t>
  </si>
  <si>
    <r>
      <t>수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영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 xml:space="preserve">장
</t>
    </r>
    <r>
      <rPr>
        <sz val="9"/>
        <rFont val="Arial"/>
        <family val="2"/>
      </rPr>
      <t>Swimming
pools</t>
    </r>
  </si>
  <si>
    <r>
      <t xml:space="preserve">체육도장
</t>
    </r>
    <r>
      <rPr>
        <sz val="9"/>
        <rFont val="Arial"/>
        <family val="2"/>
      </rPr>
      <t>Exercise
hall</t>
    </r>
  </si>
  <si>
    <r>
      <t xml:space="preserve">
</t>
    </r>
    <r>
      <rPr>
        <sz val="9"/>
        <rFont val="굴림"/>
        <family val="3"/>
      </rPr>
      <t xml:space="preserve">골프연습장
</t>
    </r>
    <r>
      <rPr>
        <sz val="9"/>
        <rFont val="Arial"/>
        <family val="2"/>
      </rPr>
      <t xml:space="preserve">Golf
practice
range
</t>
    </r>
  </si>
  <si>
    <r>
      <t xml:space="preserve">체력단련장
</t>
    </r>
    <r>
      <rPr>
        <sz val="9"/>
        <rFont val="Arial"/>
        <family val="2"/>
      </rPr>
      <t>Physical
training
center</t>
    </r>
  </si>
  <si>
    <r>
      <t xml:space="preserve">당구장
</t>
    </r>
    <r>
      <rPr>
        <sz val="9"/>
        <rFont val="Arial"/>
        <family val="2"/>
      </rPr>
      <t>Billiard
room</t>
    </r>
  </si>
  <si>
    <r>
      <t xml:space="preserve">썰매장
</t>
    </r>
    <r>
      <rPr>
        <sz val="9"/>
        <rFont val="Arial"/>
        <family val="2"/>
      </rPr>
      <t>Area for
sledding</t>
    </r>
  </si>
  <si>
    <r>
      <t xml:space="preserve">무도장
</t>
    </r>
    <r>
      <rPr>
        <sz val="9"/>
        <rFont val="Arial"/>
        <family val="2"/>
      </rPr>
      <t>Ball
room</t>
    </r>
  </si>
  <si>
    <r>
      <t xml:space="preserve">무도학원
</t>
    </r>
    <r>
      <rPr>
        <sz val="9"/>
        <rFont val="Arial"/>
        <family val="2"/>
      </rPr>
      <t>Ballroom
Dancing
school</t>
    </r>
  </si>
  <si>
    <r>
      <t>골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 xml:space="preserve">장
</t>
    </r>
    <r>
      <rPr>
        <sz val="9"/>
        <rFont val="Arial"/>
        <family val="2"/>
      </rPr>
      <t>Golf
course</t>
    </r>
  </si>
  <si>
    <r>
      <t>스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키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 xml:space="preserve">장
</t>
    </r>
    <r>
      <rPr>
        <sz val="9"/>
        <rFont val="Arial"/>
        <family val="2"/>
      </rPr>
      <t>Sking
ground</t>
    </r>
  </si>
  <si>
    <t>2 0 0 3</t>
  </si>
  <si>
    <t>2 0 0 4</t>
  </si>
  <si>
    <t>2 0 0 7</t>
  </si>
  <si>
    <r>
      <t>제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주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시</t>
    </r>
  </si>
  <si>
    <t>Jeju-si</t>
  </si>
  <si>
    <t>서귀포시</t>
  </si>
  <si>
    <t>Seogwipo-si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</si>
  <si>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</si>
  <si>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t>2 0 0 8</t>
  </si>
  <si>
    <t>2 0 0 8</t>
  </si>
  <si>
    <r>
      <t>(</t>
    </r>
    <r>
      <rPr>
        <sz val="10"/>
        <color indexed="8"/>
        <rFont val="HY중고딕"/>
        <family val="1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HY중고딕"/>
        <family val="1"/>
      </rPr>
      <t>㎡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HY중고딕"/>
        <family val="1"/>
      </rPr>
      <t>명</t>
    </r>
    <r>
      <rPr>
        <sz val="10"/>
        <color indexed="8"/>
        <rFont val="Arial"/>
        <family val="2"/>
      </rPr>
      <t xml:space="preserve">) </t>
    </r>
  </si>
  <si>
    <r>
      <t xml:space="preserve"> (Unit :  </t>
    </r>
    <r>
      <rPr>
        <sz val="10"/>
        <color indexed="8"/>
        <rFont val="HY중고딕"/>
        <family val="1"/>
      </rPr>
      <t>㎡</t>
    </r>
    <r>
      <rPr>
        <sz val="10"/>
        <color indexed="8"/>
        <rFont val="Arial"/>
        <family val="2"/>
      </rPr>
      <t>, person)</t>
    </r>
  </si>
  <si>
    <t>연별</t>
  </si>
  <si>
    <r>
      <t>연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적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㎡</t>
    </r>
    <r>
      <rPr>
        <sz val="10"/>
        <rFont val="Arial"/>
        <family val="2"/>
      </rPr>
      <t>)  Gross coverage</t>
    </r>
  </si>
  <si>
    <r>
      <t>수용인원</t>
    </r>
    <r>
      <rPr>
        <sz val="10"/>
        <rFont val="Arial"/>
        <family val="2"/>
      </rPr>
      <t>(</t>
    </r>
    <r>
      <rPr>
        <sz val="10"/>
        <rFont val="돋움"/>
        <family val="3"/>
      </rPr>
      <t>명</t>
    </r>
    <r>
      <rPr>
        <sz val="10"/>
        <rFont val="Arial"/>
        <family val="2"/>
      </rPr>
      <t>)
Capacity</t>
    </r>
  </si>
  <si>
    <r>
      <t>관람연인원</t>
    </r>
    <r>
      <rPr>
        <sz val="10"/>
        <rFont val="Arial"/>
        <family val="2"/>
      </rPr>
      <t>(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)
Annual persons admitted </t>
    </r>
  </si>
  <si>
    <t>Year</t>
  </si>
  <si>
    <t>운동장별</t>
  </si>
  <si>
    <r>
      <t>휠드</t>
    </r>
    <r>
      <rPr>
        <sz val="10"/>
        <color indexed="8"/>
        <rFont val="Arial"/>
        <family val="2"/>
      </rPr>
      <t xml:space="preserve"> Fields</t>
    </r>
  </si>
  <si>
    <r>
      <t>스탠드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기타</t>
    </r>
    <r>
      <rPr>
        <sz val="10"/>
        <rFont val="Arial"/>
        <family val="2"/>
      </rPr>
      <t xml:space="preserve"> 
Stand and others</t>
    </r>
  </si>
  <si>
    <t xml:space="preserve">Stadiums </t>
  </si>
  <si>
    <t>제주종합경기장
주경기장</t>
  </si>
  <si>
    <t>애향운동장</t>
  </si>
  <si>
    <t>한림종합운동장</t>
  </si>
  <si>
    <t>구좌체육공원운동장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</si>
  <si>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스포츠산업과</t>
    </r>
  </si>
  <si>
    <t>2 0 0 8</t>
  </si>
  <si>
    <r>
      <t xml:space="preserve">23. </t>
    </r>
    <r>
      <rPr>
        <b/>
        <sz val="18"/>
        <color indexed="8"/>
        <rFont val="굴림"/>
        <family val="3"/>
      </rPr>
      <t>운동장</t>
    </r>
    <r>
      <rPr>
        <b/>
        <sz val="18"/>
        <color indexed="8"/>
        <rFont val="Arial"/>
        <family val="2"/>
      </rPr>
      <t xml:space="preserve">        Stadiums </t>
    </r>
  </si>
  <si>
    <r>
      <t xml:space="preserve">24.  </t>
    </r>
    <r>
      <rPr>
        <b/>
        <sz val="18"/>
        <rFont val="돋움"/>
        <family val="3"/>
      </rPr>
      <t>청소년수련시설</t>
    </r>
    <r>
      <rPr>
        <b/>
        <sz val="18"/>
        <rFont val="Arial"/>
        <family val="2"/>
      </rPr>
      <t xml:space="preserve">          Youth Facilities</t>
    </r>
  </si>
  <si>
    <r>
      <t xml:space="preserve">25. </t>
    </r>
    <r>
      <rPr>
        <b/>
        <sz val="18"/>
        <rFont val="돋움"/>
        <family val="3"/>
      </rPr>
      <t>언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론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매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체</t>
    </r>
    <r>
      <rPr>
        <b/>
        <sz val="18"/>
        <rFont val="Arial"/>
        <family val="2"/>
      </rPr>
      <t xml:space="preserve">               Mass Media</t>
    </r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</si>
  <si>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2006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입학정원은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산출하지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않음</t>
    </r>
    <r>
      <rPr>
        <sz val="10"/>
        <rFont val="Arial"/>
        <family val="2"/>
      </rPr>
      <t>.</t>
    </r>
  </si>
  <si>
    <r>
      <t xml:space="preserve">         2) </t>
    </r>
    <r>
      <rPr>
        <sz val="10"/>
        <rFont val="돋움"/>
        <family val="3"/>
      </rPr>
      <t>교지</t>
    </r>
    <r>
      <rPr>
        <sz val="10"/>
        <rFont val="Arial"/>
        <family val="2"/>
      </rPr>
      <t xml:space="preserve"> = </t>
    </r>
    <r>
      <rPr>
        <sz val="10"/>
        <rFont val="돋움"/>
        <family val="3"/>
      </rPr>
      <t>대지</t>
    </r>
    <r>
      <rPr>
        <sz val="10"/>
        <rFont val="Arial"/>
        <family val="2"/>
      </rPr>
      <t xml:space="preserve"> + </t>
    </r>
    <r>
      <rPr>
        <sz val="10"/>
        <rFont val="돋움"/>
        <family val="3"/>
      </rPr>
      <t>체육장</t>
    </r>
  </si>
  <si>
    <r>
      <t xml:space="preserve">         3) </t>
    </r>
    <r>
      <rPr>
        <sz val="10"/>
        <rFont val="돋움"/>
        <family val="3"/>
      </rPr>
      <t>건물</t>
    </r>
    <r>
      <rPr>
        <sz val="10"/>
        <rFont val="Arial"/>
        <family val="2"/>
      </rPr>
      <t xml:space="preserve"> = </t>
    </r>
    <r>
      <rPr>
        <sz val="10"/>
        <rFont val="돋움"/>
        <family val="3"/>
      </rPr>
      <t>보통교실</t>
    </r>
    <r>
      <rPr>
        <sz val="10"/>
        <rFont val="Arial"/>
        <family val="2"/>
      </rPr>
      <t xml:space="preserve"> + </t>
    </r>
    <r>
      <rPr>
        <sz val="10"/>
        <rFont val="돋움"/>
        <family val="3"/>
      </rPr>
      <t>특별교실</t>
    </r>
    <r>
      <rPr>
        <sz val="10"/>
        <rFont val="Arial"/>
        <family val="2"/>
      </rPr>
      <t xml:space="preserve"> + </t>
    </r>
    <r>
      <rPr>
        <sz val="10"/>
        <rFont val="돋움"/>
        <family val="3"/>
      </rPr>
      <t>관리실</t>
    </r>
    <r>
      <rPr>
        <sz val="10"/>
        <rFont val="Arial"/>
        <family val="2"/>
      </rPr>
      <t xml:space="preserve"> +</t>
    </r>
    <r>
      <rPr>
        <sz val="10"/>
        <rFont val="돋움"/>
        <family val="3"/>
      </rPr>
      <t>기타</t>
    </r>
    <r>
      <rPr>
        <sz val="10"/>
        <rFont val="Arial"/>
        <family val="2"/>
      </rPr>
      <t xml:space="preserve">  (</t>
    </r>
    <r>
      <rPr>
        <sz val="10"/>
        <rFont val="돋움"/>
        <family val="3"/>
      </rPr>
      <t>면적을</t>
    </r>
    <r>
      <rPr>
        <sz val="10"/>
        <rFont val="Arial"/>
        <family val="2"/>
      </rPr>
      <t xml:space="preserve"> 1,000</t>
    </r>
    <r>
      <rPr>
        <sz val="10"/>
        <rFont val="돋움"/>
        <family val="3"/>
      </rPr>
      <t>㎡로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표시함에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따른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전체합과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맞지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있음</t>
    </r>
    <r>
      <rPr>
        <sz val="10"/>
        <rFont val="Arial"/>
        <family val="2"/>
      </rPr>
      <t>)</t>
    </r>
  </si>
  <si>
    <r>
      <t xml:space="preserve"> 2003(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</si>
  <si>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 xml:space="preserve"> 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</si>
  <si>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Culture &amp; Sports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</si>
  <si>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MD : Master`s Degree  2) DD : Doctor`s Degree</t>
    </r>
  </si>
  <si>
    <r>
      <t xml:space="preserve">14. </t>
    </r>
    <r>
      <rPr>
        <b/>
        <sz val="18"/>
        <rFont val="돋움"/>
        <family val="3"/>
      </rPr>
      <t>기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타</t>
    </r>
    <r>
      <rPr>
        <b/>
        <sz val="18"/>
        <rFont val="Arial"/>
        <family val="2"/>
      </rPr>
      <t xml:space="preserve">     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 xml:space="preserve">          Other Schools</t>
    </r>
  </si>
  <si>
    <r>
      <t>교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수</t>
    </r>
  </si>
  <si>
    <t>Year &amp; Schools</t>
  </si>
  <si>
    <t>Schools</t>
  </si>
  <si>
    <t>Classes</t>
  </si>
  <si>
    <r>
      <t xml:space="preserve">         2) </t>
    </r>
    <r>
      <rPr>
        <sz val="10"/>
        <rFont val="돋움"/>
        <family val="3"/>
      </rPr>
      <t>건물</t>
    </r>
    <r>
      <rPr>
        <sz val="10"/>
        <rFont val="Arial"/>
        <family val="2"/>
      </rPr>
      <t xml:space="preserve"> = </t>
    </r>
    <r>
      <rPr>
        <sz val="10"/>
        <rFont val="돋움"/>
        <family val="3"/>
      </rPr>
      <t>보통교실</t>
    </r>
    <r>
      <rPr>
        <sz val="10"/>
        <rFont val="Arial"/>
        <family val="2"/>
      </rPr>
      <t xml:space="preserve"> + </t>
    </r>
    <r>
      <rPr>
        <sz val="10"/>
        <rFont val="돋움"/>
        <family val="3"/>
      </rPr>
      <t>특별교실</t>
    </r>
    <r>
      <rPr>
        <sz val="10"/>
        <rFont val="Arial"/>
        <family val="2"/>
      </rPr>
      <t xml:space="preserve"> + </t>
    </r>
    <r>
      <rPr>
        <sz val="10"/>
        <rFont val="돋움"/>
        <family val="3"/>
      </rPr>
      <t>관리실</t>
    </r>
    <r>
      <rPr>
        <sz val="10"/>
        <rFont val="Arial"/>
        <family val="2"/>
      </rPr>
      <t xml:space="preserve"> +</t>
    </r>
    <r>
      <rPr>
        <sz val="10"/>
        <rFont val="돋움"/>
        <family val="3"/>
      </rPr>
      <t>기타</t>
    </r>
    <r>
      <rPr>
        <sz val="10"/>
        <rFont val="Arial"/>
        <family val="2"/>
      </rPr>
      <t xml:space="preserve">  (</t>
    </r>
    <r>
      <rPr>
        <sz val="10"/>
        <rFont val="돋움"/>
        <family val="3"/>
      </rPr>
      <t>면적을</t>
    </r>
    <r>
      <rPr>
        <sz val="10"/>
        <rFont val="Arial"/>
        <family val="2"/>
      </rPr>
      <t xml:space="preserve"> 1,000</t>
    </r>
    <r>
      <rPr>
        <sz val="10"/>
        <rFont val="돋움"/>
        <family val="3"/>
      </rPr>
      <t>㎡로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표시함에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따른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전체합과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맞지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있음</t>
    </r>
    <r>
      <rPr>
        <sz val="10"/>
        <rFont val="Arial"/>
        <family val="2"/>
      </rPr>
      <t>)</t>
    </r>
  </si>
  <si>
    <r>
      <t xml:space="preserve">         4) </t>
    </r>
    <r>
      <rPr>
        <sz val="10"/>
        <rFont val="돋움"/>
        <family val="3"/>
      </rPr>
      <t>방송통신고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교원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사무직원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교지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건물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교실은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제주제일고등학교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겸용</t>
    </r>
  </si>
  <si>
    <r>
      <t>학교수</t>
    </r>
    <r>
      <rPr>
        <sz val="10"/>
        <rFont val="Arial"/>
        <family val="2"/>
      </rPr>
      <t>1)</t>
    </r>
    <r>
      <rPr>
        <sz val="10"/>
        <rFont val="돋움"/>
        <family val="3"/>
      </rPr>
      <t xml:space="preserve">
</t>
    </r>
    <r>
      <rPr>
        <sz val="10"/>
        <rFont val="Arial"/>
        <family val="2"/>
      </rPr>
      <t>Number of
Schools</t>
    </r>
  </si>
  <si>
    <t>Kindergarten</t>
  </si>
  <si>
    <t>Elementary school</t>
  </si>
  <si>
    <t>Middle school</t>
  </si>
  <si>
    <t>[ National &amp; Public]</t>
  </si>
  <si>
    <t>[Private]</t>
  </si>
  <si>
    <t>General High school</t>
  </si>
  <si>
    <t>[ Private]</t>
  </si>
  <si>
    <t>Vocational High school</t>
  </si>
  <si>
    <t>Junior College</t>
  </si>
  <si>
    <t>University of Education</t>
  </si>
  <si>
    <t>College and University</t>
  </si>
  <si>
    <t>Graduate School</t>
  </si>
  <si>
    <t>Other Schools</t>
  </si>
  <si>
    <r>
      <t xml:space="preserve">15. </t>
    </r>
    <r>
      <rPr>
        <b/>
        <sz val="18"/>
        <rFont val="돋움"/>
        <family val="3"/>
      </rPr>
      <t>적령아동취학</t>
    </r>
    <r>
      <rPr>
        <b/>
        <sz val="18"/>
        <rFont val="Arial"/>
        <family val="2"/>
      </rPr>
      <t xml:space="preserve">    Enrollments of Children at the Right Age for Compulsory Education</t>
    </r>
  </si>
  <si>
    <t>적령아동</t>
  </si>
  <si>
    <t>조기입학자</t>
  </si>
  <si>
    <t>Percentage</t>
  </si>
  <si>
    <t>-</t>
  </si>
  <si>
    <t>enrollment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</si>
  <si>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, %)</t>
    </r>
  </si>
  <si>
    <t>(Unit : person, %)</t>
  </si>
  <si>
    <t>-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</si>
  <si>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제주특별자치도교육청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『제주교육통계연보』</t>
    </r>
  </si>
  <si>
    <r>
      <t>취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   children</t>
    </r>
  </si>
  <si>
    <r>
      <t>취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         Enrollments </t>
    </r>
  </si>
  <si>
    <r>
      <t>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률</t>
    </r>
  </si>
  <si>
    <t>2 0 0 6</t>
  </si>
  <si>
    <t xml:space="preserve"> </t>
  </si>
  <si>
    <t xml:space="preserve"> </t>
  </si>
  <si>
    <r>
      <t xml:space="preserve">6. </t>
    </r>
    <r>
      <rPr>
        <b/>
        <sz val="18"/>
        <rFont val="돋움"/>
        <family val="3"/>
      </rPr>
      <t>일반계고등학교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국</t>
    </r>
    <r>
      <rPr>
        <b/>
        <sz val="18"/>
        <rFont val="Arial"/>
        <family val="2"/>
      </rPr>
      <t>·</t>
    </r>
    <r>
      <rPr>
        <b/>
        <sz val="18"/>
        <rFont val="돋움"/>
        <family val="3"/>
      </rPr>
      <t>공립</t>
    </r>
    <r>
      <rPr>
        <b/>
        <sz val="18"/>
        <rFont val="Arial"/>
        <family val="2"/>
      </rPr>
      <t>)     General  High  Schools (National and Public)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</si>
  <si>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천㎡</t>
    </r>
    <r>
      <rPr>
        <sz val="10"/>
        <rFont val="Arial"/>
        <family val="2"/>
      </rPr>
      <t>)</t>
    </r>
  </si>
  <si>
    <r>
      <t xml:space="preserve">Source : Jeju Special Self-Governing Province Office of Education,
</t>
    </r>
  </si>
  <si>
    <r>
      <t xml:space="preserve">            </t>
    </r>
    <r>
      <rPr>
        <sz val="10"/>
        <rFont val="돋움"/>
        <family val="3"/>
      </rPr>
      <t>「</t>
    </r>
    <r>
      <rPr>
        <sz val="10"/>
        <rFont val="Arial"/>
        <family val="2"/>
      </rPr>
      <t>Statistical Yearbook of Jeju Education</t>
    </r>
    <r>
      <rPr>
        <sz val="10"/>
        <rFont val="돋움"/>
        <family val="3"/>
      </rPr>
      <t>」</t>
    </r>
  </si>
  <si>
    <t>Year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</si>
  <si>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</si>
  <si>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 xml:space="preserve"> 2004(Bukjeju)</t>
  </si>
  <si>
    <t xml:space="preserve"> 2005(Bukjeju)</t>
  </si>
  <si>
    <r>
      <t>유예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과령아</t>
    </r>
  </si>
  <si>
    <r>
      <t xml:space="preserve">Children </t>
    </r>
    <r>
      <rPr>
        <sz val="10"/>
        <rFont val="Arial"/>
        <family val="2"/>
      </rPr>
      <t>of</t>
    </r>
  </si>
  <si>
    <r>
      <t>s</t>
    </r>
    <r>
      <rPr>
        <sz val="10"/>
        <rFont val="Arial"/>
        <family val="2"/>
      </rPr>
      <t>chooling</t>
    </r>
  </si>
  <si>
    <r>
      <t xml:space="preserve">
children</t>
    </r>
    <r>
      <rPr>
        <sz val="10"/>
        <rFont val="Arial"/>
        <family val="2"/>
      </rPr>
      <t xml:space="preserve"> over</t>
    </r>
  </si>
  <si>
    <t>조기입학신청자</t>
  </si>
  <si>
    <t>Children under</t>
  </si>
  <si>
    <r>
      <t>t</t>
    </r>
    <r>
      <rPr>
        <sz val="10"/>
        <rFont val="Arial"/>
        <family val="2"/>
      </rPr>
      <t>he schooling 
age</t>
    </r>
  </si>
  <si>
    <r>
      <t>t</t>
    </r>
    <r>
      <rPr>
        <sz val="10"/>
        <rFont val="Arial"/>
        <family val="2"/>
      </rPr>
      <t>he schooling
 age</t>
    </r>
  </si>
  <si>
    <t xml:space="preserve"> 2003(Jejusi)</t>
  </si>
  <si>
    <t>2004(Bukjeju)</t>
  </si>
  <si>
    <t>2005(Bukjeju)</t>
  </si>
  <si>
    <r>
      <t>2</t>
    </r>
    <r>
      <rPr>
        <sz val="10"/>
        <rFont val="Arial"/>
        <family val="2"/>
      </rPr>
      <t>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</si>
  <si>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</t>
    </r>
    <r>
      <rPr>
        <sz val="10"/>
        <rFont val="Arial"/>
        <family val="2"/>
      </rPr>
      <t>005(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</si>
  <si>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Y</t>
    </r>
    <r>
      <rPr>
        <sz val="10"/>
        <rFont val="Arial"/>
        <family val="2"/>
      </rPr>
      <t>ear</t>
    </r>
  </si>
  <si>
    <r>
      <t>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별</t>
    </r>
  </si>
  <si>
    <r>
      <t>사설학원</t>
    </r>
    <r>
      <rPr>
        <sz val="10"/>
        <rFont val="Arial"/>
        <family val="2"/>
      </rPr>
      <t xml:space="preserve"> Private Institute</t>
    </r>
  </si>
  <si>
    <t xml:space="preserve">   주 : 1). 사설학원법에 의한 학원분리표 변경</t>
  </si>
  <si>
    <r>
      <t xml:space="preserve"> 2003(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</si>
  <si>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 xml:space="preserve"> 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</si>
  <si>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>천   연
기념물</t>
  </si>
  <si>
    <t>사적 및
명    승</t>
  </si>
  <si>
    <r>
      <t>중</t>
    </r>
    <r>
      <rPr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요
민속자료</t>
    </r>
  </si>
  <si>
    <t>문화재
자   료</t>
  </si>
  <si>
    <t xml:space="preserve">
등   록
문화재
</t>
  </si>
  <si>
    <t>중요무형
문 화 재</t>
  </si>
  <si>
    <t xml:space="preserve">  Source : Cultural Property Div. </t>
  </si>
  <si>
    <t xml:space="preserve"> 2004(Jejusi)</t>
  </si>
  <si>
    <r>
      <t>합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계</t>
    </r>
    <r>
      <rPr>
        <sz val="10"/>
        <rFont val="Arial"/>
        <family val="2"/>
      </rPr>
      <t xml:space="preserve">  
 Total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</si>
  <si>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관
</t>
    </r>
    <r>
      <rPr>
        <sz val="10"/>
        <rFont val="Arial"/>
        <family val="2"/>
      </rPr>
      <t>Training institution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</si>
  <si>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원
</t>
    </r>
    <r>
      <rPr>
        <sz val="10"/>
        <rFont val="Arial"/>
        <family val="2"/>
      </rPr>
      <t>Training center</t>
    </r>
  </si>
  <si>
    <r>
      <t>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장
</t>
    </r>
    <r>
      <rPr>
        <sz val="10"/>
        <rFont val="Arial"/>
        <family val="2"/>
      </rPr>
      <t>Camp</t>
    </r>
  </si>
  <si>
    <t>2004(Bukjeju)</t>
  </si>
  <si>
    <r>
      <t xml:space="preserve"> 2003(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</si>
  <si>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 xml:space="preserve"> 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</si>
  <si>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 xml:space="preserve">   주 : 1) 2004년도 일반주간 + 특수주간 포함</t>
  </si>
  <si>
    <t xml:space="preserve">         2) 2004년도 중계유선 + 음악유선 + 기타방송 = KCTV 통합 </t>
  </si>
  <si>
    <r>
      <t xml:space="preserve">학교수
</t>
    </r>
    <r>
      <rPr>
        <sz val="10"/>
        <rFont val="Arial"/>
        <family val="2"/>
      </rPr>
      <t>Number of schools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</si>
  <si>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Teachers</t>
    </r>
  </si>
  <si>
    <r>
      <t xml:space="preserve">사무직원수
</t>
    </r>
    <r>
      <rPr>
        <sz val="10"/>
        <rFont val="Arial"/>
        <family val="2"/>
      </rPr>
      <t>Clerical Staffs</t>
    </r>
  </si>
  <si>
    <r>
      <t xml:space="preserve">졸업자현황
</t>
    </r>
    <r>
      <rPr>
        <sz val="10"/>
        <rFont val="Arial"/>
        <family val="2"/>
      </rPr>
      <t>Graduation</t>
    </r>
  </si>
  <si>
    <r>
      <t>입학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황
</t>
    </r>
    <r>
      <rPr>
        <sz val="10"/>
        <rFont val="Arial"/>
        <family val="2"/>
      </rPr>
      <t>Entrance</t>
    </r>
  </si>
  <si>
    <r>
      <t xml:space="preserve">졸업자수
</t>
    </r>
    <r>
      <rPr>
        <sz val="10"/>
        <rFont val="Arial"/>
        <family val="2"/>
      </rPr>
      <t>Graduates</t>
    </r>
  </si>
  <si>
    <r>
      <t xml:space="preserve">진학자수
</t>
    </r>
    <r>
      <rPr>
        <sz val="10"/>
        <rFont val="Arial"/>
        <family val="2"/>
      </rPr>
      <t>Entrants to higher school</t>
    </r>
  </si>
  <si>
    <r>
      <t xml:space="preserve">입학지원자
</t>
    </r>
    <r>
      <rPr>
        <sz val="10"/>
        <rFont val="Arial"/>
        <family val="2"/>
      </rPr>
      <t>Applicants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</si>
  <si>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자
</t>
    </r>
    <r>
      <rPr>
        <sz val="10"/>
        <rFont val="Arial"/>
        <family val="2"/>
      </rPr>
      <t>Entrants</t>
    </r>
  </si>
  <si>
    <t>2 0 0 3</t>
  </si>
  <si>
    <r>
      <t xml:space="preserve">7. </t>
    </r>
    <r>
      <rPr>
        <b/>
        <sz val="18"/>
        <rFont val="돋움"/>
        <family val="3"/>
      </rPr>
      <t>일반계고등학교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사립</t>
    </r>
    <r>
      <rPr>
        <b/>
        <sz val="18"/>
        <rFont val="Arial"/>
        <family val="2"/>
      </rPr>
      <t>)       General  High  Schools (Private)</t>
    </r>
  </si>
  <si>
    <r>
      <t xml:space="preserve">학급수
</t>
    </r>
    <r>
      <rPr>
        <sz val="10"/>
        <rFont val="Arial"/>
        <family val="2"/>
      </rPr>
      <t>No. of
 class
-rooms</t>
    </r>
  </si>
  <si>
    <t>2 0 0 5</t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</si>
  <si>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교지</t>
    </r>
    <r>
      <rPr>
        <sz val="10"/>
        <rFont val="Arial"/>
        <family val="2"/>
      </rPr>
      <t xml:space="preserve"> = </t>
    </r>
    <r>
      <rPr>
        <sz val="10"/>
        <rFont val="돋움"/>
        <family val="3"/>
      </rPr>
      <t>대지</t>
    </r>
    <r>
      <rPr>
        <sz val="10"/>
        <rFont val="Arial"/>
        <family val="2"/>
      </rPr>
      <t xml:space="preserve"> + </t>
    </r>
    <r>
      <rPr>
        <sz val="10"/>
        <rFont val="돋움"/>
        <family val="3"/>
      </rPr>
      <t>체육장</t>
    </r>
  </si>
  <si>
    <r>
      <t xml:space="preserve">         3) </t>
    </r>
    <r>
      <rPr>
        <sz val="10"/>
        <rFont val="돋움"/>
        <family val="3"/>
      </rPr>
      <t>보통교실에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한함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</si>
  <si>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천㎡</t>
    </r>
    <r>
      <rPr>
        <sz val="10"/>
        <rFont val="Arial"/>
        <family val="2"/>
      </rPr>
      <t>)</t>
    </r>
  </si>
  <si>
    <r>
      <t xml:space="preserve">학교수
</t>
    </r>
    <r>
      <rPr>
        <sz val="10"/>
        <rFont val="Arial"/>
        <family val="2"/>
      </rPr>
      <t>Number of schools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</si>
  <si>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Students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</si>
  <si>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Teachers</t>
    </r>
  </si>
  <si>
    <r>
      <t xml:space="preserve">
</t>
    </r>
    <r>
      <rPr>
        <sz val="10"/>
        <rFont val="Arial"/>
        <family val="2"/>
      </rPr>
      <t>Entrants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</si>
  <si>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</si>
  <si>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r>
      <t xml:space="preserve">22. </t>
    </r>
    <r>
      <rPr>
        <b/>
        <sz val="18"/>
        <color indexed="8"/>
        <rFont val="굴림"/>
        <family val="3"/>
      </rPr>
      <t>체</t>
    </r>
    <r>
      <rPr>
        <b/>
        <sz val="18"/>
        <color indexed="8"/>
        <rFont val="Arial"/>
        <family val="2"/>
      </rPr>
      <t xml:space="preserve">     </t>
    </r>
    <r>
      <rPr>
        <b/>
        <sz val="18"/>
        <color indexed="8"/>
        <rFont val="굴림"/>
        <family val="3"/>
      </rPr>
      <t>육</t>
    </r>
    <r>
      <rPr>
        <b/>
        <sz val="18"/>
        <color indexed="8"/>
        <rFont val="Arial"/>
        <family val="2"/>
      </rPr>
      <t xml:space="preserve">     </t>
    </r>
    <r>
      <rPr>
        <b/>
        <sz val="18"/>
        <color indexed="8"/>
        <rFont val="굴림"/>
        <family val="3"/>
      </rPr>
      <t>시</t>
    </r>
    <r>
      <rPr>
        <b/>
        <sz val="18"/>
        <color indexed="8"/>
        <rFont val="Arial"/>
        <family val="2"/>
      </rPr>
      <t xml:space="preserve">      </t>
    </r>
    <r>
      <rPr>
        <b/>
        <sz val="18"/>
        <color indexed="8"/>
        <rFont val="굴림"/>
        <family val="3"/>
      </rPr>
      <t>설</t>
    </r>
    <r>
      <rPr>
        <b/>
        <sz val="18"/>
        <color indexed="8"/>
        <rFont val="Arial"/>
        <family val="2"/>
      </rPr>
      <t xml:space="preserve">          Public Sports Facilities</t>
    </r>
  </si>
  <si>
    <r>
      <t xml:space="preserve">사무직원수
</t>
    </r>
    <r>
      <rPr>
        <sz val="10"/>
        <rFont val="Arial"/>
        <family val="2"/>
      </rPr>
      <t>Clerical Staffs</t>
    </r>
  </si>
  <si>
    <r>
      <t xml:space="preserve">졸업자현황
</t>
    </r>
    <r>
      <rPr>
        <sz val="10"/>
        <rFont val="Arial"/>
        <family val="2"/>
      </rPr>
      <t>Graduation</t>
    </r>
  </si>
  <si>
    <r>
      <t>입학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황
</t>
    </r>
    <r>
      <rPr>
        <sz val="10"/>
        <rFont val="Arial"/>
        <family val="2"/>
      </rPr>
      <t>Entrance</t>
    </r>
  </si>
  <si>
    <r>
      <t>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지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School land area</t>
    </r>
  </si>
  <si>
    <r>
      <t>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물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Building area</t>
    </r>
  </si>
  <si>
    <r>
      <t>교실수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
Number</t>
    </r>
  </si>
  <si>
    <r>
      <t xml:space="preserve">진학자수
</t>
    </r>
    <r>
      <rPr>
        <sz val="10"/>
        <rFont val="Arial"/>
        <family val="2"/>
      </rPr>
      <t>Entrants to
 higher school</t>
    </r>
  </si>
  <si>
    <t>2 0 0 6</t>
  </si>
  <si>
    <t>Clerical staffs</t>
  </si>
  <si>
    <t>입학지원자수</t>
  </si>
  <si>
    <t>입학지원자수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</si>
  <si>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</si>
  <si>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number, person)</t>
  </si>
  <si>
    <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</si>
  <si>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황</t>
    </r>
  </si>
  <si>
    <r>
      <t>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황</t>
    </r>
    <r>
      <rPr>
        <sz val="10"/>
        <rFont val="Arial"/>
        <family val="2"/>
      </rPr>
      <t xml:space="preserve"> Entrance </t>
    </r>
  </si>
  <si>
    <t>Clerical staffs</t>
  </si>
  <si>
    <t>Graduation</t>
  </si>
  <si>
    <r>
      <t>석사과정</t>
    </r>
    <r>
      <rPr>
        <sz val="10"/>
        <rFont val="Arial"/>
        <family val="2"/>
      </rPr>
      <t xml:space="preserve"> MD cource</t>
    </r>
  </si>
  <si>
    <r>
      <t>박사과정</t>
    </r>
    <r>
      <rPr>
        <sz val="10"/>
        <rFont val="Arial"/>
        <family val="2"/>
      </rPr>
      <t xml:space="preserve"> DD cource</t>
    </r>
  </si>
  <si>
    <t>계</t>
  </si>
  <si>
    <r>
      <t>여</t>
    </r>
    <r>
      <rPr>
        <sz val="10"/>
        <rFont val="Arial"/>
        <family val="2"/>
      </rPr>
      <t xml:space="preserve"> </t>
    </r>
  </si>
  <si>
    <t>석사과정</t>
  </si>
  <si>
    <t>박사과정</t>
  </si>
  <si>
    <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</si>
  <si>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</si>
  <si>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r>
      <t>MD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course</t>
    </r>
  </si>
  <si>
    <t>Total</t>
  </si>
  <si>
    <t>Female</t>
  </si>
  <si>
    <r>
      <t>DD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course</t>
    </r>
  </si>
  <si>
    <t>Applicants</t>
  </si>
  <si>
    <t>Entrants</t>
  </si>
  <si>
    <t>2 0 0 5</t>
  </si>
  <si>
    <t>2 0 0 6</t>
  </si>
  <si>
    <r>
      <t xml:space="preserve">13. </t>
    </r>
    <r>
      <rPr>
        <b/>
        <sz val="18"/>
        <rFont val="굴림"/>
        <family val="3"/>
      </rPr>
      <t>대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학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원</t>
    </r>
    <r>
      <rPr>
        <b/>
        <sz val="18"/>
        <rFont val="Arial"/>
        <family val="2"/>
      </rPr>
      <t xml:space="preserve"> 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Graduate Schools(Cont'd)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</si>
  <si>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대학원별</t>
    </r>
  </si>
  <si>
    <r>
      <t>Year &amp;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Graduate Schools</t>
    </r>
  </si>
  <si>
    <r>
      <t>교실수</t>
    </r>
    <r>
      <rPr>
        <vertAlign val="superscript"/>
        <sz val="10"/>
        <rFont val="Arial"/>
        <family val="2"/>
      </rPr>
      <t xml:space="preserve"> 3)</t>
    </r>
  </si>
  <si>
    <t>School</t>
  </si>
  <si>
    <t>Building</t>
  </si>
  <si>
    <t>Applicants</t>
  </si>
  <si>
    <r>
      <t xml:space="preserve"> 8. </t>
    </r>
    <r>
      <rPr>
        <b/>
        <sz val="18"/>
        <rFont val="돋움"/>
        <family val="3"/>
      </rPr>
      <t>전문계고등학교</t>
    </r>
    <r>
      <rPr>
        <b/>
        <sz val="18"/>
        <rFont val="Arial"/>
        <family val="2"/>
      </rPr>
      <t xml:space="preserve">( </t>
    </r>
    <r>
      <rPr>
        <b/>
        <sz val="18"/>
        <rFont val="돋움"/>
        <family val="3"/>
      </rPr>
      <t>국</t>
    </r>
    <r>
      <rPr>
        <b/>
        <sz val="18"/>
        <rFont val="Arial"/>
        <family val="2"/>
      </rPr>
      <t>·</t>
    </r>
    <r>
      <rPr>
        <b/>
        <sz val="18"/>
        <rFont val="돋움"/>
        <family val="3"/>
      </rPr>
      <t>공립</t>
    </r>
    <r>
      <rPr>
        <b/>
        <sz val="18"/>
        <rFont val="Arial"/>
        <family val="2"/>
      </rPr>
      <t>)  Vocational  High  Schools  (National and Public)</t>
    </r>
  </si>
  <si>
    <r>
      <t xml:space="preserve"> 9. </t>
    </r>
    <r>
      <rPr>
        <b/>
        <sz val="18"/>
        <rFont val="돋움"/>
        <family val="3"/>
      </rPr>
      <t>전문계고등학교</t>
    </r>
    <r>
      <rPr>
        <b/>
        <sz val="18"/>
        <rFont val="Arial"/>
        <family val="2"/>
      </rPr>
      <t>(</t>
    </r>
    <r>
      <rPr>
        <b/>
        <sz val="18"/>
        <rFont val="돋움"/>
        <family val="3"/>
      </rPr>
      <t>사립</t>
    </r>
    <r>
      <rPr>
        <b/>
        <sz val="18"/>
        <rFont val="Arial"/>
        <family val="2"/>
      </rPr>
      <t>)       Vocational  High  Schools  (Private)</t>
    </r>
  </si>
  <si>
    <t>제주대학교</t>
  </si>
  <si>
    <t>Cheju National University</t>
  </si>
  <si>
    <t>제주영지학교</t>
  </si>
  <si>
    <t>제주영송학교</t>
  </si>
  <si>
    <r>
      <t>방송통신고등학교</t>
    </r>
    <r>
      <rPr>
        <vertAlign val="superscript"/>
        <sz val="10"/>
        <rFont val="굴림"/>
        <family val="3"/>
      </rPr>
      <t>4)</t>
    </r>
  </si>
  <si>
    <t>Jeju Young-gi Special School</t>
  </si>
  <si>
    <t>Jeju Young-song Special School</t>
  </si>
  <si>
    <t>Air and Correspondence High School</t>
  </si>
  <si>
    <t>제주도서관</t>
  </si>
  <si>
    <t>제주우당도서관</t>
  </si>
  <si>
    <t>제주탐라도서관</t>
  </si>
  <si>
    <t>제주기적의도서관</t>
  </si>
  <si>
    <t>한수풀도서관</t>
  </si>
  <si>
    <t>동녘도서관</t>
  </si>
  <si>
    <t>애월읍공공도서관</t>
  </si>
  <si>
    <t>조천읍공공도서관</t>
  </si>
  <si>
    <t>(Unit : number, m²)</t>
  </si>
  <si>
    <t>land area</t>
  </si>
  <si>
    <t xml:space="preserve"> 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</si>
  <si>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천㎡</t>
    </r>
    <r>
      <rPr>
        <sz val="10"/>
        <rFont val="Arial"/>
        <family val="2"/>
      </rPr>
      <t>)</t>
    </r>
  </si>
  <si>
    <t>Number of schools</t>
  </si>
  <si>
    <t>Clerical staffs</t>
  </si>
  <si>
    <t>졸업자수</t>
  </si>
  <si>
    <t>Applicants</t>
  </si>
  <si>
    <t>land area</t>
  </si>
  <si>
    <t xml:space="preserve"> </t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</si>
  <si>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교지</t>
    </r>
    <r>
      <rPr>
        <sz val="10"/>
        <rFont val="Arial"/>
        <family val="2"/>
      </rPr>
      <t xml:space="preserve"> = </t>
    </r>
    <r>
      <rPr>
        <sz val="10"/>
        <rFont val="돋움"/>
        <family val="3"/>
      </rPr>
      <t>대지</t>
    </r>
    <r>
      <rPr>
        <sz val="10"/>
        <rFont val="Arial"/>
        <family val="2"/>
      </rPr>
      <t xml:space="preserve"> + </t>
    </r>
    <r>
      <rPr>
        <sz val="10"/>
        <rFont val="돋움"/>
        <family val="3"/>
      </rPr>
      <t>체육장</t>
    </r>
  </si>
  <si>
    <r>
      <t xml:space="preserve">         2) </t>
    </r>
    <r>
      <rPr>
        <sz val="10"/>
        <rFont val="돋움"/>
        <family val="3"/>
      </rPr>
      <t>건물</t>
    </r>
    <r>
      <rPr>
        <sz val="10"/>
        <rFont val="Arial"/>
        <family val="2"/>
      </rPr>
      <t xml:space="preserve"> = </t>
    </r>
    <r>
      <rPr>
        <sz val="10"/>
        <rFont val="돋움"/>
        <family val="3"/>
      </rPr>
      <t>보통교실</t>
    </r>
    <r>
      <rPr>
        <sz val="10"/>
        <rFont val="Arial"/>
        <family val="2"/>
      </rPr>
      <t xml:space="preserve"> + </t>
    </r>
    <r>
      <rPr>
        <sz val="10"/>
        <rFont val="돋움"/>
        <family val="3"/>
      </rPr>
      <t>특별교실</t>
    </r>
    <r>
      <rPr>
        <sz val="10"/>
        <rFont val="Arial"/>
        <family val="2"/>
      </rPr>
      <t xml:space="preserve"> + </t>
    </r>
    <r>
      <rPr>
        <sz val="10"/>
        <rFont val="돋움"/>
        <family val="3"/>
      </rPr>
      <t>관리실</t>
    </r>
    <r>
      <rPr>
        <sz val="10"/>
        <rFont val="Arial"/>
        <family val="2"/>
      </rPr>
      <t xml:space="preserve"> +</t>
    </r>
    <r>
      <rPr>
        <sz val="10"/>
        <rFont val="돋움"/>
        <family val="3"/>
      </rPr>
      <t>기타</t>
    </r>
    <r>
      <rPr>
        <sz val="10"/>
        <rFont val="Arial"/>
        <family val="2"/>
      </rPr>
      <t xml:space="preserve">  (</t>
    </r>
    <r>
      <rPr>
        <sz val="10"/>
        <rFont val="돋움"/>
        <family val="3"/>
      </rPr>
      <t>면적을</t>
    </r>
    <r>
      <rPr>
        <sz val="10"/>
        <rFont val="Arial"/>
        <family val="2"/>
      </rPr>
      <t xml:space="preserve"> 1,000</t>
    </r>
    <r>
      <rPr>
        <sz val="10"/>
        <rFont val="돋움"/>
        <family val="3"/>
      </rPr>
      <t>㎡로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표시함에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따른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전체합과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맞지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있음</t>
    </r>
    <r>
      <rPr>
        <sz val="10"/>
        <rFont val="Arial"/>
        <family val="2"/>
      </rPr>
      <t>)</t>
    </r>
  </si>
  <si>
    <r>
      <t xml:space="preserve">         3) </t>
    </r>
    <r>
      <rPr>
        <sz val="10"/>
        <rFont val="돋움"/>
        <family val="3"/>
      </rPr>
      <t>보통교실에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한함</t>
    </r>
  </si>
  <si>
    <r>
      <t>학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교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수</t>
    </r>
  </si>
  <si>
    <r>
      <t>학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</si>
  <si>
    <r>
      <t>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</si>
  <si>
    <r>
      <t>입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황</t>
    </r>
  </si>
  <si>
    <r>
      <t>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간</t>
    </r>
  </si>
  <si>
    <r>
      <t>야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간</t>
    </r>
  </si>
  <si>
    <r>
      <t>입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자</t>
    </r>
  </si>
  <si>
    <t>Entrants to</t>
  </si>
  <si>
    <t xml:space="preserve"> </t>
  </si>
  <si>
    <t>Day Time</t>
  </si>
  <si>
    <t>Evening</t>
  </si>
  <si>
    <t>classrooms</t>
  </si>
  <si>
    <t>Male</t>
  </si>
  <si>
    <t>Female</t>
  </si>
  <si>
    <t>2 0 0 6</t>
  </si>
  <si>
    <t xml:space="preserve"> </t>
  </si>
  <si>
    <t>-</t>
  </si>
  <si>
    <r>
      <t>2003(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</si>
  <si>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</si>
  <si>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2005(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</si>
  <si>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 xml:space="preserve"> 2003(Jejusi)</t>
  </si>
  <si>
    <t xml:space="preserve"> 2004(Jejusi)</t>
  </si>
  <si>
    <t xml:space="preserve"> 2005(Jejusi)</t>
  </si>
  <si>
    <t>2003(Bukjeju)</t>
  </si>
  <si>
    <t>2004(Bukjeju)</t>
  </si>
  <si>
    <t>2005(Bukjeju)</t>
  </si>
  <si>
    <r>
      <t xml:space="preserve"> 2005(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</si>
  <si>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 xml:space="preserve"> 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</si>
  <si>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 xml:space="preserve"> 2003(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</si>
  <si>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>입학지원자수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</si>
  <si>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</si>
  <si>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</si>
  <si>
    <t>Jeju College of Technology</t>
  </si>
  <si>
    <t>Cheju Halla College</t>
  </si>
  <si>
    <t>Cheju Tourism College</t>
  </si>
  <si>
    <r>
      <t xml:space="preserve">Number </t>
    </r>
    <r>
      <rPr>
        <sz val="10"/>
        <rFont val="Arial"/>
        <family val="2"/>
      </rPr>
      <t>of</t>
    </r>
  </si>
  <si>
    <t>연별 및 대학별</t>
  </si>
  <si>
    <t>Year &amp; College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</si>
  <si>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제주특별자치도교육청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『제주교육통계연보』</t>
    </r>
  </si>
  <si>
    <t>Number of schools</t>
  </si>
  <si>
    <t>Students</t>
  </si>
  <si>
    <t>Teachers</t>
  </si>
  <si>
    <t>Clerical staffs</t>
  </si>
  <si>
    <t>Graduation</t>
  </si>
  <si>
    <t>Entrance</t>
  </si>
  <si>
    <r>
      <t>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간</t>
    </r>
  </si>
  <si>
    <r>
      <t>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간</t>
    </r>
  </si>
  <si>
    <t>주야간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</si>
  <si>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점</t>
    </r>
    <r>
      <rPr>
        <sz val="10"/>
        <rFont val="Arial"/>
        <family val="2"/>
      </rPr>
      <t>)</t>
    </r>
  </si>
  <si>
    <t>(Unit : person, piece)</t>
  </si>
  <si>
    <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</si>
  <si>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r>
      <t>연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별</t>
    </r>
  </si>
  <si>
    <r>
      <t>금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속</t>
    </r>
  </si>
  <si>
    <t>토제</t>
  </si>
  <si>
    <t>도자기</t>
  </si>
  <si>
    <t>석</t>
  </si>
  <si>
    <t>유리보석</t>
  </si>
  <si>
    <t>초제</t>
  </si>
  <si>
    <t>나무</t>
  </si>
  <si>
    <t>골각패갑</t>
  </si>
  <si>
    <t>지</t>
  </si>
  <si>
    <t>피모</t>
  </si>
  <si>
    <t>사직</t>
  </si>
  <si>
    <t>종자</t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</si>
  <si>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</si>
  <si>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>Year</t>
  </si>
  <si>
    <t>박물관별</t>
  </si>
  <si>
    <t>ceramic</t>
  </si>
  <si>
    <t>Plant</t>
  </si>
  <si>
    <t>Leather&amp;</t>
  </si>
  <si>
    <t>Costume</t>
  </si>
  <si>
    <t>Museums</t>
  </si>
  <si>
    <t>Mental</t>
  </si>
  <si>
    <t>Tandoor</t>
  </si>
  <si>
    <t>ware</t>
  </si>
  <si>
    <t>Ore</t>
  </si>
  <si>
    <t>Gem</t>
  </si>
  <si>
    <t>materials</t>
  </si>
  <si>
    <t>Wood</t>
  </si>
  <si>
    <t>Curios</t>
  </si>
  <si>
    <t>Paper</t>
  </si>
  <si>
    <t>Feather</t>
  </si>
  <si>
    <t>and textiles</t>
  </si>
  <si>
    <t>Seed</t>
  </si>
  <si>
    <t>Others</t>
  </si>
  <si>
    <t>-</t>
  </si>
  <si>
    <t>2 0 0 7</t>
  </si>
  <si>
    <t>제주특별자치도
민속자연사박물관</t>
  </si>
  <si>
    <t>jeju National Univ. Museum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</si>
  <si>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제주특별자치도민속자연사박물관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국립제주박물관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제주대박물관</t>
    </r>
  </si>
  <si>
    <r>
      <t xml:space="preserve">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2002</t>
    </r>
    <r>
      <rPr>
        <sz val="10"/>
        <rFont val="굴림"/>
        <family val="3"/>
      </rPr>
      <t>년부터는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교육박물관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국립제주박물관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추가</t>
    </r>
  </si>
  <si>
    <t>Number of</t>
  </si>
  <si>
    <t>계</t>
  </si>
  <si>
    <t>남</t>
  </si>
  <si>
    <t>여</t>
  </si>
  <si>
    <t>입학자</t>
  </si>
  <si>
    <t>2 0 0 6</t>
  </si>
  <si>
    <t>(Unit : number, person, thousand m²)</t>
  </si>
  <si>
    <t xml:space="preserve">Building </t>
  </si>
  <si>
    <t>Total</t>
  </si>
  <si>
    <t>Male</t>
  </si>
  <si>
    <t>Female</t>
  </si>
  <si>
    <t>Graduates</t>
  </si>
  <si>
    <t>Employed</t>
  </si>
  <si>
    <t>Applicants</t>
  </si>
  <si>
    <t>Entrants</t>
  </si>
  <si>
    <t>area</t>
  </si>
  <si>
    <r>
      <t xml:space="preserve">10. </t>
    </r>
    <r>
      <rPr>
        <b/>
        <sz val="18"/>
        <rFont val="돋움"/>
        <family val="3"/>
      </rPr>
      <t>전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문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대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                 Junior Colleges</t>
    </r>
  </si>
  <si>
    <t>Year &amp; College</t>
  </si>
  <si>
    <t>Military</t>
  </si>
  <si>
    <t>departments</t>
  </si>
  <si>
    <t>Employed</t>
  </si>
  <si>
    <t>served</t>
  </si>
  <si>
    <t xml:space="preserve">Source : Jeju College of Technology, Jeju Halla College,Jeju Tour College 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</si>
  <si>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</t>
    </r>
    <r>
      <rPr>
        <sz val="10"/>
        <rFont val="Arial"/>
        <family val="2"/>
      </rPr>
      <t>m²)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</si>
  <si>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대학별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</si>
  <si>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</si>
  <si>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</si>
  <si>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학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수</t>
    </r>
  </si>
  <si>
    <r>
      <t>교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</si>
  <si>
    <r>
      <t>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</si>
  <si>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졸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황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</si>
  <si>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황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</si>
  <si>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적</t>
    </r>
  </si>
  <si>
    <r>
      <t>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적</t>
    </r>
  </si>
  <si>
    <r>
      <t>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</si>
  <si>
    <r>
      <t>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</si>
  <si>
    <r>
      <t>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</si>
  <si>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</si>
  <si>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</si>
  <si>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t>연별</t>
  </si>
  <si>
    <r>
      <t>Y</t>
    </r>
    <r>
      <rPr>
        <sz val="10"/>
        <rFont val="Arial"/>
        <family val="2"/>
      </rPr>
      <t>ear</t>
    </r>
  </si>
  <si>
    <r>
      <t>Number</t>
    </r>
    <r>
      <rPr>
        <sz val="10"/>
        <rFont val="Arial"/>
        <family val="2"/>
      </rPr>
      <t xml:space="preserve"> of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</si>
</sst>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4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(0\)"/>
    <numFmt numFmtId="178" formatCode="#,##0.0;[Red]#,##0.0"/>
    <numFmt numFmtId="179" formatCode="#,##0;;\-;"/>
    <numFmt numFmtId="180" formatCode="#,##0_ "/>
    <numFmt numFmtId="181" formatCode="_ * #,##0_ ;_ * \-#,##0_ ;_ * &quot;-&quot;_ ;_ @_ "/>
    <numFmt numFmtId="182" formatCode="_-* #,##0_-;&quot;\&quot;\!\-* #,##0_-;_-* &quot;-&quot;_-;_-@_-"/>
    <numFmt numFmtId="183" formatCode="0.0_);[Red]\(0.0\)"/>
    <numFmt numFmtId="184" formatCode="#,##0.0"/>
    <numFmt numFmtId="185" formatCode="#,##0.0_ "/>
    <numFmt numFmtId="186" formatCode="#,##0;;\-"/>
    <numFmt numFmtId="187" formatCode="#,##0.0;;\-"/>
    <numFmt numFmtId="188" formatCode="0_ "/>
    <numFmt numFmtId="189" formatCode="0.0"/>
    <numFmt numFmtId="190" formatCode="0.0_ "/>
    <numFmt numFmtId="191" formatCode="#.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#,##0_);[Red]\(#,##0\)"/>
    <numFmt numFmtId="199" formatCode="\-"/>
    <numFmt numFmtId="200" formatCode="0_);[Red]\(0\)"/>
    <numFmt numFmtId="201" formatCode="#,##0\ ;;\-\ ;"/>
    <numFmt numFmtId="202" formatCode="0.0;[Red]0.0"/>
    <numFmt numFmtId="203" formatCode="#,##0.0_);[Red]\(#,##0.0\)"/>
    <numFmt numFmtId="204" formatCode="#,##0;\-#,##0;\-"/>
    <numFmt numFmtId="205" formatCode="0;[Red]0"/>
    <numFmt numFmtId="206" formatCode="0_);\(0\)"/>
    <numFmt numFmtId="207" formatCode="#,##0_);\(#,##0\)"/>
    <numFmt numFmtId="208" formatCode="#,##0\ ;;\ \-;"/>
  </numFmts>
  <fonts count="55">
    <font>
      <sz val="10"/>
      <name val="Arial"/>
      <family val="2"/>
    </font>
    <font>
      <sz val="8"/>
      <name val="돋움"/>
      <family val="3"/>
    </font>
    <font>
      <b/>
      <sz val="18"/>
      <name val="Arial"/>
      <family val="2"/>
    </font>
    <font>
      <b/>
      <sz val="18"/>
      <name val="굴림"/>
      <family val="3"/>
    </font>
    <font>
      <sz val="10"/>
      <name val="굴림"/>
      <family val="3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돋움"/>
      <family val="3"/>
    </font>
    <font>
      <b/>
      <sz val="18"/>
      <name val="돋움"/>
      <family val="3"/>
    </font>
    <font>
      <sz val="11"/>
      <color indexed="8"/>
      <name val="돋움"/>
      <family val="3"/>
    </font>
    <font>
      <sz val="12"/>
      <name val="바탕체"/>
      <family val="1"/>
    </font>
    <font>
      <sz val="9"/>
      <name val="Arial Narrow"/>
      <family val="2"/>
    </font>
    <font>
      <b/>
      <sz val="11"/>
      <color indexed="10"/>
      <name val="돋움"/>
      <family val="3"/>
    </font>
    <font>
      <sz val="11"/>
      <name val="돋움"/>
      <family val="3"/>
    </font>
    <font>
      <sz val="10"/>
      <color indexed="48"/>
      <name val="돋움"/>
      <family val="3"/>
    </font>
    <font>
      <b/>
      <sz val="20"/>
      <name val="돋움"/>
      <family val="3"/>
    </font>
    <font>
      <sz val="1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48"/>
      <name val="Arial"/>
      <family val="2"/>
    </font>
    <font>
      <sz val="10"/>
      <color indexed="8"/>
      <name val="돋움"/>
      <family val="3"/>
    </font>
    <font>
      <b/>
      <sz val="10"/>
      <color indexed="8"/>
      <name val="Arial"/>
      <family val="2"/>
    </font>
    <font>
      <sz val="20"/>
      <name val="돋움"/>
      <family val="3"/>
    </font>
    <font>
      <b/>
      <sz val="10"/>
      <color indexed="10"/>
      <name val="돋움"/>
      <family val="3"/>
    </font>
    <font>
      <sz val="9"/>
      <name val="돋움"/>
      <family val="3"/>
    </font>
    <font>
      <sz val="22"/>
      <name val="돋움"/>
      <family val="3"/>
    </font>
    <font>
      <sz val="9"/>
      <name val="Arial"/>
      <family val="2"/>
    </font>
    <font>
      <vertAlign val="superscript"/>
      <sz val="10"/>
      <name val="굴림"/>
      <family val="3"/>
    </font>
    <font>
      <sz val="16"/>
      <name val="돋움"/>
      <family val="3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돋움"/>
      <family val="3"/>
    </font>
    <font>
      <b/>
      <sz val="9"/>
      <color indexed="10"/>
      <name val="돋움"/>
      <family val="3"/>
    </font>
    <font>
      <vertAlign val="superscript"/>
      <sz val="9"/>
      <name val="돋움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굴림"/>
      <family val="3"/>
    </font>
    <font>
      <b/>
      <sz val="22"/>
      <name val="돋움"/>
      <family val="3"/>
    </font>
    <font>
      <b/>
      <sz val="22"/>
      <name val="Arial"/>
      <family val="2"/>
    </font>
    <font>
      <sz val="9"/>
      <name val="굴림"/>
      <family val="3"/>
    </font>
    <font>
      <b/>
      <sz val="9"/>
      <name val="굴림"/>
      <family val="3"/>
    </font>
    <font>
      <sz val="10"/>
      <color indexed="12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10"/>
      <color indexed="8"/>
      <name val="HY중고딕"/>
      <family val="1"/>
    </font>
    <font>
      <b/>
      <sz val="18"/>
      <color indexed="8"/>
      <name val="Arial"/>
      <family val="2"/>
    </font>
    <font>
      <b/>
      <sz val="18"/>
      <color indexed="8"/>
      <name val="굴림"/>
      <family val="3"/>
    </font>
    <font>
      <b/>
      <sz val="11"/>
      <color indexed="10"/>
      <name val="굴림"/>
      <family val="3"/>
    </font>
    <font>
      <b/>
      <sz val="16"/>
      <color indexed="8"/>
      <name val="HY중고딕"/>
      <family val="1"/>
    </font>
    <font>
      <sz val="16"/>
      <color indexed="8"/>
      <name val="HY중고딕"/>
      <family val="1"/>
    </font>
    <font>
      <sz val="11"/>
      <color indexed="8"/>
      <name val="굴림"/>
      <family val="3"/>
    </font>
    <font>
      <sz val="11"/>
      <name val="굴림"/>
      <family val="3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81" fontId="12" fillId="0" borderId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208"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left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" vertical="center" wrapText="1" shrinkToFit="1"/>
    </xf>
    <xf numFmtId="180" fontId="11" fillId="0" borderId="0" xfId="17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9" fillId="0" borderId="0" xfId="0" applyFont="1" applyBorder="1" applyAlignment="1" quotePrefix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180" fontId="8" fillId="0" borderId="0" xfId="17" applyNumberFormat="1" applyFont="1" applyBorder="1" applyAlignment="1">
      <alignment horizontal="center" vertical="center"/>
    </xf>
    <xf numFmtId="180" fontId="8" fillId="0" borderId="4" xfId="17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181" fontId="8" fillId="0" borderId="1" xfId="2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8" fillId="0" borderId="4" xfId="2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 quotePrefix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 quotePrefix="1">
      <alignment horizontal="right" vertical="center"/>
    </xf>
    <xf numFmtId="0" fontId="0" fillId="0" borderId="0" xfId="0" applyFont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 quotePrefix="1">
      <alignment horizontal="center" vertical="center"/>
    </xf>
    <xf numFmtId="0" fontId="6" fillId="0" borderId="4" xfId="0" applyFont="1" applyBorder="1" applyAlignment="1">
      <alignment horizontal="center" vertical="center"/>
    </xf>
    <xf numFmtId="180" fontId="6" fillId="0" borderId="0" xfId="17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 quotePrefix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180" fontId="15" fillId="0" borderId="0" xfId="17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186" fontId="15" fillId="0" borderId="0" xfId="17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1" fillId="0" borderId="0" xfId="17" applyNumberFormat="1" applyFont="1" applyBorder="1" applyAlignment="1">
      <alignment horizontal="center" vertical="center"/>
    </xf>
    <xf numFmtId="184" fontId="11" fillId="0" borderId="0" xfId="0" applyNumberFormat="1" applyFont="1" applyBorder="1" applyAlignment="1">
      <alignment horizontal="center" vertical="center"/>
    </xf>
    <xf numFmtId="185" fontId="11" fillId="0" borderId="0" xfId="17" applyNumberFormat="1" applyFont="1" applyBorder="1" applyAlignment="1">
      <alignment horizontal="center" vertical="center"/>
    </xf>
    <xf numFmtId="186" fontId="15" fillId="0" borderId="0" xfId="17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185" fontId="15" fillId="0" borderId="0" xfId="17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186" fontId="0" fillId="0" borderId="0" xfId="17" applyNumberFormat="1" applyFont="1" applyBorder="1" applyAlignment="1">
      <alignment horizontal="center" vertical="center"/>
    </xf>
    <xf numFmtId="186" fontId="0" fillId="0" borderId="4" xfId="17" applyNumberFormat="1" applyFont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left" vertical="center"/>
    </xf>
    <xf numFmtId="0" fontId="0" fillId="0" borderId="5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87" fontId="15" fillId="0" borderId="0" xfId="17" applyNumberFormat="1" applyFont="1" applyBorder="1" applyAlignment="1">
      <alignment horizontal="center" vertical="center"/>
    </xf>
    <xf numFmtId="186" fontId="11" fillId="0" borderId="0" xfId="17" applyNumberFormat="1" applyFont="1" applyBorder="1" applyAlignment="1">
      <alignment horizontal="center" vertical="center"/>
    </xf>
    <xf numFmtId="187" fontId="11" fillId="0" borderId="0" xfId="17" applyNumberFormat="1" applyFont="1" applyBorder="1" applyAlignment="1">
      <alignment horizontal="center" vertical="center"/>
    </xf>
    <xf numFmtId="187" fontId="9" fillId="0" borderId="0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 vertical="center" shrinkToFit="1"/>
    </xf>
    <xf numFmtId="3" fontId="8" fillId="0" borderId="0" xfId="0" applyNumberFormat="1" applyFont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186" fontId="0" fillId="0" borderId="1" xfId="17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7" fontId="0" fillId="0" borderId="0" xfId="17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186" fontId="8" fillId="0" borderId="1" xfId="17" applyNumberFormat="1" applyFont="1" applyBorder="1" applyAlignment="1">
      <alignment horizontal="center" vertical="center" shrinkToFit="1"/>
    </xf>
    <xf numFmtId="186" fontId="8" fillId="0" borderId="0" xfId="17" applyNumberFormat="1" applyFont="1" applyBorder="1" applyAlignment="1">
      <alignment horizontal="center" vertical="center" shrinkToFit="1"/>
    </xf>
    <xf numFmtId="187" fontId="8" fillId="0" borderId="0" xfId="17" applyNumberFormat="1" applyFont="1" applyBorder="1" applyAlignment="1">
      <alignment horizontal="center" vertical="center" shrinkToFit="1"/>
    </xf>
    <xf numFmtId="186" fontId="8" fillId="0" borderId="4" xfId="17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0" fillId="0" borderId="0" xfId="0" applyFont="1" applyAlignment="1">
      <alignment shrinkToFit="1"/>
    </xf>
    <xf numFmtId="0" fontId="6" fillId="0" borderId="0" xfId="0" applyFont="1" applyBorder="1" applyAlignment="1">
      <alignment vertical="center" shrinkToFit="1"/>
    </xf>
    <xf numFmtId="0" fontId="9" fillId="0" borderId="4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179" fontId="8" fillId="0" borderId="0" xfId="0" applyNumberFormat="1" applyFont="1" applyFill="1" applyAlignment="1">
      <alignment horizontal="center" vertical="center" shrinkToFit="1"/>
    </xf>
    <xf numFmtId="0" fontId="8" fillId="0" borderId="0" xfId="0" applyFont="1" applyAlignment="1">
      <alignment shrinkToFi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 quotePrefix="1">
      <alignment horizontal="center" vertical="center" wrapText="1"/>
    </xf>
    <xf numFmtId="0" fontId="0" fillId="0" borderId="8" xfId="0" applyFont="1" applyBorder="1" applyAlignment="1">
      <alignment horizontal="center" vertical="center" wrapText="1" shrinkToFit="1"/>
    </xf>
    <xf numFmtId="181" fontId="8" fillId="0" borderId="1" xfId="21" applyFont="1" applyBorder="1" applyAlignment="1">
      <alignment horizontal="left" vertical="center" shrinkToFit="1"/>
    </xf>
    <xf numFmtId="179" fontId="6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 quotePrefix="1">
      <alignment horizontal="left" vertical="center"/>
    </xf>
    <xf numFmtId="179" fontId="8" fillId="0" borderId="0" xfId="0" applyNumberFormat="1" applyFont="1" applyBorder="1" applyAlignment="1">
      <alignment horizontal="center" vertical="center" shrinkToFit="1"/>
    </xf>
    <xf numFmtId="181" fontId="8" fillId="0" borderId="4" xfId="21" applyFont="1" applyBorder="1" applyAlignment="1">
      <alignment horizontal="left" vertical="center" shrinkToFit="1"/>
    </xf>
    <xf numFmtId="180" fontId="8" fillId="0" borderId="0" xfId="17" applyNumberFormat="1" applyFont="1" applyAlignment="1">
      <alignment/>
    </xf>
    <xf numFmtId="180" fontId="6" fillId="0" borderId="0" xfId="17" applyNumberFormat="1" applyFont="1" applyAlignment="1">
      <alignment/>
    </xf>
    <xf numFmtId="179" fontId="8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9" fillId="0" borderId="13" xfId="0" applyFont="1" applyBorder="1" applyAlignment="1">
      <alignment horizontal="center" vertical="center" shrinkToFit="1"/>
    </xf>
    <xf numFmtId="0" fontId="0" fillId="0" borderId="0" xfId="0" applyFont="1" applyBorder="1" applyAlignment="1" quotePrefix="1">
      <alignment horizontal="right" vertical="center"/>
    </xf>
    <xf numFmtId="179" fontId="8" fillId="0" borderId="0" xfId="0" applyNumberFormat="1" applyFont="1" applyAlignment="1">
      <alignment horizontal="center" vertical="center" shrinkToFit="1"/>
    </xf>
    <xf numFmtId="0" fontId="0" fillId="2" borderId="0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180" fontId="0" fillId="0" borderId="0" xfId="17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18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 shrinkToFit="1"/>
    </xf>
    <xf numFmtId="180" fontId="0" fillId="0" borderId="0" xfId="17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0" fontId="0" fillId="0" borderId="0" xfId="0" applyNumberFormat="1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181" fontId="8" fillId="0" borderId="1" xfId="21" applyFont="1" applyBorder="1" applyAlignment="1">
      <alignment vertical="center" shrinkToFit="1"/>
    </xf>
    <xf numFmtId="0" fontId="8" fillId="0" borderId="0" xfId="0" applyFont="1" applyAlignment="1">
      <alignment horizontal="centerContinuous" vertical="center" shrinkToFit="1"/>
    </xf>
    <xf numFmtId="0" fontId="6" fillId="0" borderId="4" xfId="0" applyNumberFormat="1" applyFont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 shrinkToFit="1"/>
    </xf>
    <xf numFmtId="0" fontId="0" fillId="0" borderId="0" xfId="0" applyFont="1" applyBorder="1" applyAlignment="1" quotePrefix="1">
      <alignment horizontal="left" vertical="center" indent="1" shrinkToFit="1"/>
    </xf>
    <xf numFmtId="0" fontId="8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3" fontId="0" fillId="0" borderId="0" xfId="0" applyNumberFormat="1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 quotePrefix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0" xfId="0" applyFont="1" applyFill="1" applyAlignment="1" quotePrefix="1">
      <alignment horizontal="left" vertical="center"/>
    </xf>
    <xf numFmtId="0" fontId="0" fillId="2" borderId="0" xfId="0" applyFont="1" applyFill="1" applyAlignment="1">
      <alignment vertical="center" shrinkToFit="1"/>
    </xf>
    <xf numFmtId="0" fontId="0" fillId="2" borderId="0" xfId="0" applyFont="1" applyFill="1" applyBorder="1" applyAlignment="1" quotePrefix="1">
      <alignment horizontal="right" vertical="center"/>
    </xf>
    <xf numFmtId="0" fontId="9" fillId="2" borderId="0" xfId="0" applyFont="1" applyFill="1" applyAlignment="1">
      <alignment vertical="center"/>
    </xf>
    <xf numFmtId="179" fontId="8" fillId="0" borderId="4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indent="1"/>
    </xf>
    <xf numFmtId="186" fontId="8" fillId="0" borderId="0" xfId="18" applyNumberFormat="1" applyFont="1" applyBorder="1" applyAlignment="1">
      <alignment horizontal="center" vertical="center"/>
    </xf>
    <xf numFmtId="186" fontId="8" fillId="0" borderId="4" xfId="0" applyNumberFormat="1" applyFont="1" applyBorder="1" applyAlignment="1">
      <alignment horizontal="center" vertical="center"/>
    </xf>
    <xf numFmtId="186" fontId="8" fillId="0" borderId="0" xfId="19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2" fillId="0" borderId="0" xfId="0" applyFont="1" applyAlignment="1" quotePrefix="1">
      <alignment horizontal="center" vertical="center"/>
    </xf>
    <xf numFmtId="188" fontId="0" fillId="0" borderId="0" xfId="18" applyNumberFormat="1" applyFont="1" applyBorder="1" applyAlignment="1">
      <alignment horizontal="center" vertical="center"/>
    </xf>
    <xf numFmtId="188" fontId="0" fillId="0" borderId="1" xfId="18" applyNumberFormat="1" applyFont="1" applyBorder="1" applyAlignment="1">
      <alignment horizontal="center" vertical="center"/>
    </xf>
    <xf numFmtId="199" fontId="0" fillId="0" borderId="0" xfId="18" applyNumberFormat="1" applyFont="1" applyBorder="1" applyAlignment="1">
      <alignment horizontal="center" vertical="center"/>
    </xf>
    <xf numFmtId="188" fontId="8" fillId="0" borderId="1" xfId="19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9" fontId="0" fillId="0" borderId="0" xfId="0" applyNumberFormat="1" applyFont="1" applyBorder="1" applyAlignment="1">
      <alignment horizontal="center" vertical="center" shrinkToFit="1"/>
    </xf>
    <xf numFmtId="182" fontId="0" fillId="0" borderId="0" xfId="18" applyFont="1" applyBorder="1" applyAlignment="1">
      <alignment horizontal="center" vertical="center"/>
    </xf>
    <xf numFmtId="182" fontId="8" fillId="0" borderId="0" xfId="19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2" fillId="0" borderId="0" xfId="0" applyFont="1" applyAlignment="1" quotePrefix="1">
      <alignment horizontal="centerContinuous" vertical="center"/>
    </xf>
    <xf numFmtId="3" fontId="0" fillId="0" borderId="4" xfId="0" applyNumberFormat="1" applyFont="1" applyBorder="1" applyAlignment="1">
      <alignment horizontal="center" vertical="center"/>
    </xf>
    <xf numFmtId="186" fontId="8" fillId="0" borderId="0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center" vertical="center"/>
    </xf>
    <xf numFmtId="179" fontId="8" fillId="0" borderId="4" xfId="0" applyNumberFormat="1" applyFont="1" applyBorder="1" applyAlignment="1">
      <alignment horizontal="center" vertical="center"/>
    </xf>
    <xf numFmtId="3" fontId="0" fillId="0" borderId="0" xfId="0" applyNumberFormat="1" applyFont="1" applyAlignment="1" quotePrefix="1">
      <alignment horizontal="center" vertical="center"/>
    </xf>
    <xf numFmtId="3" fontId="0" fillId="0" borderId="4" xfId="0" applyNumberFormat="1" applyFont="1" applyBorder="1" applyAlignment="1" quotePrefix="1">
      <alignment horizontal="center" vertical="center"/>
    </xf>
    <xf numFmtId="3" fontId="8" fillId="0" borderId="0" xfId="0" applyNumberFormat="1" applyFont="1" applyFill="1" applyBorder="1" applyAlignment="1">
      <alignment horizontal="center" vertical="center" shrinkToFit="1"/>
    </xf>
    <xf numFmtId="3" fontId="8" fillId="0" borderId="0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2" borderId="8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0" fillId="2" borderId="0" xfId="0" applyFont="1" applyFill="1" applyAlignment="1">
      <alignment vertical="center"/>
    </xf>
    <xf numFmtId="179" fontId="0" fillId="0" borderId="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horizontal="center" vertical="center"/>
    </xf>
    <xf numFmtId="179" fontId="8" fillId="0" borderId="1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198" fontId="8" fillId="0" borderId="0" xfId="0" applyNumberFormat="1" applyFont="1" applyFill="1" applyBorder="1" applyAlignment="1">
      <alignment horizontal="center" vertical="center"/>
    </xf>
    <xf numFmtId="198" fontId="8" fillId="0" borderId="0" xfId="0" applyNumberFormat="1" applyFont="1" applyFill="1" applyBorder="1" applyAlignment="1">
      <alignment horizontal="right" vertical="center" shrinkToFit="1"/>
    </xf>
    <xf numFmtId="198" fontId="8" fillId="0" borderId="0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left" vertical="center"/>
    </xf>
    <xf numFmtId="0" fontId="18" fillId="0" borderId="0" xfId="0" applyFont="1" applyAlignment="1">
      <alignment vertical="center" shrinkToFit="1"/>
    </xf>
    <xf numFmtId="0" fontId="8" fillId="0" borderId="4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centerContinuous" vertical="center"/>
    </xf>
    <xf numFmtId="0" fontId="4" fillId="2" borderId="0" xfId="0" applyFont="1" applyFill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181" fontId="31" fillId="0" borderId="1" xfId="21" applyFont="1" applyBorder="1" applyAlignment="1">
      <alignment horizontal="left" vertical="center"/>
    </xf>
    <xf numFmtId="0" fontId="9" fillId="0" borderId="1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179" fontId="6" fillId="0" borderId="2" xfId="0" applyNumberFormat="1" applyFont="1" applyFill="1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181" fontId="31" fillId="0" borderId="1" xfId="21" applyFont="1" applyBorder="1" applyAlignment="1">
      <alignment horizontal="left" vertical="center" indent="1"/>
    </xf>
    <xf numFmtId="0" fontId="26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justify" vertical="center"/>
    </xf>
    <xf numFmtId="0" fontId="28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198" fontId="25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33" fillId="0" borderId="4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181" fontId="31" fillId="0" borderId="0" xfId="21" applyFont="1" applyBorder="1" applyAlignment="1">
      <alignment horizontal="left" vertical="center" indent="1"/>
    </xf>
    <xf numFmtId="0" fontId="31" fillId="0" borderId="1" xfId="0" applyFont="1" applyBorder="1" applyAlignment="1">
      <alignment horizontal="left" vertical="center" indent="1"/>
    </xf>
    <xf numFmtId="0" fontId="31" fillId="0" borderId="0" xfId="0" applyFont="1" applyBorder="1" applyAlignment="1">
      <alignment horizontal="left" vertical="center" indent="1"/>
    </xf>
    <xf numFmtId="0" fontId="31" fillId="0" borderId="0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1" fillId="0" borderId="0" xfId="0" applyFont="1" applyBorder="1" applyAlignment="1">
      <alignment horizontal="left" vertical="center"/>
    </xf>
    <xf numFmtId="181" fontId="31" fillId="0" borderId="0" xfId="21" applyFont="1" applyBorder="1" applyAlignment="1">
      <alignment horizontal="left" vertical="center"/>
    </xf>
    <xf numFmtId="188" fontId="8" fillId="0" borderId="1" xfId="19" applyNumberFormat="1" applyFont="1" applyFill="1" applyBorder="1" applyAlignment="1">
      <alignment horizontal="center" vertical="center"/>
    </xf>
    <xf numFmtId="199" fontId="8" fillId="0" borderId="0" xfId="0" applyNumberFormat="1" applyFont="1" applyFill="1" applyBorder="1" applyAlignment="1">
      <alignment horizontal="center" vertical="center" shrinkToFit="1"/>
    </xf>
    <xf numFmtId="201" fontId="8" fillId="0" borderId="0" xfId="0" applyNumberFormat="1" applyFont="1" applyFill="1" applyBorder="1" applyAlignment="1">
      <alignment horizontal="center" vertical="center" shrinkToFit="1"/>
    </xf>
    <xf numFmtId="188" fontId="6" fillId="0" borderId="2" xfId="19" applyNumberFormat="1" applyFont="1" applyFill="1" applyBorder="1" applyAlignment="1">
      <alignment horizontal="center" vertical="center"/>
    </xf>
    <xf numFmtId="182" fontId="8" fillId="0" borderId="0" xfId="18" applyFont="1" applyBorder="1" applyAlignment="1">
      <alignment horizontal="center" vertical="center"/>
    </xf>
    <xf numFmtId="182" fontId="8" fillId="0" borderId="4" xfId="18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181" fontId="8" fillId="0" borderId="4" xfId="21" applyFont="1" applyBorder="1" applyAlignment="1">
      <alignment vertical="center"/>
    </xf>
    <xf numFmtId="0" fontId="26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 quotePrefix="1">
      <alignment horizontal="right" vertical="center" wrapText="1"/>
    </xf>
    <xf numFmtId="0" fontId="28" fillId="2" borderId="0" xfId="0" applyFont="1" applyFill="1" applyAlignment="1">
      <alignment vertical="center"/>
    </xf>
    <xf numFmtId="0" fontId="28" fillId="2" borderId="0" xfId="0" applyFont="1" applyFill="1" applyAlignment="1">
      <alignment horizontal="left" vertical="center"/>
    </xf>
    <xf numFmtId="181" fontId="8" fillId="0" borderId="4" xfId="21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8" fillId="0" borderId="16" xfId="0" applyFont="1" applyBorder="1" applyAlignment="1">
      <alignment horizontal="left" vertical="center" indent="2"/>
    </xf>
    <xf numFmtId="0" fontId="8" fillId="0" borderId="4" xfId="0" applyFont="1" applyBorder="1" applyAlignment="1">
      <alignment horizontal="left" vertical="center" indent="1"/>
    </xf>
    <xf numFmtId="181" fontId="8" fillId="0" borderId="4" xfId="21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2"/>
    </xf>
    <xf numFmtId="0" fontId="8" fillId="0" borderId="0" xfId="0" applyFont="1" applyBorder="1" applyAlignment="1">
      <alignment horizontal="left" vertical="center" indent="3"/>
    </xf>
    <xf numFmtId="0" fontId="31" fillId="0" borderId="0" xfId="0" applyFont="1" applyBorder="1" applyAlignment="1">
      <alignment horizontal="left" vertical="center" indent="3"/>
    </xf>
    <xf numFmtId="181" fontId="31" fillId="0" borderId="0" xfId="21" applyFont="1" applyBorder="1" applyAlignment="1">
      <alignment horizontal="left" vertical="center" indent="3"/>
    </xf>
    <xf numFmtId="0" fontId="31" fillId="0" borderId="0" xfId="0" applyFont="1" applyBorder="1" applyAlignment="1">
      <alignment horizontal="left" vertical="center" indent="2"/>
    </xf>
    <xf numFmtId="181" fontId="31" fillId="0" borderId="0" xfId="21" applyFont="1" applyBorder="1" applyAlignment="1">
      <alignment horizontal="left" vertical="center" indent="2"/>
    </xf>
    <xf numFmtId="0" fontId="8" fillId="0" borderId="1" xfId="0" applyFont="1" applyBorder="1" applyAlignment="1">
      <alignment horizontal="left" vertical="center" indent="1" shrinkToFit="1"/>
    </xf>
    <xf numFmtId="181" fontId="8" fillId="0" borderId="1" xfId="21" applyFont="1" applyBorder="1" applyAlignment="1">
      <alignment horizontal="left" vertical="center" indent="1"/>
    </xf>
    <xf numFmtId="181" fontId="8" fillId="0" borderId="0" xfId="21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41" fontId="8" fillId="0" borderId="0" xfId="17" applyFont="1" applyBorder="1" applyAlignment="1">
      <alignment horizontal="right" vertical="center"/>
    </xf>
    <xf numFmtId="41" fontId="8" fillId="0" borderId="0" xfId="17" applyFont="1" applyFill="1" applyBorder="1" applyAlignment="1">
      <alignment horizontal="right" vertical="center"/>
    </xf>
    <xf numFmtId="41" fontId="8" fillId="0" borderId="0" xfId="17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7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186" fontId="6" fillId="0" borderId="0" xfId="17" applyNumberFormat="1" applyFont="1" applyBorder="1" applyAlignment="1">
      <alignment horizontal="center" vertical="center" shrinkToFit="1"/>
    </xf>
    <xf numFmtId="41" fontId="6" fillId="0" borderId="0" xfId="17" applyFont="1" applyFill="1" applyBorder="1" applyAlignment="1">
      <alignment horizontal="right" vertical="center"/>
    </xf>
    <xf numFmtId="0" fontId="0" fillId="0" borderId="0" xfId="0" applyFont="1" applyBorder="1" applyAlignment="1" quotePrefix="1">
      <alignment vertical="center"/>
    </xf>
    <xf numFmtId="0" fontId="4" fillId="0" borderId="4" xfId="0" applyFont="1" applyFill="1" applyBorder="1" applyAlignment="1">
      <alignment horizontal="center" vertical="center" shrinkToFit="1"/>
    </xf>
    <xf numFmtId="179" fontId="0" fillId="0" borderId="0" xfId="0" applyNumberFormat="1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left" vertical="center" shrinkToFit="1"/>
    </xf>
    <xf numFmtId="181" fontId="8" fillId="0" borderId="1" xfId="21" applyFont="1" applyBorder="1" applyAlignment="1">
      <alignment horizontal="left" vertical="center" indent="2" shrinkToFit="1"/>
    </xf>
    <xf numFmtId="0" fontId="8" fillId="0" borderId="1" xfId="0" applyFont="1" applyBorder="1" applyAlignment="1">
      <alignment horizontal="left" vertical="center" indent="2" shrinkToFit="1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88" fontId="0" fillId="0" borderId="1" xfId="0" applyNumberFormat="1" applyFont="1" applyFill="1" applyBorder="1" applyAlignment="1">
      <alignment horizontal="center" vertical="center"/>
    </xf>
    <xf numFmtId="188" fontId="0" fillId="0" borderId="0" xfId="0" applyNumberFormat="1" applyFont="1" applyFill="1" applyBorder="1" applyAlignment="1">
      <alignment horizontal="center" vertical="center"/>
    </xf>
    <xf numFmtId="188" fontId="0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2" borderId="0" xfId="0" applyFont="1" applyFill="1" applyBorder="1" applyAlignment="1" quotePrefix="1">
      <alignment horizontal="right" vertical="center" wrapText="1"/>
    </xf>
    <xf numFmtId="0" fontId="0" fillId="0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wrapText="1" shrinkToFit="1"/>
    </xf>
    <xf numFmtId="17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 indent="1"/>
    </xf>
    <xf numFmtId="0" fontId="0" fillId="0" borderId="8" xfId="0" applyFont="1" applyBorder="1" applyAlignment="1">
      <alignment horizontal="center" vertical="center" shrinkToFit="1"/>
    </xf>
    <xf numFmtId="0" fontId="0" fillId="0" borderId="8" xfId="0" applyFont="1" applyBorder="1" applyAlignment="1" quotePrefix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left" vertical="center" wrapText="1" indent="1" shrinkToFit="1"/>
    </xf>
    <xf numFmtId="0" fontId="2" fillId="0" borderId="0" xfId="0" applyFont="1" applyFill="1" applyAlignment="1">
      <alignment horizontal="center" vertical="center"/>
    </xf>
    <xf numFmtId="180" fontId="0" fillId="0" borderId="1" xfId="17" applyNumberFormat="1" applyFont="1" applyFill="1" applyBorder="1" applyAlignment="1">
      <alignment horizontal="center" vertical="center"/>
    </xf>
    <xf numFmtId="180" fontId="0" fillId="0" borderId="0" xfId="17" applyNumberFormat="1" applyFont="1" applyFill="1" applyBorder="1" applyAlignment="1">
      <alignment horizontal="center" vertical="center"/>
    </xf>
    <xf numFmtId="180" fontId="0" fillId="0" borderId="4" xfId="17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179" fontId="6" fillId="0" borderId="0" xfId="0" applyNumberFormat="1" applyFont="1" applyFill="1" applyBorder="1" applyAlignment="1">
      <alignment horizontal="center" vertical="center" shrinkToFit="1"/>
    </xf>
    <xf numFmtId="0" fontId="31" fillId="0" borderId="1" xfId="0" applyFont="1" applyFill="1" applyBorder="1" applyAlignment="1">
      <alignment horizontal="left" vertical="center"/>
    </xf>
    <xf numFmtId="181" fontId="31" fillId="0" borderId="1" xfId="21" applyFont="1" applyFill="1" applyBorder="1" applyAlignment="1">
      <alignment horizontal="left" vertical="center"/>
    </xf>
    <xf numFmtId="181" fontId="31" fillId="0" borderId="0" xfId="2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 indent="1" shrinkToFit="1"/>
    </xf>
    <xf numFmtId="181" fontId="8" fillId="0" borderId="1" xfId="21" applyFont="1" applyBorder="1" applyAlignment="1">
      <alignment horizontal="left" vertical="center" indent="2"/>
    </xf>
    <xf numFmtId="0" fontId="8" fillId="0" borderId="1" xfId="0" applyFont="1" applyBorder="1" applyAlignment="1">
      <alignment horizontal="left" vertical="center" indent="2"/>
    </xf>
    <xf numFmtId="181" fontId="8" fillId="0" borderId="1" xfId="21" applyFont="1" applyBorder="1" applyAlignment="1">
      <alignment horizontal="left" vertical="center" indent="1" shrinkToFit="1"/>
    </xf>
    <xf numFmtId="180" fontId="8" fillId="0" borderId="0" xfId="17" applyNumberFormat="1" applyFont="1" applyFill="1" applyBorder="1" applyAlignment="1">
      <alignment horizontal="center" vertical="center"/>
    </xf>
    <xf numFmtId="180" fontId="6" fillId="0" borderId="9" xfId="17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right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right" vertical="center" wrapText="1"/>
    </xf>
    <xf numFmtId="180" fontId="8" fillId="0" borderId="0" xfId="17" applyNumberFormat="1" applyFont="1" applyAlignment="1">
      <alignment horizontal="center" vertical="center"/>
    </xf>
    <xf numFmtId="41" fontId="8" fillId="0" borderId="0" xfId="17" applyFont="1" applyAlignment="1">
      <alignment horizontal="center" vertical="center" shrinkToFit="1"/>
    </xf>
    <xf numFmtId="41" fontId="8" fillId="0" borderId="0" xfId="17" applyFont="1" applyBorder="1" applyAlignment="1">
      <alignment horizontal="center" vertical="center" shrinkToFit="1"/>
    </xf>
    <xf numFmtId="180" fontId="8" fillId="0" borderId="0" xfId="17" applyNumberFormat="1" applyFont="1" applyAlignment="1">
      <alignment horizontal="center" vertical="center" shrinkToFit="1"/>
    </xf>
    <xf numFmtId="180" fontId="8" fillId="0" borderId="0" xfId="17" applyNumberFormat="1" applyFont="1" applyBorder="1" applyAlignment="1">
      <alignment horizontal="center" vertical="center" shrinkToFit="1"/>
    </xf>
    <xf numFmtId="180" fontId="8" fillId="0" borderId="0" xfId="17" applyNumberFormat="1" applyFont="1" applyFill="1" applyAlignment="1">
      <alignment horizontal="center" vertical="center" shrinkToFit="1"/>
    </xf>
    <xf numFmtId="180" fontId="6" fillId="0" borderId="9" xfId="17" applyNumberFormat="1" applyFont="1" applyFill="1" applyBorder="1" applyAlignment="1">
      <alignment horizontal="center" vertical="center" shrinkToFit="1"/>
    </xf>
    <xf numFmtId="180" fontId="8" fillId="0" borderId="1" xfId="17" applyNumberFormat="1" applyFont="1" applyFill="1" applyBorder="1" applyAlignment="1">
      <alignment horizontal="center" vertical="center" shrinkToFit="1"/>
    </xf>
    <xf numFmtId="180" fontId="8" fillId="0" borderId="0" xfId="17" applyNumberFormat="1" applyFont="1" applyFill="1" applyBorder="1" applyAlignment="1">
      <alignment horizontal="center" vertical="center" shrinkToFit="1"/>
    </xf>
    <xf numFmtId="180" fontId="6" fillId="0" borderId="2" xfId="17" applyNumberFormat="1" applyFont="1" applyFill="1" applyBorder="1" applyAlignment="1">
      <alignment horizontal="center" vertical="center" shrinkToFit="1"/>
    </xf>
    <xf numFmtId="180" fontId="8" fillId="0" borderId="0" xfId="17" applyNumberFormat="1" applyFont="1" applyFill="1" applyAlignment="1">
      <alignment horizontal="center" vertical="center"/>
    </xf>
    <xf numFmtId="180" fontId="0" fillId="0" borderId="0" xfId="17" applyNumberFormat="1" applyFont="1" applyBorder="1" applyAlignment="1">
      <alignment horizontal="center" vertical="center"/>
    </xf>
    <xf numFmtId="180" fontId="0" fillId="0" borderId="0" xfId="17" applyNumberFormat="1" applyFont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0" fillId="2" borderId="8" xfId="0" applyFont="1" applyFill="1" applyBorder="1" applyAlignment="1" quotePrefix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40" fillId="2" borderId="0" xfId="0" applyFont="1" applyFill="1" applyAlignment="1">
      <alignment horizontal="centerContinuous" vertical="center"/>
    </xf>
    <xf numFmtId="0" fontId="4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18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wrapText="1" shrinkToFi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 quotePrefix="1">
      <alignment horizontal="center" vertical="center"/>
    </xf>
    <xf numFmtId="0" fontId="26" fillId="2" borderId="13" xfId="0" applyFont="1" applyFill="1" applyBorder="1" applyAlignment="1" quotePrefix="1">
      <alignment horizontal="center" vertical="center"/>
    </xf>
    <xf numFmtId="0" fontId="26" fillId="2" borderId="2" xfId="0" applyFont="1" applyFill="1" applyBorder="1" applyAlignment="1">
      <alignment horizontal="center" vertical="center" shrinkToFit="1"/>
    </xf>
    <xf numFmtId="0" fontId="26" fillId="2" borderId="8" xfId="0" applyFont="1" applyFill="1" applyBorder="1" applyAlignment="1">
      <alignment horizontal="center" vertical="center" shrinkToFit="1"/>
    </xf>
    <xf numFmtId="0" fontId="9" fillId="2" borderId="0" xfId="0" applyFont="1" applyFill="1" applyAlignment="1" quotePrefix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0" fontId="28" fillId="2" borderId="5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/>
    </xf>
    <xf numFmtId="0" fontId="28" fillId="2" borderId="5" xfId="0" applyFont="1" applyFill="1" applyBorder="1" applyAlignment="1" quotePrefix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9" fillId="2" borderId="6" xfId="0" applyFont="1" applyFill="1" applyBorder="1" applyAlignment="1" quotePrefix="1">
      <alignment horizontal="center" vertical="center"/>
    </xf>
    <xf numFmtId="0" fontId="0" fillId="2" borderId="5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 shrinkToFit="1"/>
    </xf>
    <xf numFmtId="0" fontId="0" fillId="2" borderId="8" xfId="0" applyFont="1" applyFill="1" applyBorder="1" applyAlignment="1">
      <alignment horizontal="center" vertical="center" wrapText="1" shrinkToFit="1"/>
    </xf>
    <xf numFmtId="0" fontId="9" fillId="2" borderId="6" xfId="0" applyFont="1" applyFill="1" applyBorder="1" applyAlignment="1" quotePrefix="1">
      <alignment horizontal="center" vertical="center" wrapText="1"/>
    </xf>
    <xf numFmtId="0" fontId="9" fillId="2" borderId="12" xfId="0" applyFont="1" applyFill="1" applyBorder="1" applyAlignment="1" quotePrefix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 quotePrefix="1">
      <alignment horizontal="center" vertical="center" wrapText="1"/>
    </xf>
    <xf numFmtId="0" fontId="9" fillId="2" borderId="13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0" xfId="0" applyFill="1" applyAlignment="1">
      <alignment vertical="center"/>
    </xf>
    <xf numFmtId="0" fontId="9" fillId="2" borderId="6" xfId="0" applyFont="1" applyFill="1" applyBorder="1" applyAlignment="1" quotePrefix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 quotePrefix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 quotePrefix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 quotePrefix="1">
      <alignment horizontal="center" vertical="center"/>
    </xf>
    <xf numFmtId="0" fontId="0" fillId="2" borderId="0" xfId="0" applyFont="1" applyFill="1" applyAlignment="1" quotePrefix="1">
      <alignment horizontal="right" vertical="center"/>
    </xf>
    <xf numFmtId="0" fontId="4" fillId="2" borderId="6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 shrinkToFit="1"/>
    </xf>
    <xf numFmtId="0" fontId="0" fillId="2" borderId="0" xfId="0" applyFont="1" applyFill="1" applyAlignment="1">
      <alignment horizontal="left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 quotePrefix="1">
      <alignment horizontal="left" vertical="center"/>
    </xf>
    <xf numFmtId="0" fontId="0" fillId="2" borderId="0" xfId="0" applyFont="1" applyFill="1" applyAlignment="1">
      <alignment horizontal="right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 quotePrefix="1">
      <alignment horizontal="center" vertical="center" wrapText="1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shrinkToFit="1"/>
    </xf>
    <xf numFmtId="0" fontId="11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 shrinkToFit="1"/>
    </xf>
    <xf numFmtId="179" fontId="0" fillId="0" borderId="0" xfId="0" applyNumberFormat="1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Border="1" applyAlignment="1">
      <alignment shrinkToFit="1"/>
    </xf>
    <xf numFmtId="0" fontId="15" fillId="0" borderId="0" xfId="0" applyFont="1" applyBorder="1" applyAlignment="1">
      <alignment vertical="center"/>
    </xf>
    <xf numFmtId="180" fontId="6" fillId="0" borderId="0" xfId="17" applyNumberFormat="1" applyFont="1" applyBorder="1" applyAlignment="1">
      <alignment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9" fontId="8" fillId="0" borderId="0" xfId="0" applyNumberFormat="1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181" fontId="0" fillId="0" borderId="1" xfId="21" applyFont="1" applyBorder="1" applyAlignment="1">
      <alignment horizontal="center" vertical="center"/>
    </xf>
    <xf numFmtId="200" fontId="8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179" fontId="8" fillId="0" borderId="1" xfId="0" applyNumberFormat="1" applyFont="1" applyFill="1" applyBorder="1" applyAlignment="1">
      <alignment horizontal="center" vertical="center" shrinkToFit="1"/>
    </xf>
    <xf numFmtId="179" fontId="0" fillId="2" borderId="0" xfId="0" applyNumberFormat="1" applyFont="1" applyFill="1" applyBorder="1" applyAlignment="1">
      <alignment horizontal="center" vertical="center"/>
    </xf>
    <xf numFmtId="179" fontId="0" fillId="2" borderId="0" xfId="0" applyNumberFormat="1" applyFont="1" applyFill="1" applyAlignment="1">
      <alignment horizontal="center" vertical="center"/>
    </xf>
    <xf numFmtId="180" fontId="8" fillId="0" borderId="0" xfId="17" applyNumberFormat="1" applyFont="1" applyBorder="1" applyAlignment="1">
      <alignment vertical="center"/>
    </xf>
    <xf numFmtId="180" fontId="8" fillId="0" borderId="0" xfId="17" applyNumberFormat="1" applyFont="1" applyBorder="1" applyAlignment="1">
      <alignment horizontal="right" vertical="center"/>
    </xf>
    <xf numFmtId="41" fontId="8" fillId="0" borderId="0" xfId="17" applyFont="1" applyBorder="1" applyAlignment="1">
      <alignment horizontal="center" vertical="center"/>
    </xf>
    <xf numFmtId="41" fontId="8" fillId="0" borderId="0" xfId="17" applyFont="1" applyFill="1" applyAlignment="1">
      <alignment horizontal="center" vertical="center"/>
    </xf>
    <xf numFmtId="41" fontId="8" fillId="0" borderId="0" xfId="17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1" fontId="6" fillId="0" borderId="18" xfId="17" applyFont="1" applyFill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198" fontId="25" fillId="0" borderId="0" xfId="0" applyNumberFormat="1" applyFont="1" applyFill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179" fontId="6" fillId="2" borderId="0" xfId="0" applyNumberFormat="1" applyFont="1" applyFill="1" applyAlignment="1">
      <alignment horizontal="center" vertical="center"/>
    </xf>
    <xf numFmtId="179" fontId="6" fillId="2" borderId="9" xfId="0" applyNumberFormat="1" applyFont="1" applyFill="1" applyBorder="1" applyAlignment="1">
      <alignment horizontal="center" vertical="center"/>
    </xf>
    <xf numFmtId="186" fontId="8" fillId="0" borderId="1" xfId="17" applyNumberFormat="1" applyFont="1" applyBorder="1" applyAlignment="1">
      <alignment vertical="center" shrinkToFit="1"/>
    </xf>
    <xf numFmtId="186" fontId="8" fillId="0" borderId="0" xfId="17" applyNumberFormat="1" applyFont="1" applyBorder="1" applyAlignment="1">
      <alignment vertical="center" shrinkToFit="1"/>
    </xf>
    <xf numFmtId="180" fontId="8" fillId="0" borderId="0" xfId="17" applyNumberFormat="1" applyFont="1" applyBorder="1" applyAlignment="1">
      <alignment vertical="center" shrinkToFit="1"/>
    </xf>
    <xf numFmtId="3" fontId="0" fillId="0" borderId="0" xfId="0" applyNumberFormat="1" applyFont="1" applyAlignment="1">
      <alignment vertical="center" shrinkToFit="1"/>
    </xf>
    <xf numFmtId="180" fontId="0" fillId="0" borderId="0" xfId="17" applyNumberFormat="1" applyFont="1" applyAlignment="1">
      <alignment vertical="center" shrinkToFit="1"/>
    </xf>
    <xf numFmtId="179" fontId="8" fillId="0" borderId="1" xfId="0" applyNumberFormat="1" applyFont="1" applyBorder="1" applyAlignment="1">
      <alignment vertical="center" shrinkToFit="1"/>
    </xf>
    <xf numFmtId="179" fontId="8" fillId="0" borderId="0" xfId="0" applyNumberFormat="1" applyFont="1" applyBorder="1" applyAlignment="1">
      <alignment vertical="center" shrinkToFit="1"/>
    </xf>
    <xf numFmtId="180" fontId="8" fillId="0" borderId="4" xfId="17" applyNumberFormat="1" applyFont="1" applyBorder="1" applyAlignment="1">
      <alignment vertical="center" shrinkToFit="1"/>
    </xf>
    <xf numFmtId="179" fontId="6" fillId="2" borderId="7" xfId="0" applyNumberFormat="1" applyFont="1" applyFill="1" applyBorder="1" applyAlignment="1">
      <alignment horizontal="center" vertical="center"/>
    </xf>
    <xf numFmtId="179" fontId="6" fillId="2" borderId="2" xfId="0" applyNumberFormat="1" applyFont="1" applyFill="1" applyBorder="1" applyAlignment="1">
      <alignment horizontal="center" vertical="center"/>
    </xf>
    <xf numFmtId="179" fontId="6" fillId="2" borderId="0" xfId="0" applyNumberFormat="1" applyFont="1" applyFill="1" applyAlignment="1">
      <alignment horizontal="center" vertical="center" shrinkToFit="1"/>
    </xf>
    <xf numFmtId="179" fontId="0" fillId="2" borderId="0" xfId="0" applyNumberFormat="1" applyFont="1" applyFill="1" applyAlignment="1">
      <alignment horizontal="center" vertical="center" shrinkToFit="1"/>
    </xf>
    <xf numFmtId="179" fontId="0" fillId="2" borderId="0" xfId="0" applyNumberFormat="1" applyFont="1" applyFill="1" applyBorder="1" applyAlignment="1">
      <alignment horizontal="center" vertical="center" shrinkToFit="1"/>
    </xf>
    <xf numFmtId="179" fontId="0" fillId="2" borderId="9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0" xfId="0" applyFont="1" applyFill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179" fontId="0" fillId="2" borderId="9" xfId="0" applyNumberFormat="1" applyFont="1" applyFill="1" applyBorder="1" applyAlignment="1">
      <alignment horizontal="center" vertical="center"/>
    </xf>
    <xf numFmtId="180" fontId="0" fillId="0" borderId="0" xfId="17" applyNumberFormat="1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 shrinkToFit="1"/>
    </xf>
    <xf numFmtId="176" fontId="6" fillId="2" borderId="0" xfId="0" applyNumberFormat="1" applyFont="1" applyFill="1" applyAlignment="1">
      <alignment horizontal="center" vertical="center"/>
    </xf>
    <xf numFmtId="179" fontId="0" fillId="2" borderId="1" xfId="0" applyNumberFormat="1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left" vertical="center" indent="1" shrinkToFit="1"/>
    </xf>
    <xf numFmtId="0" fontId="0" fillId="0" borderId="1" xfId="0" applyFont="1" applyBorder="1" applyAlignment="1">
      <alignment horizontal="left" vertical="center" wrapText="1" indent="1" shrinkToFit="1"/>
    </xf>
    <xf numFmtId="179" fontId="0" fillId="2" borderId="2" xfId="0" applyNumberFormat="1" applyFont="1" applyFill="1" applyBorder="1" applyAlignment="1">
      <alignment horizontal="center" vertical="center" shrinkToFit="1"/>
    </xf>
    <xf numFmtId="0" fontId="28" fillId="2" borderId="2" xfId="0" applyFont="1" applyFill="1" applyBorder="1" applyAlignment="1">
      <alignment horizontal="left" vertical="center" indent="1" shrinkToFit="1"/>
    </xf>
    <xf numFmtId="181" fontId="8" fillId="0" borderId="1" xfId="21" applyFont="1" applyBorder="1" applyAlignment="1">
      <alignment horizontal="center" vertical="center" shrinkToFit="1"/>
    </xf>
    <xf numFmtId="180" fontId="8" fillId="0" borderId="0" xfId="17" applyNumberFormat="1" applyFont="1" applyFill="1" applyBorder="1" applyAlignment="1">
      <alignment vertical="center" shrinkToFit="1"/>
    </xf>
    <xf numFmtId="179" fontId="6" fillId="2" borderId="2" xfId="0" applyNumberFormat="1" applyFont="1" applyFill="1" applyBorder="1" applyAlignment="1">
      <alignment horizontal="center" vertical="center" shrinkToFit="1"/>
    </xf>
    <xf numFmtId="179" fontId="6" fillId="2" borderId="9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180" fontId="8" fillId="0" borderId="1" xfId="17" applyNumberFormat="1" applyFont="1" applyBorder="1" applyAlignment="1">
      <alignment horizontal="right" vertical="center"/>
    </xf>
    <xf numFmtId="180" fontId="8" fillId="0" borderId="4" xfId="17" applyNumberFormat="1" applyFont="1" applyBorder="1" applyAlignment="1">
      <alignment horizontal="right" vertical="center"/>
    </xf>
    <xf numFmtId="180" fontId="0" fillId="0" borderId="0" xfId="17" applyNumberFormat="1" applyFont="1" applyBorder="1" applyAlignment="1">
      <alignment horizontal="right" vertical="center"/>
    </xf>
    <xf numFmtId="200" fontId="6" fillId="2" borderId="9" xfId="0" applyNumberFormat="1" applyFont="1" applyFill="1" applyBorder="1" applyAlignment="1">
      <alignment horizontal="center" vertical="center" shrinkToFit="1"/>
    </xf>
    <xf numFmtId="201" fontId="6" fillId="2" borderId="9" xfId="0" applyNumberFormat="1" applyFont="1" applyFill="1" applyBorder="1" applyAlignment="1">
      <alignment horizontal="center" vertical="center" shrinkToFit="1"/>
    </xf>
    <xf numFmtId="0" fontId="6" fillId="2" borderId="9" xfId="0" applyNumberFormat="1" applyFont="1" applyFill="1" applyBorder="1" applyAlignment="1">
      <alignment horizontal="center" vertical="center"/>
    </xf>
    <xf numFmtId="179" fontId="6" fillId="2" borderId="7" xfId="0" applyNumberFormat="1" applyFont="1" applyFill="1" applyBorder="1" applyAlignment="1">
      <alignment horizontal="center" vertical="center" shrinkToFit="1"/>
    </xf>
    <xf numFmtId="198" fontId="6" fillId="2" borderId="9" xfId="0" applyNumberFormat="1" applyFont="1" applyFill="1" applyBorder="1" applyAlignment="1">
      <alignment horizontal="center" vertical="center" shrinkToFit="1"/>
    </xf>
    <xf numFmtId="198" fontId="6" fillId="2" borderId="9" xfId="0" applyNumberFormat="1" applyFont="1" applyFill="1" applyBorder="1" applyAlignment="1">
      <alignment horizontal="center" vertical="center"/>
    </xf>
    <xf numFmtId="198" fontId="6" fillId="2" borderId="9" xfId="0" applyNumberFormat="1" applyFont="1" applyFill="1" applyBorder="1" applyAlignment="1">
      <alignment horizontal="right" vertical="center"/>
    </xf>
    <xf numFmtId="179" fontId="6" fillId="2" borderId="9" xfId="0" applyNumberFormat="1" applyFont="1" applyFill="1" applyBorder="1" applyAlignment="1">
      <alignment vertical="center"/>
    </xf>
    <xf numFmtId="204" fontId="6" fillId="2" borderId="9" xfId="0" applyNumberFormat="1" applyFont="1" applyFill="1" applyBorder="1" applyAlignment="1">
      <alignment horizontal="center" vertical="center"/>
    </xf>
    <xf numFmtId="204" fontId="6" fillId="2" borderId="9" xfId="0" applyNumberFormat="1" applyFont="1" applyFill="1" applyBorder="1" applyAlignment="1">
      <alignment horizontal="right" vertical="center"/>
    </xf>
    <xf numFmtId="179" fontId="6" fillId="0" borderId="2" xfId="0" applyNumberFormat="1" applyFont="1" applyBorder="1" applyAlignment="1">
      <alignment vertical="center" shrinkToFit="1"/>
    </xf>
    <xf numFmtId="179" fontId="6" fillId="0" borderId="9" xfId="0" applyNumberFormat="1" applyFont="1" applyBorder="1" applyAlignment="1">
      <alignment vertical="center" shrinkToFit="1"/>
    </xf>
    <xf numFmtId="179" fontId="6" fillId="2" borderId="7" xfId="0" applyNumberFormat="1" applyFont="1" applyFill="1" applyBorder="1" applyAlignment="1">
      <alignment vertical="center"/>
    </xf>
    <xf numFmtId="179" fontId="6" fillId="2" borderId="2" xfId="0" applyNumberFormat="1" applyFont="1" applyFill="1" applyBorder="1" applyAlignment="1">
      <alignment vertical="center"/>
    </xf>
    <xf numFmtId="180" fontId="8" fillId="0" borderId="1" xfId="17" applyNumberFormat="1" applyFont="1" applyBorder="1" applyAlignment="1">
      <alignment vertical="center" shrinkToFit="1"/>
    </xf>
    <xf numFmtId="180" fontId="8" fillId="0" borderId="1" xfId="17" applyNumberFormat="1" applyFont="1" applyFill="1" applyBorder="1" applyAlignment="1">
      <alignment vertical="center" shrinkToFit="1"/>
    </xf>
    <xf numFmtId="180" fontId="0" fillId="0" borderId="1" xfId="17" applyNumberFormat="1" applyFont="1" applyBorder="1" applyAlignment="1">
      <alignment vertical="center"/>
    </xf>
    <xf numFmtId="190" fontId="0" fillId="0" borderId="0" xfId="0" applyNumberFormat="1" applyFont="1" applyBorder="1" applyAlignment="1">
      <alignment vertical="center"/>
    </xf>
    <xf numFmtId="180" fontId="0" fillId="0" borderId="0" xfId="17" applyNumberFormat="1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 shrinkToFit="1"/>
    </xf>
    <xf numFmtId="190" fontId="8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>
      <alignment vertical="center" shrinkToFit="1"/>
    </xf>
    <xf numFmtId="190" fontId="8" fillId="0" borderId="0" xfId="0" applyNumberFormat="1" applyFont="1" applyBorder="1" applyAlignment="1">
      <alignment vertical="center"/>
    </xf>
    <xf numFmtId="180" fontId="0" fillId="0" borderId="1" xfId="17" applyNumberFormat="1" applyFont="1" applyBorder="1" applyAlignment="1">
      <alignment horizontal="right" vertical="center"/>
    </xf>
    <xf numFmtId="180" fontId="0" fillId="0" borderId="4" xfId="17" applyNumberFormat="1" applyFont="1" applyBorder="1" applyAlignment="1">
      <alignment horizontal="right" vertical="center"/>
    </xf>
    <xf numFmtId="176" fontId="6" fillId="2" borderId="1" xfId="0" applyNumberFormat="1" applyFont="1" applyFill="1" applyBorder="1" applyAlignment="1">
      <alignment horizontal="right" vertical="center" shrinkToFit="1"/>
    </xf>
    <xf numFmtId="176" fontId="6" fillId="2" borderId="0" xfId="0" applyNumberFormat="1" applyFont="1" applyFill="1" applyBorder="1" applyAlignment="1">
      <alignment horizontal="right" vertical="center" shrinkToFit="1"/>
    </xf>
    <xf numFmtId="176" fontId="6" fillId="2" borderId="4" xfId="0" applyNumberFormat="1" applyFont="1" applyFill="1" applyBorder="1" applyAlignment="1">
      <alignment horizontal="right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left" vertical="center" wrapText="1" indent="1" shrinkToFit="1"/>
    </xf>
    <xf numFmtId="0" fontId="0" fillId="2" borderId="2" xfId="0" applyFont="1" applyFill="1" applyBorder="1" applyAlignment="1">
      <alignment horizontal="left" vertical="center" indent="1" shrinkToFit="1"/>
    </xf>
    <xf numFmtId="0" fontId="6" fillId="0" borderId="2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179" fontId="8" fillId="2" borderId="0" xfId="0" applyNumberFormat="1" applyFont="1" applyFill="1" applyBorder="1" applyAlignment="1">
      <alignment horizontal="right" vertical="center"/>
    </xf>
    <xf numFmtId="188" fontId="8" fillId="0" borderId="0" xfId="19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/>
    </xf>
    <xf numFmtId="179" fontId="7" fillId="2" borderId="0" xfId="0" applyNumberFormat="1" applyFont="1" applyFill="1" applyBorder="1" applyAlignment="1">
      <alignment horizontal="center" vertical="center"/>
    </xf>
    <xf numFmtId="179" fontId="7" fillId="2" borderId="0" xfId="0" applyNumberFormat="1" applyFont="1" applyFill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 indent="1" shrinkToFit="1"/>
    </xf>
    <xf numFmtId="0" fontId="0" fillId="2" borderId="0" xfId="0" applyFont="1" applyFill="1" applyAlignment="1" quotePrefix="1">
      <alignment horizontal="left" vertical="center"/>
    </xf>
    <xf numFmtId="0" fontId="4" fillId="2" borderId="0" xfId="0" applyFont="1" applyFill="1" applyAlignment="1">
      <alignment vertical="center" shrinkToFit="1"/>
    </xf>
    <xf numFmtId="0" fontId="0" fillId="2" borderId="0" xfId="0" applyFont="1" applyFill="1" applyAlignment="1">
      <alignment vertical="center" shrinkToFit="1"/>
    </xf>
    <xf numFmtId="0" fontId="0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vertical="center"/>
    </xf>
    <xf numFmtId="179" fontId="7" fillId="2" borderId="9" xfId="0" applyNumberFormat="1" applyFont="1" applyFill="1" applyBorder="1" applyAlignment="1">
      <alignment horizontal="right" vertical="center" shrinkToFit="1"/>
    </xf>
    <xf numFmtId="190" fontId="7" fillId="2" borderId="9" xfId="0" applyNumberFormat="1" applyFont="1" applyFill="1" applyBorder="1" applyAlignment="1">
      <alignment horizontal="right" vertical="center" shrinkToFit="1"/>
    </xf>
    <xf numFmtId="179" fontId="7" fillId="2" borderId="2" xfId="0" applyNumberFormat="1" applyFont="1" applyFill="1" applyBorder="1" applyAlignment="1">
      <alignment horizontal="center" vertical="center" shrinkToFit="1"/>
    </xf>
    <xf numFmtId="179" fontId="7" fillId="2" borderId="9" xfId="0" applyNumberFormat="1" applyFont="1" applyFill="1" applyBorder="1" applyAlignment="1">
      <alignment horizontal="center" vertical="center" shrinkToFit="1"/>
    </xf>
    <xf numFmtId="0" fontId="28" fillId="2" borderId="2" xfId="0" applyFont="1" applyFill="1" applyBorder="1" applyAlignment="1">
      <alignment horizontal="center" vertical="center" shrinkToFit="1"/>
    </xf>
    <xf numFmtId="179" fontId="8" fillId="2" borderId="0" xfId="0" applyNumberFormat="1" applyFont="1" applyFill="1" applyBorder="1" applyAlignment="1">
      <alignment vertical="center" shrinkToFit="1"/>
    </xf>
    <xf numFmtId="179" fontId="8" fillId="2" borderId="9" xfId="0" applyNumberFormat="1" applyFont="1" applyFill="1" applyBorder="1" applyAlignment="1">
      <alignment vertical="center" shrinkToFit="1"/>
    </xf>
    <xf numFmtId="180" fontId="0" fillId="2" borderId="0" xfId="0" applyNumberFormat="1" applyFont="1" applyFill="1" applyAlignment="1">
      <alignment horizontal="center" vertical="center"/>
    </xf>
    <xf numFmtId="180" fontId="0" fillId="2" borderId="9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right" vertical="center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 quotePrefix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vertical="center" shrinkToFit="1"/>
    </xf>
    <xf numFmtId="0" fontId="0" fillId="2" borderId="4" xfId="0" applyFont="1" applyFill="1" applyBorder="1" applyAlignment="1">
      <alignment horizontal="center" vertical="center"/>
    </xf>
    <xf numFmtId="176" fontId="0" fillId="2" borderId="0" xfId="0" applyNumberFormat="1" applyFont="1" applyFill="1" applyAlignment="1">
      <alignment horizontal="center" vertical="center" shrinkToFit="1"/>
    </xf>
    <xf numFmtId="180" fontId="0" fillId="2" borderId="1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80" fontId="0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right" vertical="center"/>
    </xf>
    <xf numFmtId="0" fontId="0" fillId="2" borderId="0" xfId="0" applyFont="1" applyFill="1" applyBorder="1" applyAlignment="1" quotePrefix="1">
      <alignment horizontal="right" vertical="center"/>
    </xf>
    <xf numFmtId="179" fontId="28" fillId="2" borderId="0" xfId="0" applyNumberFormat="1" applyFont="1" applyFill="1" applyBorder="1" applyAlignment="1">
      <alignment horizontal="center" vertical="center" shrinkToFit="1"/>
    </xf>
    <xf numFmtId="0" fontId="28" fillId="2" borderId="0" xfId="0" applyFont="1" applyFill="1" applyAlignment="1">
      <alignment horizontal="center" vertical="center" shrinkToFit="1"/>
    </xf>
    <xf numFmtId="0" fontId="7" fillId="2" borderId="0" xfId="0" applyFont="1" applyFill="1" applyAlignment="1">
      <alignment vertical="center"/>
    </xf>
    <xf numFmtId="0" fontId="28" fillId="2" borderId="4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 shrinkToFit="1"/>
    </xf>
    <xf numFmtId="0" fontId="28" fillId="2" borderId="1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vertical="center"/>
    </xf>
    <xf numFmtId="179" fontId="0" fillId="2" borderId="0" xfId="0" applyNumberFormat="1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shrinkToFit="1"/>
    </xf>
    <xf numFmtId="0" fontId="26" fillId="2" borderId="0" xfId="0" applyFont="1" applyFill="1" applyBorder="1" applyAlignment="1">
      <alignment horizontal="center" vertical="center" shrinkToFit="1"/>
    </xf>
    <xf numFmtId="0" fontId="41" fillId="2" borderId="3" xfId="0" applyFont="1" applyFill="1" applyBorder="1" applyAlignment="1">
      <alignment horizontal="center" vertical="center" wrapText="1" shrinkToFit="1"/>
    </xf>
    <xf numFmtId="0" fontId="28" fillId="2" borderId="9" xfId="0" applyFont="1" applyFill="1" applyBorder="1" applyAlignment="1">
      <alignment horizontal="center" vertical="center" shrinkToFit="1"/>
    </xf>
    <xf numFmtId="0" fontId="41" fillId="2" borderId="8" xfId="0" applyFont="1" applyFill="1" applyBorder="1" applyAlignment="1">
      <alignment horizontal="center" vertical="center" wrapText="1" shrinkToFit="1"/>
    </xf>
    <xf numFmtId="0" fontId="41" fillId="2" borderId="8" xfId="0" applyFont="1" applyFill="1" applyBorder="1" applyAlignment="1" quotePrefix="1">
      <alignment horizontal="center" vertical="center" wrapText="1" shrinkToFit="1"/>
    </xf>
    <xf numFmtId="179" fontId="28" fillId="2" borderId="0" xfId="0" applyNumberFormat="1" applyFont="1" applyFill="1" applyAlignment="1">
      <alignment horizontal="center" vertical="center"/>
    </xf>
    <xf numFmtId="179" fontId="28" fillId="2" borderId="12" xfId="0" applyNumberFormat="1" applyFont="1" applyFill="1" applyBorder="1" applyAlignment="1">
      <alignment horizontal="center" vertical="center"/>
    </xf>
    <xf numFmtId="179" fontId="28" fillId="2" borderId="11" xfId="0" applyNumberFormat="1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179" fontId="28" fillId="2" borderId="0" xfId="0" applyNumberFormat="1" applyFont="1" applyFill="1" applyBorder="1" applyAlignment="1">
      <alignment horizontal="center" vertical="center"/>
    </xf>
    <xf numFmtId="179" fontId="28" fillId="2" borderId="4" xfId="0" applyNumberFormat="1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 shrinkToFit="1"/>
    </xf>
    <xf numFmtId="179" fontId="28" fillId="2" borderId="0" xfId="0" applyNumberFormat="1" applyFont="1" applyFill="1" applyAlignment="1">
      <alignment horizontal="center" vertical="center" shrinkToFit="1"/>
    </xf>
    <xf numFmtId="0" fontId="44" fillId="2" borderId="0" xfId="0" applyFont="1" applyFill="1" applyAlignment="1">
      <alignment vertical="center"/>
    </xf>
    <xf numFmtId="0" fontId="45" fillId="2" borderId="4" xfId="0" applyFont="1" applyFill="1" applyBorder="1" applyAlignment="1">
      <alignment horizontal="center" vertical="center" shrinkToFit="1"/>
    </xf>
    <xf numFmtId="179" fontId="45" fillId="2" borderId="0" xfId="0" applyNumberFormat="1" applyFont="1" applyFill="1" applyAlignment="1">
      <alignment horizontal="center" vertical="center" shrinkToFit="1"/>
    </xf>
    <xf numFmtId="0" fontId="32" fillId="2" borderId="0" xfId="0" applyFont="1" applyFill="1" applyAlignment="1">
      <alignment vertical="center"/>
    </xf>
    <xf numFmtId="0" fontId="41" fillId="2" borderId="4" xfId="0" applyFont="1" applyFill="1" applyBorder="1" applyAlignment="1">
      <alignment horizontal="center" vertical="center" shrinkToFit="1"/>
    </xf>
    <xf numFmtId="198" fontId="28" fillId="2" borderId="0" xfId="0" applyNumberFormat="1" applyFont="1" applyFill="1" applyAlignment="1">
      <alignment horizontal="center" vertical="center" shrinkToFit="1"/>
    </xf>
    <xf numFmtId="0" fontId="28" fillId="2" borderId="1" xfId="0" applyFont="1" applyFill="1" applyBorder="1" applyAlignment="1" quotePrefix="1">
      <alignment horizontal="center" vertical="center" shrinkToFit="1"/>
    </xf>
    <xf numFmtId="0" fontId="41" fillId="2" borderId="7" xfId="0" applyFont="1" applyFill="1" applyBorder="1" applyAlignment="1">
      <alignment horizontal="center" vertical="center" shrinkToFit="1"/>
    </xf>
    <xf numFmtId="198" fontId="28" fillId="2" borderId="9" xfId="0" applyNumberFormat="1" applyFont="1" applyFill="1" applyBorder="1" applyAlignment="1">
      <alignment horizontal="center" vertical="center" shrinkToFit="1"/>
    </xf>
    <xf numFmtId="179" fontId="45" fillId="2" borderId="9" xfId="0" applyNumberFormat="1" applyFont="1" applyFill="1" applyBorder="1" applyAlignment="1">
      <alignment horizontal="center" vertical="center" shrinkToFit="1"/>
    </xf>
    <xf numFmtId="179" fontId="28" fillId="2" borderId="9" xfId="0" applyNumberFormat="1" applyFont="1" applyFill="1" applyBorder="1" applyAlignment="1">
      <alignment horizontal="center" vertical="center"/>
    </xf>
    <xf numFmtId="179" fontId="28" fillId="2" borderId="9" xfId="0" applyNumberFormat="1" applyFont="1" applyFill="1" applyBorder="1" applyAlignment="1">
      <alignment horizontal="center" vertical="center" shrinkToFit="1"/>
    </xf>
    <xf numFmtId="0" fontId="26" fillId="2" borderId="12" xfId="0" applyFont="1" applyFill="1" applyBorder="1" applyAlignment="1">
      <alignment horizontal="center" vertical="center" shrinkToFit="1"/>
    </xf>
    <xf numFmtId="0" fontId="41" fillId="2" borderId="14" xfId="0" applyFont="1" applyFill="1" applyBorder="1" applyAlignment="1">
      <alignment horizontal="centerContinuous" vertical="center" shrinkToFit="1"/>
    </xf>
    <xf numFmtId="0" fontId="28" fillId="2" borderId="15" xfId="0" applyFont="1" applyFill="1" applyBorder="1" applyAlignment="1">
      <alignment horizontal="centerContinuous" vertical="center" shrinkToFit="1"/>
    </xf>
    <xf numFmtId="0" fontId="28" fillId="2" borderId="10" xfId="0" applyFont="1" applyFill="1" applyBorder="1" applyAlignment="1">
      <alignment horizontal="centerContinuous" vertical="center" shrinkToFit="1"/>
    </xf>
    <xf numFmtId="0" fontId="26" fillId="2" borderId="9" xfId="0" applyFont="1" applyFill="1" applyBorder="1" applyAlignment="1">
      <alignment horizontal="center" vertical="center" shrinkToFit="1"/>
    </xf>
    <xf numFmtId="0" fontId="28" fillId="2" borderId="8" xfId="0" applyFont="1" applyFill="1" applyBorder="1" applyAlignment="1">
      <alignment horizontal="center" vertical="center" wrapText="1" shrinkToFit="1"/>
    </xf>
    <xf numFmtId="0" fontId="41" fillId="2" borderId="9" xfId="0" applyFont="1" applyFill="1" applyBorder="1" applyAlignment="1">
      <alignment horizontal="center" vertical="center" wrapText="1"/>
    </xf>
    <xf numFmtId="198" fontId="28" fillId="2" borderId="0" xfId="0" applyNumberFormat="1" applyFont="1" applyFill="1" applyAlignment="1">
      <alignment horizontal="center" vertical="center"/>
    </xf>
    <xf numFmtId="179" fontId="28" fillId="2" borderId="2" xfId="0" applyNumberFormat="1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 shrinkToFit="1"/>
    </xf>
    <xf numFmtId="0" fontId="41" fillId="2" borderId="0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28" fillId="2" borderId="0" xfId="0" applyFont="1" applyFill="1" applyAlignment="1">
      <alignment vertical="center" shrinkToFit="1"/>
    </xf>
    <xf numFmtId="179" fontId="32" fillId="2" borderId="0" xfId="0" applyNumberFormat="1" applyFont="1" applyFill="1" applyAlignment="1">
      <alignment horizontal="center" vertical="center" shrinkToFit="1"/>
    </xf>
    <xf numFmtId="0" fontId="32" fillId="2" borderId="1" xfId="0" applyFont="1" applyFill="1" applyBorder="1" applyAlignment="1">
      <alignment horizontal="center" vertical="center" shrinkToFit="1"/>
    </xf>
    <xf numFmtId="0" fontId="32" fillId="2" borderId="4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justify"/>
    </xf>
    <xf numFmtId="0" fontId="9" fillId="0" borderId="6" xfId="0" applyFont="1" applyBorder="1" applyAlignment="1">
      <alignment horizontal="center"/>
    </xf>
    <xf numFmtId="0" fontId="0" fillId="2" borderId="13" xfId="0" applyFont="1" applyFill="1" applyBorder="1" applyAlignment="1">
      <alignment horizontal="center" vertical="center" shrinkToFit="1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vertical="top" wrapText="1"/>
    </xf>
    <xf numFmtId="0" fontId="0" fillId="0" borderId="2" xfId="0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9" fontId="7" fillId="0" borderId="9" xfId="0" applyNumberFormat="1" applyFont="1" applyBorder="1" applyAlignment="1">
      <alignment horizontal="center" vertical="center"/>
    </xf>
    <xf numFmtId="179" fontId="7" fillId="0" borderId="7" xfId="0" applyNumberFormat="1" applyFont="1" applyBorder="1" applyAlignment="1">
      <alignment horizontal="center" vertical="center"/>
    </xf>
    <xf numFmtId="0" fontId="6" fillId="0" borderId="4" xfId="21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179" fontId="0" fillId="0" borderId="0" xfId="0" applyNumberFormat="1" applyFont="1" applyFill="1" applyAlignment="1">
      <alignment horizontal="center" vertical="center"/>
    </xf>
    <xf numFmtId="179" fontId="0" fillId="2" borderId="0" xfId="0" applyNumberFormat="1" applyFont="1" applyFill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41" fontId="8" fillId="0" borderId="0" xfId="17" applyNumberFormat="1" applyFont="1" applyFill="1" applyAlignment="1">
      <alignment horizontal="center" vertical="center"/>
    </xf>
    <xf numFmtId="41" fontId="0" fillId="0" borderId="9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horizontal="right" vertical="center"/>
    </xf>
    <xf numFmtId="179" fontId="0" fillId="2" borderId="0" xfId="0" applyNumberFormat="1" applyFont="1" applyFill="1" applyBorder="1" applyAlignment="1">
      <alignment horizontal="right" vertical="center"/>
    </xf>
    <xf numFmtId="179" fontId="19" fillId="2" borderId="2" xfId="0" applyNumberFormat="1" applyFont="1" applyFill="1" applyBorder="1" applyAlignment="1">
      <alignment horizontal="center" vertical="center"/>
    </xf>
    <xf numFmtId="179" fontId="19" fillId="2" borderId="9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9" fontId="6" fillId="2" borderId="0" xfId="0" applyNumberFormat="1" applyFont="1" applyFill="1" applyBorder="1" applyAlignment="1">
      <alignment horizontal="center" vertical="center"/>
    </xf>
    <xf numFmtId="179" fontId="0" fillId="2" borderId="2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indent="1" shrinkToFit="1"/>
    </xf>
    <xf numFmtId="179" fontId="0" fillId="2" borderId="0" xfId="0" applyNumberFormat="1" applyFont="1" applyFill="1" applyBorder="1" applyAlignment="1">
      <alignment horizontal="right" vertical="center" shrinkToFit="1"/>
    </xf>
    <xf numFmtId="179" fontId="0" fillId="2" borderId="4" xfId="0" applyNumberFormat="1" applyFont="1" applyFill="1" applyBorder="1" applyAlignment="1">
      <alignment horizontal="right" vertical="center" shrinkToFit="1"/>
    </xf>
    <xf numFmtId="179" fontId="0" fillId="2" borderId="9" xfId="0" applyNumberFormat="1" applyFont="1" applyFill="1" applyBorder="1" applyAlignment="1">
      <alignment horizontal="right" vertical="center" shrinkToFit="1"/>
    </xf>
    <xf numFmtId="179" fontId="0" fillId="2" borderId="7" xfId="0" applyNumberFormat="1" applyFont="1" applyFill="1" applyBorder="1" applyAlignment="1">
      <alignment horizontal="right" vertical="center" shrinkToFit="1"/>
    </xf>
    <xf numFmtId="0" fontId="0" fillId="2" borderId="0" xfId="0" applyFont="1" applyFill="1" applyBorder="1" applyAlignment="1">
      <alignment vertical="center" shrinkToFit="1"/>
    </xf>
    <xf numFmtId="176" fontId="0" fillId="2" borderId="0" xfId="0" applyNumberFormat="1" applyFont="1" applyFill="1" applyAlignment="1">
      <alignment horizontal="right" vertical="center" shrinkToFit="1"/>
    </xf>
    <xf numFmtId="176" fontId="0" fillId="2" borderId="9" xfId="0" applyNumberFormat="1" applyFont="1" applyFill="1" applyBorder="1" applyAlignment="1">
      <alignment horizontal="right" vertical="center" shrinkToFit="1"/>
    </xf>
    <xf numFmtId="200" fontId="0" fillId="2" borderId="0" xfId="0" applyNumberFormat="1" applyFont="1" applyFill="1" applyAlignment="1">
      <alignment horizontal="center" vertical="center" shrinkToFit="1"/>
    </xf>
    <xf numFmtId="0" fontId="0" fillId="2" borderId="0" xfId="0" applyFont="1" applyFill="1" applyAlignment="1">
      <alignment horizontal="center" vertical="center" shrinkToFit="1"/>
    </xf>
    <xf numFmtId="0" fontId="28" fillId="2" borderId="0" xfId="0" applyFont="1" applyFill="1" applyAlignment="1" quotePrefix="1">
      <alignment horizontal="left" vertical="center"/>
    </xf>
    <xf numFmtId="179" fontId="28" fillId="2" borderId="0" xfId="0" applyNumberFormat="1" applyFont="1" applyFill="1" applyAlignment="1" quotePrefix="1">
      <alignment horizontal="left" vertical="center"/>
    </xf>
    <xf numFmtId="183" fontId="20" fillId="2" borderId="0" xfId="0" applyNumberFormat="1" applyFont="1" applyFill="1" applyAlignment="1">
      <alignment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center" vertical="center" wrapText="1" shrinkToFit="1"/>
    </xf>
    <xf numFmtId="206" fontId="8" fillId="0" borderId="0" xfId="17" applyNumberFormat="1" applyFont="1" applyBorder="1" applyAlignment="1">
      <alignment horizontal="right" vertical="center"/>
    </xf>
    <xf numFmtId="206" fontId="8" fillId="0" borderId="0" xfId="0" applyNumberFormat="1" applyFont="1" applyBorder="1" applyAlignment="1">
      <alignment horizontal="right" vertical="center"/>
    </xf>
    <xf numFmtId="176" fontId="8" fillId="2" borderId="1" xfId="0" applyNumberFormat="1" applyFont="1" applyFill="1" applyBorder="1" applyAlignment="1">
      <alignment horizontal="right" vertical="center"/>
    </xf>
    <xf numFmtId="176" fontId="8" fillId="2" borderId="0" xfId="0" applyNumberFormat="1" applyFont="1" applyFill="1" applyBorder="1" applyAlignment="1">
      <alignment horizontal="right" vertical="center"/>
    </xf>
    <xf numFmtId="177" fontId="8" fillId="2" borderId="0" xfId="0" applyNumberFormat="1" applyFont="1" applyFill="1" applyBorder="1" applyAlignment="1">
      <alignment horizontal="right" vertical="center"/>
    </xf>
    <xf numFmtId="41" fontId="8" fillId="2" borderId="1" xfId="0" applyNumberFormat="1" applyFont="1" applyFill="1" applyBorder="1" applyAlignment="1">
      <alignment horizontal="right" vertical="center"/>
    </xf>
    <xf numFmtId="41" fontId="8" fillId="2" borderId="0" xfId="0" applyNumberFormat="1" applyFont="1" applyFill="1" applyBorder="1" applyAlignment="1">
      <alignment horizontal="right" vertical="center"/>
    </xf>
    <xf numFmtId="176" fontId="8" fillId="2" borderId="2" xfId="0" applyNumberFormat="1" applyFont="1" applyFill="1" applyBorder="1" applyAlignment="1">
      <alignment horizontal="right" vertical="center"/>
    </xf>
    <xf numFmtId="176" fontId="8" fillId="2" borderId="9" xfId="0" applyNumberFormat="1" applyFont="1" applyFill="1" applyBorder="1" applyAlignment="1">
      <alignment horizontal="right" vertical="center"/>
    </xf>
    <xf numFmtId="179" fontId="8" fillId="2" borderId="9" xfId="0" applyNumberFormat="1" applyFont="1" applyFill="1" applyBorder="1" applyAlignment="1">
      <alignment horizontal="right" vertical="center"/>
    </xf>
    <xf numFmtId="41" fontId="6" fillId="0" borderId="1" xfId="17" applyFont="1" applyBorder="1" applyAlignment="1">
      <alignment horizontal="right" vertical="center"/>
    </xf>
    <xf numFmtId="207" fontId="6" fillId="0" borderId="0" xfId="17" applyNumberFormat="1" applyFont="1" applyBorder="1" applyAlignment="1">
      <alignment horizontal="right" vertical="center"/>
    </xf>
    <xf numFmtId="41" fontId="6" fillId="0" borderId="0" xfId="17" applyFont="1" applyBorder="1" applyAlignment="1">
      <alignment horizontal="right" vertical="center"/>
    </xf>
    <xf numFmtId="0" fontId="0" fillId="2" borderId="4" xfId="0" applyFont="1" applyFill="1" applyBorder="1" applyAlignment="1">
      <alignment horizontal="left" vertical="center" indent="1" shrinkToFit="1"/>
    </xf>
    <xf numFmtId="0" fontId="0" fillId="2" borderId="4" xfId="0" applyFont="1" applyFill="1" applyBorder="1" applyAlignment="1" quotePrefix="1">
      <alignment horizontal="left" vertical="center" indent="1" shrinkToFit="1"/>
    </xf>
    <xf numFmtId="0" fontId="43" fillId="2" borderId="4" xfId="0" applyFont="1" applyFill="1" applyBorder="1" applyAlignment="1">
      <alignment horizontal="left" vertical="center" indent="1" shrinkToFit="1"/>
    </xf>
    <xf numFmtId="0" fontId="0" fillId="2" borderId="7" xfId="0" applyFont="1" applyFill="1" applyBorder="1" applyAlignment="1" quotePrefix="1">
      <alignment horizontal="left" vertical="center" indent="1" shrinkToFit="1"/>
    </xf>
    <xf numFmtId="41" fontId="6" fillId="0" borderId="4" xfId="17" applyFont="1" applyBorder="1" applyAlignment="1">
      <alignment horizontal="right" vertical="center"/>
    </xf>
    <xf numFmtId="41" fontId="8" fillId="2" borderId="4" xfId="0" applyNumberFormat="1" applyFont="1" applyFill="1" applyBorder="1" applyAlignment="1">
      <alignment horizontal="right" vertical="center"/>
    </xf>
    <xf numFmtId="180" fontId="8" fillId="0" borderId="7" xfId="17" applyNumberFormat="1" applyFont="1" applyBorder="1" applyAlignment="1">
      <alignment horizontal="right" vertical="center"/>
    </xf>
    <xf numFmtId="41" fontId="0" fillId="0" borderId="0" xfId="17" applyFont="1" applyBorder="1" applyAlignment="1">
      <alignment horizontal="center" vertical="center"/>
    </xf>
    <xf numFmtId="0" fontId="0" fillId="2" borderId="5" xfId="0" applyFont="1" applyFill="1" applyBorder="1" applyAlignment="1" quotePrefix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179" fontId="0" fillId="0" borderId="9" xfId="0" applyNumberFormat="1" applyFont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179" fontId="8" fillId="2" borderId="9" xfId="0" applyNumberFormat="1" applyFont="1" applyFill="1" applyBorder="1" applyAlignment="1">
      <alignment horizontal="center" vertical="center"/>
    </xf>
    <xf numFmtId="179" fontId="6" fillId="2" borderId="0" xfId="0" applyNumberFormat="1" applyFont="1" applyFill="1" applyAlignment="1">
      <alignment vertical="center"/>
    </xf>
    <xf numFmtId="179" fontId="0" fillId="2" borderId="0" xfId="0" applyNumberFormat="1" applyFont="1" applyFill="1" applyAlignment="1">
      <alignment vertical="center"/>
    </xf>
    <xf numFmtId="179" fontId="0" fillId="2" borderId="9" xfId="0" applyNumberFormat="1" applyFont="1" applyFill="1" applyBorder="1" applyAlignment="1">
      <alignment vertical="center"/>
    </xf>
    <xf numFmtId="41" fontId="0" fillId="2" borderId="9" xfId="0" applyNumberFormat="1" applyFont="1" applyFill="1" applyBorder="1" applyAlignment="1">
      <alignment vertical="center" shrinkToFit="1"/>
    </xf>
    <xf numFmtId="41" fontId="8" fillId="0" borderId="0" xfId="17" applyNumberFormat="1" applyFont="1" applyBorder="1" applyAlignment="1">
      <alignment vertical="center"/>
    </xf>
    <xf numFmtId="180" fontId="0" fillId="0" borderId="13" xfId="17" applyNumberFormat="1" applyFont="1" applyFill="1" applyBorder="1" applyAlignment="1">
      <alignment horizontal="center" vertical="center" shrinkToFit="1"/>
    </xf>
    <xf numFmtId="180" fontId="0" fillId="0" borderId="0" xfId="17" applyNumberFormat="1" applyFont="1" applyFill="1" applyBorder="1" applyAlignment="1">
      <alignment horizontal="center" vertical="center" shrinkToFit="1"/>
    </xf>
    <xf numFmtId="41" fontId="0" fillId="0" borderId="0" xfId="17" applyFont="1" applyFill="1" applyBorder="1" applyAlignment="1">
      <alignment horizontal="center" vertical="center" shrinkToFit="1"/>
    </xf>
    <xf numFmtId="180" fontId="0" fillId="0" borderId="1" xfId="17" applyNumberFormat="1" applyFont="1" applyFill="1" applyBorder="1" applyAlignment="1">
      <alignment horizontal="center" vertical="center" shrinkToFit="1"/>
    </xf>
    <xf numFmtId="41" fontId="0" fillId="0" borderId="4" xfId="17" applyFont="1" applyFill="1" applyBorder="1" applyAlignment="1">
      <alignment horizontal="center" vertical="center" shrinkToFit="1"/>
    </xf>
    <xf numFmtId="41" fontId="8" fillId="0" borderId="0" xfId="17" applyFont="1" applyFill="1" applyBorder="1" applyAlignment="1">
      <alignment horizontal="center" vertical="center" shrinkToFit="1"/>
    </xf>
    <xf numFmtId="41" fontId="8" fillId="0" borderId="4" xfId="17" applyFont="1" applyFill="1" applyBorder="1" applyAlignment="1">
      <alignment horizontal="center" vertical="center" shrinkToFit="1"/>
    </xf>
    <xf numFmtId="179" fontId="32" fillId="2" borderId="0" xfId="0" applyNumberFormat="1" applyFont="1" applyFill="1" applyBorder="1" applyAlignment="1">
      <alignment horizontal="center" vertical="center" shrinkToFit="1"/>
    </xf>
    <xf numFmtId="198" fontId="6" fillId="2" borderId="2" xfId="0" applyNumberFormat="1" applyFont="1" applyFill="1" applyBorder="1" applyAlignment="1">
      <alignment horizontal="center" vertical="center" shrinkToFit="1"/>
    </xf>
    <xf numFmtId="3" fontId="6" fillId="0" borderId="9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 wrapText="1"/>
    </xf>
    <xf numFmtId="208" fontId="49" fillId="2" borderId="16" xfId="0" applyNumberFormat="1" applyFont="1" applyFill="1" applyBorder="1" applyAlignment="1">
      <alignment horizontal="center" vertical="center" wrapText="1"/>
    </xf>
    <xf numFmtId="208" fontId="49" fillId="2" borderId="0" xfId="0" applyNumberFormat="1" applyFont="1" applyFill="1" applyBorder="1" applyAlignment="1">
      <alignment horizontal="center" vertical="center" wrapText="1"/>
    </xf>
    <xf numFmtId="208" fontId="49" fillId="2" borderId="4" xfId="0" applyNumberFormat="1" applyFont="1" applyFill="1" applyBorder="1" applyAlignment="1">
      <alignment horizontal="center" vertical="center" wrapText="1"/>
    </xf>
    <xf numFmtId="0" fontId="0" fillId="2" borderId="19" xfId="0" applyFill="1" applyBorder="1" applyAlignment="1">
      <alignment/>
    </xf>
    <xf numFmtId="0" fontId="38" fillId="2" borderId="20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vertical="center" shrinkToFit="1"/>
    </xf>
    <xf numFmtId="0" fontId="38" fillId="2" borderId="21" xfId="0" applyFont="1" applyFill="1" applyBorder="1" applyAlignment="1">
      <alignment horizontal="center" wrapText="1"/>
    </xf>
    <xf numFmtId="0" fontId="0" fillId="2" borderId="22" xfId="0" applyFill="1" applyBorder="1" applyAlignment="1">
      <alignment horizontal="center" vertical="center" wrapText="1"/>
    </xf>
    <xf numFmtId="0" fontId="38" fillId="2" borderId="23" xfId="0" applyFont="1" applyFill="1" applyBorder="1" applyAlignment="1">
      <alignment horizontal="center" wrapText="1"/>
    </xf>
    <xf numFmtId="0" fontId="38" fillId="2" borderId="22" xfId="0" applyFont="1" applyFill="1" applyBorder="1" applyAlignment="1">
      <alignment horizontal="center" wrapText="1"/>
    </xf>
    <xf numFmtId="0" fontId="38" fillId="2" borderId="24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 shrinkToFit="1"/>
    </xf>
    <xf numFmtId="0" fontId="52" fillId="2" borderId="21" xfId="0" applyFont="1" applyFill="1" applyBorder="1" applyAlignment="1">
      <alignment horizontal="center" wrapText="1"/>
    </xf>
    <xf numFmtId="0" fontId="52" fillId="2" borderId="21" xfId="0" applyFont="1" applyFill="1" applyBorder="1" applyAlignment="1">
      <alignment horizontal="center" vertical="center" wrapText="1"/>
    </xf>
    <xf numFmtId="0" fontId="38" fillId="2" borderId="21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1" fontId="8" fillId="0" borderId="0" xfId="17" applyNumberFormat="1" applyFont="1" applyBorder="1" applyAlignment="1">
      <alignment horizontal="right" vertical="center"/>
    </xf>
    <xf numFmtId="41" fontId="8" fillId="0" borderId="0" xfId="17" applyFont="1" applyAlignment="1">
      <alignment horizontal="center" vertical="center"/>
    </xf>
    <xf numFmtId="41" fontId="6" fillId="2" borderId="18" xfId="17" applyFont="1" applyFill="1" applyBorder="1" applyAlignment="1">
      <alignment horizontal="center" vertical="center"/>
    </xf>
    <xf numFmtId="176" fontId="8" fillId="0" borderId="0" xfId="17" applyNumberFormat="1" applyFont="1" applyBorder="1" applyAlignment="1">
      <alignment horizontal="right" vertical="center"/>
    </xf>
    <xf numFmtId="176" fontId="8" fillId="0" borderId="0" xfId="17" applyNumberFormat="1" applyFont="1" applyAlignment="1">
      <alignment horizontal="right" vertical="center"/>
    </xf>
    <xf numFmtId="176" fontId="8" fillId="0" borderId="0" xfId="17" applyNumberFormat="1" applyFont="1" applyFill="1" applyBorder="1" applyAlignment="1">
      <alignment horizontal="right" vertical="center"/>
    </xf>
    <xf numFmtId="176" fontId="8" fillId="2" borderId="1" xfId="17" applyNumberFormat="1" applyFont="1" applyFill="1" applyBorder="1" applyAlignment="1">
      <alignment horizontal="right" vertical="center"/>
    </xf>
    <xf numFmtId="176" fontId="8" fillId="2" borderId="0" xfId="17" applyNumberFormat="1" applyFont="1" applyFill="1" applyBorder="1" applyAlignment="1">
      <alignment horizontal="right" vertical="center"/>
    </xf>
    <xf numFmtId="176" fontId="8" fillId="2" borderId="4" xfId="17" applyNumberFormat="1" applyFont="1" applyFill="1" applyBorder="1" applyAlignment="1">
      <alignment horizontal="right" vertical="center"/>
    </xf>
    <xf numFmtId="176" fontId="6" fillId="2" borderId="2" xfId="17" applyNumberFormat="1" applyFont="1" applyFill="1" applyBorder="1" applyAlignment="1">
      <alignment horizontal="right" vertical="center"/>
    </xf>
    <xf numFmtId="176" fontId="6" fillId="2" borderId="9" xfId="17" applyNumberFormat="1" applyFont="1" applyFill="1" applyBorder="1" applyAlignment="1">
      <alignment horizontal="right" vertical="center"/>
    </xf>
    <xf numFmtId="176" fontId="6" fillId="2" borderId="7" xfId="17" applyNumberFormat="1" applyFont="1" applyFill="1" applyBorder="1" applyAlignment="1">
      <alignment horizontal="right" vertical="center"/>
    </xf>
    <xf numFmtId="41" fontId="8" fillId="0" borderId="0" xfId="17" applyFont="1" applyBorder="1" applyAlignment="1" quotePrefix="1">
      <alignment horizontal="center" vertical="center"/>
    </xf>
    <xf numFmtId="41" fontId="8" fillId="0" borderId="1" xfId="17" applyFont="1" applyFill="1" applyBorder="1" applyAlignment="1">
      <alignment horizontal="center" vertical="center"/>
    </xf>
    <xf numFmtId="41" fontId="8" fillId="0" borderId="4" xfId="17" applyFont="1" applyFill="1" applyBorder="1" applyAlignment="1">
      <alignment horizontal="center" vertical="center"/>
    </xf>
    <xf numFmtId="41" fontId="6" fillId="2" borderId="25" xfId="17" applyFont="1" applyFill="1" applyBorder="1" applyAlignment="1">
      <alignment horizontal="center" vertical="center"/>
    </xf>
    <xf numFmtId="41" fontId="6" fillId="2" borderId="17" xfId="17" applyFont="1" applyFill="1" applyBorder="1" applyAlignment="1">
      <alignment horizontal="center" vertical="center"/>
    </xf>
    <xf numFmtId="41" fontId="8" fillId="0" borderId="0" xfId="17" applyFont="1" applyBorder="1" applyAlignment="1">
      <alignment horizontal="right" vertical="center" indent="1"/>
    </xf>
    <xf numFmtId="41" fontId="8" fillId="0" borderId="0" xfId="17" applyFont="1" applyFill="1" applyAlignment="1">
      <alignment horizontal="right" vertical="center" indent="1"/>
    </xf>
    <xf numFmtId="41" fontId="8" fillId="0" borderId="0" xfId="17" applyFont="1" applyFill="1" applyBorder="1" applyAlignment="1">
      <alignment horizontal="right" vertical="center" indent="1"/>
    </xf>
    <xf numFmtId="41" fontId="6" fillId="0" borderId="18" xfId="17" applyFont="1" applyBorder="1" applyAlignment="1">
      <alignment horizontal="right" vertical="center" indent="1"/>
    </xf>
    <xf numFmtId="41" fontId="6" fillId="0" borderId="9" xfId="17" applyFont="1" applyFill="1" applyBorder="1" applyAlignment="1">
      <alignment horizontal="center" vertical="center"/>
    </xf>
    <xf numFmtId="41" fontId="6" fillId="2" borderId="9" xfId="17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shrinkToFit="1"/>
    </xf>
    <xf numFmtId="3" fontId="0" fillId="0" borderId="0" xfId="0" applyNumberFormat="1" applyFont="1" applyAlignment="1">
      <alignment horizontal="right" vertical="center" shrinkToFit="1"/>
    </xf>
    <xf numFmtId="186" fontId="8" fillId="0" borderId="0" xfId="17" applyNumberFormat="1" applyFont="1" applyBorder="1" applyAlignment="1">
      <alignment horizontal="right" vertical="center" shrinkToFit="1"/>
    </xf>
    <xf numFmtId="186" fontId="8" fillId="0" borderId="9" xfId="17" applyNumberFormat="1" applyFont="1" applyBorder="1" applyAlignment="1">
      <alignment horizontal="center" vertical="center" shrinkToFit="1"/>
    </xf>
    <xf numFmtId="41" fontId="8" fillId="0" borderId="9" xfId="17" applyFont="1" applyBorder="1" applyAlignment="1">
      <alignment horizontal="center" vertical="center" shrinkToFit="1"/>
    </xf>
    <xf numFmtId="0" fontId="0" fillId="2" borderId="0" xfId="0" applyFont="1" applyFill="1" applyAlignment="1">
      <alignment horizontal="right" vertical="center" shrinkToFit="1"/>
    </xf>
    <xf numFmtId="0" fontId="0" fillId="0" borderId="9" xfId="0" applyFont="1" applyBorder="1" applyAlignment="1">
      <alignment vertical="center"/>
    </xf>
    <xf numFmtId="0" fontId="38" fillId="0" borderId="3" xfId="0" applyFont="1" applyBorder="1" applyAlignment="1">
      <alignment vertical="top" wrapText="1"/>
    </xf>
    <xf numFmtId="41" fontId="7" fillId="0" borderId="0" xfId="0" applyNumberFormat="1" applyFont="1" applyBorder="1" applyAlignment="1">
      <alignment vertical="center"/>
    </xf>
    <xf numFmtId="41" fontId="0" fillId="2" borderId="0" xfId="0" applyNumberFormat="1" applyFont="1" applyFill="1" applyBorder="1" applyAlignment="1">
      <alignment vertical="center"/>
    </xf>
    <xf numFmtId="41" fontId="0" fillId="2" borderId="0" xfId="17" applyFont="1" applyFill="1" applyBorder="1" applyAlignment="1">
      <alignment vertical="center"/>
    </xf>
    <xf numFmtId="41" fontId="0" fillId="2" borderId="9" xfId="0" applyNumberFormat="1" applyFont="1" applyFill="1" applyBorder="1" applyAlignment="1">
      <alignment vertical="center"/>
    </xf>
    <xf numFmtId="41" fontId="0" fillId="2" borderId="9" xfId="17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9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 quotePrefix="1">
      <alignment horizontal="left" vertical="center" wrapText="1" shrinkToFit="1"/>
    </xf>
    <xf numFmtId="0" fontId="10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9" fillId="2" borderId="21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 quotePrefix="1">
      <alignment horizontal="right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8" xfId="0" applyFont="1" applyFill="1" applyBorder="1" applyAlignment="1" quotePrefix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181" fontId="31" fillId="0" borderId="1" xfId="21" applyFont="1" applyBorder="1" applyAlignment="1">
      <alignment horizontal="left" vertical="center"/>
    </xf>
    <xf numFmtId="181" fontId="31" fillId="0" borderId="0" xfId="21" applyFont="1" applyBorder="1" applyAlignment="1">
      <alignment horizontal="left" vertical="center"/>
    </xf>
    <xf numFmtId="0" fontId="0" fillId="2" borderId="13" xfId="0" applyFont="1" applyFill="1" applyBorder="1" applyAlignment="1">
      <alignment vertical="center"/>
    </xf>
    <xf numFmtId="179" fontId="0" fillId="2" borderId="7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208" fontId="4" fillId="2" borderId="16" xfId="0" applyNumberFormat="1" applyFont="1" applyFill="1" applyBorder="1" applyAlignment="1">
      <alignment horizontal="center" wrapText="1"/>
    </xf>
    <xf numFmtId="208" fontId="4" fillId="2" borderId="0" xfId="0" applyNumberFormat="1" applyFont="1" applyFill="1" applyBorder="1" applyAlignment="1">
      <alignment horizontal="center" wrapText="1"/>
    </xf>
    <xf numFmtId="208" fontId="4" fillId="2" borderId="0" xfId="0" applyNumberFormat="1" applyFont="1" applyFill="1" applyBorder="1" applyAlignment="1">
      <alignment horizontal="center" vertical="center" wrapText="1"/>
    </xf>
    <xf numFmtId="208" fontId="4" fillId="2" borderId="20" xfId="0" applyNumberFormat="1" applyFont="1" applyFill="1" applyBorder="1" applyAlignment="1">
      <alignment horizontal="center" vertical="center" wrapText="1"/>
    </xf>
    <xf numFmtId="208" fontId="4" fillId="2" borderId="21" xfId="0" applyNumberFormat="1" applyFont="1" applyFill="1" applyBorder="1" applyAlignment="1">
      <alignment horizontal="center" vertical="center" wrapText="1"/>
    </xf>
    <xf numFmtId="208" fontId="53" fillId="2" borderId="16" xfId="0" applyNumberFormat="1" applyFont="1" applyFill="1" applyBorder="1" applyAlignment="1">
      <alignment horizontal="center" vertical="center" wrapText="1"/>
    </xf>
    <xf numFmtId="208" fontId="53" fillId="2" borderId="0" xfId="0" applyNumberFormat="1" applyFont="1" applyFill="1" applyBorder="1" applyAlignment="1">
      <alignment horizontal="center" vertical="center" wrapText="1"/>
    </xf>
    <xf numFmtId="208" fontId="4" fillId="2" borderId="16" xfId="0" applyNumberFormat="1" applyFont="1" applyFill="1" applyBorder="1" applyAlignment="1">
      <alignment horizontal="center" vertical="center" wrapText="1"/>
    </xf>
    <xf numFmtId="208" fontId="4" fillId="2" borderId="4" xfId="0" applyNumberFormat="1" applyFont="1" applyFill="1" applyBorder="1" applyAlignment="1">
      <alignment horizontal="center" vertical="center" wrapText="1"/>
    </xf>
    <xf numFmtId="208" fontId="4" fillId="2" borderId="26" xfId="0" applyNumberFormat="1" applyFont="1" applyFill="1" applyBorder="1" applyAlignment="1">
      <alignment horizontal="center" vertical="center" wrapText="1"/>
    </xf>
    <xf numFmtId="208" fontId="4" fillId="2" borderId="9" xfId="0" applyNumberFormat="1" applyFont="1" applyFill="1" applyBorder="1" applyAlignment="1">
      <alignment horizontal="center" vertical="center" wrapText="1"/>
    </xf>
    <xf numFmtId="208" fontId="4" fillId="2" borderId="7" xfId="0" applyNumberFormat="1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 quotePrefix="1">
      <alignment horizontal="center" vertical="center" wrapText="1"/>
    </xf>
    <xf numFmtId="0" fontId="26" fillId="2" borderId="5" xfId="0" applyFont="1" applyFill="1" applyBorder="1" applyAlignment="1" quotePrefix="1">
      <alignment horizontal="center" vertical="center" wrapText="1"/>
    </xf>
    <xf numFmtId="0" fontId="26" fillId="2" borderId="8" xfId="0" applyFont="1" applyFill="1" applyBorder="1" applyAlignment="1" quotePrefix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6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/>
    </xf>
    <xf numFmtId="0" fontId="26" fillId="2" borderId="13" xfId="0" applyFont="1" applyFill="1" applyBorder="1" applyAlignment="1" quotePrefix="1">
      <alignment horizontal="center" vertical="center" wrapText="1"/>
    </xf>
    <xf numFmtId="0" fontId="28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 quotePrefix="1">
      <alignment horizontal="center" vertical="center" wrapText="1"/>
    </xf>
    <xf numFmtId="0" fontId="0" fillId="2" borderId="11" xfId="0" applyFont="1" applyFill="1" applyBorder="1" applyAlignment="1" quotePrefix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 quotePrefix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 quotePrefix="1">
      <alignment horizontal="right" vertical="center"/>
    </xf>
    <xf numFmtId="0" fontId="32" fillId="0" borderId="25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 indent="1"/>
    </xf>
    <xf numFmtId="0" fontId="31" fillId="0" borderId="0" xfId="0" applyFont="1" applyBorder="1" applyAlignment="1">
      <alignment horizontal="left" vertical="center" indent="1"/>
    </xf>
    <xf numFmtId="181" fontId="31" fillId="0" borderId="1" xfId="21" applyFont="1" applyBorder="1" applyAlignment="1">
      <alignment horizontal="left" vertical="center" indent="1"/>
    </xf>
    <xf numFmtId="181" fontId="31" fillId="0" borderId="0" xfId="21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/>
    </xf>
    <xf numFmtId="0" fontId="31" fillId="0" borderId="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2" borderId="0" xfId="0" applyFont="1" applyFill="1" applyBorder="1" applyAlignment="1" quotePrefix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7" xfId="0" applyFont="1" applyBorder="1" applyAlignment="1" quotePrefix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181" fontId="8" fillId="0" borderId="1" xfId="21" applyFont="1" applyBorder="1" applyAlignment="1">
      <alignment horizontal="left" vertical="center" shrinkToFit="1"/>
    </xf>
    <xf numFmtId="181" fontId="8" fillId="0" borderId="0" xfId="21" applyFont="1" applyBorder="1" applyAlignment="1">
      <alignment horizontal="left" vertical="center" shrinkToFit="1"/>
    </xf>
    <xf numFmtId="0" fontId="0" fillId="0" borderId="12" xfId="0" applyFont="1" applyBorder="1" applyAlignment="1" quotePrefix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 quotePrefix="1">
      <alignment horizontal="center" vertical="center" wrapText="1"/>
    </xf>
    <xf numFmtId="0" fontId="0" fillId="2" borderId="7" xfId="0" applyFont="1" applyFill="1" applyBorder="1" applyAlignment="1" quotePrefix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 quotePrefix="1">
      <alignment horizontal="center" vertical="center" wrapText="1"/>
    </xf>
    <xf numFmtId="0" fontId="9" fillId="2" borderId="13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" xfId="0" applyFont="1" applyFill="1" applyBorder="1" applyAlignment="1" quotePrefix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/>
    </xf>
    <xf numFmtId="205" fontId="6" fillId="2" borderId="1" xfId="0" applyNumberFormat="1" applyFont="1" applyFill="1" applyBorder="1" applyAlignment="1">
      <alignment horizontal="left" vertical="center"/>
    </xf>
    <xf numFmtId="205" fontId="6" fillId="2" borderId="0" xfId="0" applyNumberFormat="1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 quotePrefix="1">
      <alignment horizontal="center" vertical="center" shrinkToFit="1"/>
    </xf>
    <xf numFmtId="0" fontId="0" fillId="2" borderId="7" xfId="0" applyFont="1" applyFill="1" applyBorder="1" applyAlignment="1" quotePrefix="1">
      <alignment horizontal="center" vertical="center" shrinkToFit="1"/>
    </xf>
    <xf numFmtId="0" fontId="9" fillId="2" borderId="11" xfId="0" applyFont="1" applyFill="1" applyBorder="1" applyAlignment="1">
      <alignment horizontal="center" vertical="center" wrapText="1" shrinkToFit="1"/>
    </xf>
    <xf numFmtId="0" fontId="0" fillId="2" borderId="4" xfId="0" applyFont="1" applyFill="1" applyBorder="1" applyAlignment="1">
      <alignment horizontal="center" vertical="center" wrapText="1" shrinkToFit="1"/>
    </xf>
    <xf numFmtId="0" fontId="0" fillId="2" borderId="7" xfId="0" applyFont="1" applyFill="1" applyBorder="1" applyAlignment="1">
      <alignment horizontal="center" vertical="center" wrapText="1" shrinkToFi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14" xfId="0" applyFont="1" applyBorder="1" applyAlignment="1" quotePrefix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2" borderId="12" xfId="0" applyFont="1" applyFill="1" applyBorder="1" applyAlignment="1" quotePrefix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181" fontId="8" fillId="0" borderId="1" xfId="21" applyFont="1" applyBorder="1" applyAlignment="1">
      <alignment horizontal="center" vertical="center" shrinkToFit="1"/>
    </xf>
    <xf numFmtId="181" fontId="8" fillId="0" borderId="0" xfId="2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9" xfId="0" applyFont="1" applyFill="1" applyBorder="1" applyAlignment="1" quotePrefix="1">
      <alignment horizontal="center" vertical="center" shrinkToFit="1"/>
    </xf>
    <xf numFmtId="0" fontId="9" fillId="2" borderId="13" xfId="0" applyFont="1" applyFill="1" applyBorder="1" applyAlignment="1" quotePrefix="1">
      <alignment horizontal="center" vertical="center" shrinkToFit="1"/>
    </xf>
    <xf numFmtId="0" fontId="0" fillId="2" borderId="12" xfId="0" applyFont="1" applyFill="1" applyBorder="1" applyAlignment="1" quotePrefix="1">
      <alignment horizontal="center" vertical="center" shrinkToFit="1"/>
    </xf>
    <xf numFmtId="0" fontId="0" fillId="2" borderId="11" xfId="0" applyFont="1" applyFill="1" applyBorder="1" applyAlignment="1" quotePrefix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/>
    </xf>
    <xf numFmtId="0" fontId="0" fillId="2" borderId="4" xfId="0" applyFont="1" applyFill="1" applyBorder="1" applyAlignment="1" quotePrefix="1">
      <alignment horizontal="center" vertical="center"/>
    </xf>
    <xf numFmtId="0" fontId="0" fillId="2" borderId="7" xfId="0" applyFont="1" applyFill="1" applyBorder="1" applyAlignment="1" quotePrefix="1">
      <alignment horizontal="center" vertical="center"/>
    </xf>
    <xf numFmtId="0" fontId="9" fillId="2" borderId="14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31" fillId="0" borderId="13" xfId="0" applyFont="1" applyFill="1" applyBorder="1" applyAlignment="1">
      <alignment horizontal="left" vertical="center" indent="2"/>
    </xf>
    <xf numFmtId="0" fontId="31" fillId="0" borderId="12" xfId="0" applyFont="1" applyFill="1" applyBorder="1" applyAlignment="1">
      <alignment horizontal="left" vertical="center" indent="2"/>
    </xf>
    <xf numFmtId="181" fontId="31" fillId="0" borderId="1" xfId="21" applyFont="1" applyFill="1" applyBorder="1" applyAlignment="1">
      <alignment horizontal="left" vertical="center" indent="2"/>
    </xf>
    <xf numFmtId="181" fontId="31" fillId="0" borderId="0" xfId="21" applyFont="1" applyFill="1" applyBorder="1" applyAlignment="1">
      <alignment horizontal="left" vertical="center" indent="2"/>
    </xf>
    <xf numFmtId="0" fontId="0" fillId="2" borderId="12" xfId="0" applyFont="1" applyFill="1" applyBorder="1" applyAlignment="1" quotePrefix="1">
      <alignment horizontal="center" vertical="center"/>
    </xf>
    <xf numFmtId="0" fontId="0" fillId="2" borderId="1" xfId="0" applyFont="1" applyFill="1" applyBorder="1" applyAlignment="1" quotePrefix="1">
      <alignment horizontal="center" vertical="center"/>
    </xf>
    <xf numFmtId="0" fontId="0" fillId="2" borderId="0" xfId="0" applyFont="1" applyFill="1" applyBorder="1" applyAlignment="1" quotePrefix="1">
      <alignment horizontal="center" vertical="center"/>
    </xf>
    <xf numFmtId="0" fontId="0" fillId="2" borderId="9" xfId="0" applyFont="1" applyFill="1" applyBorder="1" applyAlignment="1" quotePrefix="1">
      <alignment horizontal="center" vertical="center"/>
    </xf>
    <xf numFmtId="0" fontId="4" fillId="2" borderId="15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2" borderId="0" xfId="0" applyFont="1" applyFill="1" applyBorder="1" applyAlignment="1" quotePrefix="1">
      <alignment horizontal="center" vertical="center"/>
    </xf>
    <xf numFmtId="0" fontId="31" fillId="0" borderId="1" xfId="0" applyFont="1" applyFill="1" applyBorder="1" applyAlignment="1">
      <alignment horizontal="left" vertical="center" indent="2"/>
    </xf>
    <xf numFmtId="0" fontId="31" fillId="0" borderId="0" xfId="0" applyFont="1" applyFill="1" applyBorder="1" applyAlignment="1">
      <alignment horizontal="left" vertical="center" indent="2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0" xfId="0" applyFont="1" applyFill="1" applyBorder="1" applyAlignment="1" quotePrefix="1">
      <alignment horizontal="righ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47" fillId="2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 quotePrefix="1">
      <alignment horizontal="center" vertical="center" shrinkToFit="1"/>
    </xf>
    <xf numFmtId="0" fontId="9" fillId="2" borderId="5" xfId="0" applyFont="1" applyFill="1" applyBorder="1" applyAlignment="1" quotePrefix="1">
      <alignment horizontal="center" vertical="center" shrinkToFit="1"/>
    </xf>
    <xf numFmtId="0" fontId="9" fillId="2" borderId="6" xfId="0" applyFont="1" applyFill="1" applyBorder="1" applyAlignment="1">
      <alignment horizontal="center" vertical="center" wrapText="1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 quotePrefix="1">
      <alignment horizontal="center" vertical="center" shrinkToFit="1"/>
    </xf>
    <xf numFmtId="0" fontId="28" fillId="2" borderId="0" xfId="0" applyFont="1" applyFill="1" applyAlignment="1">
      <alignment vertical="center" shrinkToFit="1"/>
    </xf>
    <xf numFmtId="0" fontId="0" fillId="0" borderId="0" xfId="0" applyAlignment="1">
      <alignment vertical="center"/>
    </xf>
    <xf numFmtId="0" fontId="4" fillId="2" borderId="14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 applyAlignment="1">
      <alignment horizontal="center" vertical="center" wrapText="1" shrinkToFit="1"/>
    </xf>
    <xf numFmtId="0" fontId="41" fillId="2" borderId="3" xfId="0" applyFont="1" applyFill="1" applyBorder="1" applyAlignment="1">
      <alignment horizontal="center" vertical="center" wrapText="1" shrinkToFit="1"/>
    </xf>
    <xf numFmtId="0" fontId="41" fillId="2" borderId="6" xfId="0" applyFont="1" applyFill="1" applyBorder="1" applyAlignment="1">
      <alignment horizontal="center" vertical="center" wrapText="1" shrinkToFit="1"/>
    </xf>
    <xf numFmtId="0" fontId="41" fillId="2" borderId="5" xfId="0" applyFont="1" applyFill="1" applyBorder="1" applyAlignment="1">
      <alignment horizontal="center" vertical="center" wrapText="1" shrinkToFit="1"/>
    </xf>
    <xf numFmtId="0" fontId="41" fillId="2" borderId="8" xfId="0" applyFont="1" applyFill="1" applyBorder="1" applyAlignment="1">
      <alignment horizontal="center" vertical="center" wrapText="1" shrinkToFit="1"/>
    </xf>
    <xf numFmtId="0" fontId="41" fillId="2" borderId="14" xfId="0" applyFont="1" applyFill="1" applyBorder="1" applyAlignment="1">
      <alignment horizontal="center" vertical="center"/>
    </xf>
    <xf numFmtId="0" fontId="41" fillId="2" borderId="15" xfId="0" applyFont="1" applyFill="1" applyBorder="1" applyAlignment="1">
      <alignment horizontal="center" vertical="center"/>
    </xf>
    <xf numFmtId="0" fontId="41" fillId="2" borderId="10" xfId="0" applyFont="1" applyFill="1" applyBorder="1" applyAlignment="1">
      <alignment horizontal="center" vertical="center"/>
    </xf>
    <xf numFmtId="0" fontId="41" fillId="2" borderId="3" xfId="0" applyFont="1" applyFill="1" applyBorder="1" applyAlignment="1" quotePrefix="1">
      <alignment horizontal="center" vertical="center" wrapText="1" shrinkToFit="1"/>
    </xf>
    <xf numFmtId="0" fontId="41" fillId="2" borderId="14" xfId="0" applyFont="1" applyFill="1" applyBorder="1" applyAlignment="1">
      <alignment horizontal="center" vertical="center" wrapText="1" shrinkToFit="1"/>
    </xf>
    <xf numFmtId="0" fontId="41" fillId="2" borderId="15" xfId="0" applyFont="1" applyFill="1" applyBorder="1" applyAlignment="1">
      <alignment horizontal="center" vertical="center" wrapText="1" shrinkToFit="1"/>
    </xf>
    <xf numFmtId="0" fontId="41" fillId="2" borderId="10" xfId="0" applyFont="1" applyFill="1" applyBorder="1" applyAlignment="1">
      <alignment horizontal="center" vertical="center" wrapText="1" shrinkToFit="1"/>
    </xf>
    <xf numFmtId="0" fontId="41" fillId="2" borderId="8" xfId="0" applyFont="1" applyFill="1" applyBorder="1" applyAlignment="1" quotePrefix="1">
      <alignment horizontal="center" vertical="center" wrapText="1" shrinkToFit="1"/>
    </xf>
    <xf numFmtId="0" fontId="47" fillId="2" borderId="0" xfId="0" applyFont="1" applyFill="1" applyAlignment="1" quotePrefix="1">
      <alignment horizontal="center" vertical="center"/>
    </xf>
    <xf numFmtId="0" fontId="9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2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2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quotePrefix="1">
      <alignment horizontal="center" vertical="center" shrinkToFit="1"/>
    </xf>
    <xf numFmtId="0" fontId="0" fillId="2" borderId="0" xfId="0" applyFont="1" applyFill="1" applyBorder="1" applyAlignment="1" quotePrefix="1">
      <alignment horizontal="center" vertical="center" shrinkToFit="1"/>
    </xf>
    <xf numFmtId="0" fontId="50" fillId="2" borderId="0" xfId="0" applyFont="1" applyFill="1" applyAlignment="1">
      <alignment horizontal="center" wrapText="1"/>
    </xf>
    <xf numFmtId="0" fontId="38" fillId="2" borderId="27" xfId="0" applyFont="1" applyFill="1" applyBorder="1" applyAlignment="1">
      <alignment horizontal="center" vertical="center" wrapText="1"/>
    </xf>
    <xf numFmtId="0" fontId="38" fillId="2" borderId="20" xfId="0" applyFon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38" fillId="2" borderId="28" xfId="0" applyFont="1" applyFill="1" applyBorder="1" applyAlignment="1">
      <alignment horizontal="center" vertical="center" wrapText="1"/>
    </xf>
    <xf numFmtId="0" fontId="38" fillId="2" borderId="22" xfId="0" applyFont="1" applyFill="1" applyBorder="1" applyAlignment="1">
      <alignment horizontal="center" vertical="center" wrapText="1"/>
    </xf>
    <xf numFmtId="0" fontId="38" fillId="2" borderId="29" xfId="0" applyFont="1" applyFill="1" applyBorder="1" applyAlignment="1">
      <alignment horizontal="center" vertical="center" wrapText="1"/>
    </xf>
    <xf numFmtId="0" fontId="38" fillId="2" borderId="19" xfId="0" applyFont="1" applyFill="1" applyBorder="1" applyAlignment="1">
      <alignment horizontal="center" vertical="center" wrapText="1"/>
    </xf>
    <xf numFmtId="0" fontId="46" fillId="2" borderId="0" xfId="0" applyFont="1" applyFill="1" applyBorder="1" applyAlignment="1">
      <alignment horizontal="left"/>
    </xf>
    <xf numFmtId="0" fontId="0" fillId="0" borderId="0" xfId="0" applyAlignment="1">
      <alignment/>
    </xf>
    <xf numFmtId="0" fontId="46" fillId="2" borderId="19" xfId="0" applyFont="1" applyFill="1" applyBorder="1" applyAlignment="1">
      <alignment horizontal="left"/>
    </xf>
  </cellXfs>
  <cellStyles count="11">
    <cellStyle name="Normal" xfId="0"/>
    <cellStyle name="Percent" xfId="15"/>
    <cellStyle name="Comma" xfId="16"/>
    <cellStyle name="Comma [0]" xfId="17"/>
    <cellStyle name="쉼표 [0]_14.교육및문화" xfId="18"/>
    <cellStyle name="쉼표 [0]_기획감사14" xfId="19"/>
    <cellStyle name="Followed Hyperlink" xfId="20"/>
    <cellStyle name="콤마 [0]_해안선및도서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zoomScaleSheetLayoutView="100" workbookViewId="0" topLeftCell="A4">
      <selection activeCell="B43" sqref="B43"/>
    </sheetView>
  </sheetViews>
  <sheetFormatPr defaultColWidth="9.140625" defaultRowHeight="12.75"/>
  <cols>
    <col min="1" max="1" width="14.140625" style="0" customWidth="1"/>
    <col min="2" max="2" width="10.28125" style="0" customWidth="1"/>
    <col min="3" max="3" width="6.8515625" style="0" customWidth="1"/>
    <col min="4" max="4" width="12.28125" style="0" customWidth="1"/>
    <col min="5" max="5" width="11.140625" style="0" customWidth="1"/>
    <col min="6" max="6" width="11.57421875" style="0" customWidth="1"/>
    <col min="7" max="7" width="9.421875" style="0" customWidth="1"/>
    <col min="8" max="8" width="9.7109375" style="0" customWidth="1"/>
    <col min="9" max="9" width="10.28125" style="0" customWidth="1"/>
    <col min="10" max="10" width="9.57421875" style="0" customWidth="1"/>
    <col min="11" max="11" width="10.00390625" style="0" customWidth="1"/>
    <col min="12" max="12" width="7.8515625" style="0" customWidth="1"/>
    <col min="13" max="13" width="9.421875" style="0" bestFit="1" customWidth="1"/>
    <col min="14" max="14" width="9.421875" style="0" customWidth="1"/>
    <col min="15" max="15" width="7.8515625" style="0" customWidth="1"/>
    <col min="16" max="16" width="9.57421875" style="0" customWidth="1"/>
    <col min="17" max="17" width="20.57421875" style="0" customWidth="1"/>
  </cols>
  <sheetData>
    <row r="1" spans="1:18" s="424" customFormat="1" ht="27.75" customHeight="1">
      <c r="A1" s="422" t="s">
        <v>562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3"/>
    </row>
    <row r="2" spans="1:18" s="426" customFormat="1" ht="23.25" customHeight="1">
      <c r="A2" s="425" t="s">
        <v>180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17"/>
    </row>
    <row r="3" spans="1:18" s="429" customFormat="1" ht="18" customHeight="1">
      <c r="A3" s="203" t="s">
        <v>181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427" t="s">
        <v>182</v>
      </c>
      <c r="R3" s="428"/>
    </row>
    <row r="4" spans="1:18" s="26" customFormat="1" ht="21.75" customHeight="1">
      <c r="A4" s="995" t="s">
        <v>183</v>
      </c>
      <c r="B4" s="1003" t="s">
        <v>825</v>
      </c>
      <c r="C4" s="1004"/>
      <c r="D4" s="998" t="s">
        <v>184</v>
      </c>
      <c r="E4" s="998" t="s">
        <v>185</v>
      </c>
      <c r="F4" s="257" t="s">
        <v>186</v>
      </c>
      <c r="G4" s="258"/>
      <c r="H4" s="259"/>
      <c r="I4" s="257" t="s">
        <v>187</v>
      </c>
      <c r="J4" s="258"/>
      <c r="K4" s="258"/>
      <c r="L4" s="258"/>
      <c r="M4" s="258"/>
      <c r="N4" s="258"/>
      <c r="O4" s="259"/>
      <c r="P4" s="998" t="s">
        <v>377</v>
      </c>
      <c r="Q4" s="1012" t="s">
        <v>179</v>
      </c>
      <c r="R4" s="25"/>
    </row>
    <row r="5" spans="1:18" s="28" customFormat="1" ht="22.5" customHeight="1">
      <c r="A5" s="996"/>
      <c r="B5" s="1005"/>
      <c r="C5" s="1006"/>
      <c r="D5" s="999"/>
      <c r="E5" s="999"/>
      <c r="F5" s="1011" t="s">
        <v>188</v>
      </c>
      <c r="G5" s="1011" t="s">
        <v>189</v>
      </c>
      <c r="H5" s="1011" t="s">
        <v>190</v>
      </c>
      <c r="I5" s="1011" t="s">
        <v>188</v>
      </c>
      <c r="J5" s="8" t="s">
        <v>191</v>
      </c>
      <c r="K5" s="30"/>
      <c r="L5" s="30"/>
      <c r="M5" s="8" t="s">
        <v>192</v>
      </c>
      <c r="N5" s="30"/>
      <c r="O5" s="31"/>
      <c r="P5" s="1009"/>
      <c r="Q5" s="987"/>
      <c r="R5" s="25"/>
    </row>
    <row r="6" spans="1:18" s="28" customFormat="1" ht="54.75" customHeight="1">
      <c r="A6" s="997"/>
      <c r="B6" s="1007"/>
      <c r="C6" s="1008"/>
      <c r="D6" s="1000"/>
      <c r="E6" s="1000"/>
      <c r="F6" s="1000"/>
      <c r="G6" s="989"/>
      <c r="H6" s="989"/>
      <c r="I6" s="1000"/>
      <c r="J6" s="10" t="s">
        <v>193</v>
      </c>
      <c r="K6" s="11" t="s">
        <v>189</v>
      </c>
      <c r="L6" s="11" t="s">
        <v>190</v>
      </c>
      <c r="M6" s="12" t="s">
        <v>193</v>
      </c>
      <c r="N6" s="11" t="s">
        <v>189</v>
      </c>
      <c r="O6" s="11" t="s">
        <v>190</v>
      </c>
      <c r="P6" s="1010"/>
      <c r="Q6" s="988"/>
      <c r="R6" s="25"/>
    </row>
    <row r="7" spans="1:17" s="36" customFormat="1" ht="13.5" customHeight="1">
      <c r="A7" s="295" t="s">
        <v>133</v>
      </c>
      <c r="B7" s="320">
        <v>100</v>
      </c>
      <c r="C7" s="773">
        <v>-2</v>
      </c>
      <c r="D7" s="320">
        <v>1970</v>
      </c>
      <c r="E7" s="320">
        <v>1781</v>
      </c>
      <c r="F7" s="320">
        <v>85905</v>
      </c>
      <c r="G7" s="320">
        <v>47517</v>
      </c>
      <c r="H7" s="320">
        <v>38388</v>
      </c>
      <c r="I7" s="320">
        <v>4039</v>
      </c>
      <c r="J7" s="320">
        <v>3273</v>
      </c>
      <c r="K7" s="320">
        <v>1754</v>
      </c>
      <c r="L7" s="320">
        <v>1519</v>
      </c>
      <c r="M7" s="320">
        <v>766</v>
      </c>
      <c r="N7" s="320">
        <v>483</v>
      </c>
      <c r="O7" s="320">
        <v>283</v>
      </c>
      <c r="P7" s="585">
        <v>26.246562786434463</v>
      </c>
      <c r="Q7" s="307" t="s">
        <v>137</v>
      </c>
    </row>
    <row r="8" spans="1:17" s="39" customFormat="1" ht="13.5" customHeight="1">
      <c r="A8" s="296" t="s">
        <v>267</v>
      </c>
      <c r="B8" s="320">
        <v>87</v>
      </c>
      <c r="C8" s="773">
        <v>-8</v>
      </c>
      <c r="D8" s="320">
        <v>630</v>
      </c>
      <c r="E8" s="320">
        <v>732</v>
      </c>
      <c r="F8" s="320">
        <v>17319</v>
      </c>
      <c r="G8" s="320">
        <v>8793</v>
      </c>
      <c r="H8" s="320">
        <v>8526</v>
      </c>
      <c r="I8" s="320">
        <v>1373</v>
      </c>
      <c r="J8" s="320">
        <v>1107</v>
      </c>
      <c r="K8" s="320">
        <v>600</v>
      </c>
      <c r="L8" s="320">
        <v>507</v>
      </c>
      <c r="M8" s="320">
        <v>266</v>
      </c>
      <c r="N8" s="320">
        <v>150</v>
      </c>
      <c r="O8" s="320">
        <v>116</v>
      </c>
      <c r="P8" s="585">
        <v>15.644986449864499</v>
      </c>
      <c r="Q8" s="307" t="s">
        <v>138</v>
      </c>
    </row>
    <row r="9" spans="1:17" s="36" customFormat="1" ht="13.5" customHeight="1">
      <c r="A9" s="295" t="s">
        <v>134</v>
      </c>
      <c r="B9" s="320">
        <v>101</v>
      </c>
      <c r="C9" s="836">
        <v>0</v>
      </c>
      <c r="D9" s="320">
        <v>2016</v>
      </c>
      <c r="E9" s="320">
        <v>2510</v>
      </c>
      <c r="F9" s="320">
        <v>86612</v>
      </c>
      <c r="G9" s="320">
        <v>47905</v>
      </c>
      <c r="H9" s="320">
        <v>38707</v>
      </c>
      <c r="I9" s="320">
        <v>4091</v>
      </c>
      <c r="J9" s="320">
        <v>3329</v>
      </c>
      <c r="K9" s="320">
        <v>1765</v>
      </c>
      <c r="L9" s="320">
        <v>1564</v>
      </c>
      <c r="M9" s="320">
        <v>762</v>
      </c>
      <c r="N9" s="320">
        <v>479</v>
      </c>
      <c r="O9" s="320">
        <v>283</v>
      </c>
      <c r="P9" s="585">
        <v>26.017422649444278</v>
      </c>
      <c r="Q9" s="307" t="s">
        <v>136</v>
      </c>
    </row>
    <row r="10" spans="1:17" s="39" customFormat="1" ht="13.5" customHeight="1">
      <c r="A10" s="296" t="s">
        <v>268</v>
      </c>
      <c r="B10" s="320">
        <v>88</v>
      </c>
      <c r="C10" s="773">
        <v>-8</v>
      </c>
      <c r="D10" s="320">
        <v>641</v>
      </c>
      <c r="E10" s="320">
        <v>730</v>
      </c>
      <c r="F10" s="320">
        <v>17024</v>
      </c>
      <c r="G10" s="320">
        <v>8680</v>
      </c>
      <c r="H10" s="320">
        <v>8344</v>
      </c>
      <c r="I10" s="320">
        <v>1415</v>
      </c>
      <c r="J10" s="320">
        <v>1136</v>
      </c>
      <c r="K10" s="320">
        <v>587</v>
      </c>
      <c r="L10" s="320">
        <v>549</v>
      </c>
      <c r="M10" s="320">
        <v>279</v>
      </c>
      <c r="N10" s="320">
        <v>155</v>
      </c>
      <c r="O10" s="320">
        <v>124</v>
      </c>
      <c r="P10" s="585">
        <v>14.985915492957746</v>
      </c>
      <c r="Q10" s="307" t="s">
        <v>139</v>
      </c>
    </row>
    <row r="11" spans="1:17" s="36" customFormat="1" ht="13.5" customHeight="1">
      <c r="A11" s="295" t="s">
        <v>135</v>
      </c>
      <c r="B11" s="320">
        <v>101</v>
      </c>
      <c r="C11" s="836">
        <v>0</v>
      </c>
      <c r="D11" s="320">
        <v>1988</v>
      </c>
      <c r="E11" s="320">
        <v>1872</v>
      </c>
      <c r="F11" s="320">
        <v>87459</v>
      </c>
      <c r="G11" s="320">
        <v>48338</v>
      </c>
      <c r="H11" s="320">
        <v>39121</v>
      </c>
      <c r="I11" s="320">
        <v>4218</v>
      </c>
      <c r="J11" s="320">
        <v>3424</v>
      </c>
      <c r="K11" s="320">
        <v>1752</v>
      </c>
      <c r="L11" s="320">
        <v>1672</v>
      </c>
      <c r="M11" s="320">
        <v>794</v>
      </c>
      <c r="N11" s="320">
        <v>496</v>
      </c>
      <c r="O11" s="320">
        <v>298</v>
      </c>
      <c r="P11" s="585">
        <v>26</v>
      </c>
      <c r="Q11" s="307" t="s">
        <v>140</v>
      </c>
    </row>
    <row r="12" spans="1:17" s="39" customFormat="1" ht="13.5" customHeight="1">
      <c r="A12" s="296" t="s">
        <v>269</v>
      </c>
      <c r="B12" s="320">
        <v>88</v>
      </c>
      <c r="C12" s="773">
        <v>-8</v>
      </c>
      <c r="D12" s="320">
        <v>632</v>
      </c>
      <c r="E12" s="320">
        <v>643</v>
      </c>
      <c r="F12" s="320">
        <v>16739</v>
      </c>
      <c r="G12" s="320">
        <v>8649</v>
      </c>
      <c r="H12" s="320">
        <v>8090</v>
      </c>
      <c r="I12" s="320">
        <v>1454</v>
      </c>
      <c r="J12" s="320">
        <v>1139</v>
      </c>
      <c r="K12" s="320">
        <v>580</v>
      </c>
      <c r="L12" s="320">
        <v>559</v>
      </c>
      <c r="M12" s="320">
        <v>315</v>
      </c>
      <c r="N12" s="320">
        <v>170</v>
      </c>
      <c r="O12" s="320">
        <v>145</v>
      </c>
      <c r="P12" s="585">
        <v>15</v>
      </c>
      <c r="Q12" s="307" t="s">
        <v>141</v>
      </c>
    </row>
    <row r="13" spans="1:17" s="39" customFormat="1" ht="13.5" customHeight="1">
      <c r="A13" s="49" t="s">
        <v>178</v>
      </c>
      <c r="B13" s="320">
        <v>189</v>
      </c>
      <c r="C13" s="774">
        <v>10</v>
      </c>
      <c r="D13" s="320">
        <v>2720</v>
      </c>
      <c r="E13" s="320">
        <v>2487</v>
      </c>
      <c r="F13" s="320">
        <v>103546</v>
      </c>
      <c r="G13" s="320">
        <v>55915</v>
      </c>
      <c r="H13" s="320">
        <v>47631</v>
      </c>
      <c r="I13" s="320">
        <v>5787</v>
      </c>
      <c r="J13" s="320">
        <v>4667</v>
      </c>
      <c r="K13" s="320">
        <v>2345</v>
      </c>
      <c r="L13" s="320">
        <v>2322</v>
      </c>
      <c r="M13" s="320">
        <v>1120</v>
      </c>
      <c r="N13" s="320">
        <v>673</v>
      </c>
      <c r="O13" s="320">
        <v>447</v>
      </c>
      <c r="P13" s="585">
        <v>22.186843796871653</v>
      </c>
      <c r="Q13" s="50" t="s">
        <v>178</v>
      </c>
    </row>
    <row r="14" spans="1:17" s="39" customFormat="1" ht="13.5" customHeight="1">
      <c r="A14" s="49" t="s">
        <v>174</v>
      </c>
      <c r="B14" s="320">
        <v>191</v>
      </c>
      <c r="C14" s="773">
        <v>10</v>
      </c>
      <c r="D14" s="320">
        <v>2698</v>
      </c>
      <c r="E14" s="320">
        <v>3218</v>
      </c>
      <c r="F14" s="320">
        <v>98693</v>
      </c>
      <c r="G14" s="320">
        <v>51480</v>
      </c>
      <c r="H14" s="320">
        <v>47213</v>
      </c>
      <c r="I14" s="320">
        <v>5838</v>
      </c>
      <c r="J14" s="320">
        <v>4752</v>
      </c>
      <c r="K14" s="320">
        <v>2298</v>
      </c>
      <c r="L14" s="320">
        <v>2454</v>
      </c>
      <c r="M14" s="320">
        <v>1086</v>
      </c>
      <c r="N14" s="320">
        <v>657</v>
      </c>
      <c r="O14" s="320">
        <v>429</v>
      </c>
      <c r="P14" s="585">
        <v>20.768728956228955</v>
      </c>
      <c r="Q14" s="50" t="s">
        <v>174</v>
      </c>
    </row>
    <row r="15" spans="1:17" s="39" customFormat="1" ht="13.5" customHeight="1">
      <c r="A15" s="49" t="s">
        <v>486</v>
      </c>
      <c r="B15" s="320">
        <v>190</v>
      </c>
      <c r="C15" s="773">
        <v>-10</v>
      </c>
      <c r="D15" s="320">
        <v>2728</v>
      </c>
      <c r="E15" s="320">
        <v>3354</v>
      </c>
      <c r="F15" s="320">
        <v>99563</v>
      </c>
      <c r="G15" s="320">
        <v>52454</v>
      </c>
      <c r="H15" s="320">
        <v>47109</v>
      </c>
      <c r="I15" s="320">
        <v>6104</v>
      </c>
      <c r="J15" s="320">
        <v>4844</v>
      </c>
      <c r="K15" s="320">
        <v>2246</v>
      </c>
      <c r="L15" s="320">
        <v>2598</v>
      </c>
      <c r="M15" s="320">
        <v>1163</v>
      </c>
      <c r="N15" s="320">
        <v>696</v>
      </c>
      <c r="O15" s="320">
        <v>467</v>
      </c>
      <c r="P15" s="585">
        <v>20</v>
      </c>
      <c r="Q15" s="50" t="s">
        <v>486</v>
      </c>
    </row>
    <row r="16" spans="1:17" s="42" customFormat="1" ht="13.5" customHeight="1">
      <c r="A16" s="736" t="s">
        <v>487</v>
      </c>
      <c r="B16" s="783">
        <f>B17+B18+B19+B22+B25+B28+B29+B30+B31+B32</f>
        <v>192</v>
      </c>
      <c r="C16" s="784">
        <v>-10</v>
      </c>
      <c r="D16" s="785">
        <f aca="true" t="shared" si="0" ref="D16:N16">D17+D18+D19+D22+D25+D28+D29+D30+D31+D32</f>
        <v>2742</v>
      </c>
      <c r="E16" s="785">
        <f t="shared" si="0"/>
        <v>2530</v>
      </c>
      <c r="F16" s="785">
        <f>F17+F18+F19+F22+F25+F28+F29+F30+F31+F32</f>
        <v>98125</v>
      </c>
      <c r="G16" s="785">
        <f t="shared" si="0"/>
        <v>51668</v>
      </c>
      <c r="H16" s="785">
        <f t="shared" si="0"/>
        <v>46467</v>
      </c>
      <c r="I16" s="785">
        <f t="shared" si="0"/>
        <v>6076</v>
      </c>
      <c r="J16" s="785">
        <f t="shared" si="0"/>
        <v>4924</v>
      </c>
      <c r="K16" s="785">
        <f t="shared" si="0"/>
        <v>2252</v>
      </c>
      <c r="L16" s="785">
        <f t="shared" si="0"/>
        <v>2672</v>
      </c>
      <c r="M16" s="785">
        <f t="shared" si="0"/>
        <v>1152</v>
      </c>
      <c r="N16" s="785">
        <f t="shared" si="0"/>
        <v>688</v>
      </c>
      <c r="O16" s="785">
        <f>O17+O18+O19+O22+O25+O28+O29+O30+O31+O32</f>
        <v>464</v>
      </c>
      <c r="P16" s="790">
        <f>P17+P18+P19+P22+P25+P28+P29+P30+P31+P32</f>
        <v>192</v>
      </c>
      <c r="Q16" s="78" t="s">
        <v>488</v>
      </c>
    </row>
    <row r="17" spans="1:17" s="19" customFormat="1" ht="13.5" customHeight="1">
      <c r="A17" s="737" t="s">
        <v>201</v>
      </c>
      <c r="B17" s="775">
        <v>68</v>
      </c>
      <c r="C17" s="836">
        <v>0</v>
      </c>
      <c r="D17" s="776">
        <v>183</v>
      </c>
      <c r="E17" s="776">
        <v>183</v>
      </c>
      <c r="F17" s="776">
        <v>4198</v>
      </c>
      <c r="G17" s="776">
        <v>2196</v>
      </c>
      <c r="H17" s="776">
        <v>2002</v>
      </c>
      <c r="I17" s="776">
        <v>315</v>
      </c>
      <c r="J17" s="776">
        <v>249</v>
      </c>
      <c r="K17" s="776">
        <v>3</v>
      </c>
      <c r="L17" s="776">
        <v>246</v>
      </c>
      <c r="M17" s="776">
        <v>66</v>
      </c>
      <c r="N17" s="776">
        <v>25</v>
      </c>
      <c r="O17" s="776">
        <v>41</v>
      </c>
      <c r="P17" s="585">
        <v>17</v>
      </c>
      <c r="Q17" s="786" t="s">
        <v>826</v>
      </c>
    </row>
    <row r="18" spans="1:17" s="19" customFormat="1" ht="13.5" customHeight="1">
      <c r="A18" s="737" t="s">
        <v>194</v>
      </c>
      <c r="B18" s="775">
        <v>61</v>
      </c>
      <c r="C18" s="777">
        <v>10</v>
      </c>
      <c r="D18" s="776">
        <v>1222</v>
      </c>
      <c r="E18" s="776">
        <v>1222</v>
      </c>
      <c r="F18" s="776">
        <v>35187</v>
      </c>
      <c r="G18" s="776">
        <v>18555</v>
      </c>
      <c r="H18" s="776">
        <v>16632</v>
      </c>
      <c r="I18" s="776">
        <v>1964</v>
      </c>
      <c r="J18" s="776">
        <v>1703</v>
      </c>
      <c r="K18" s="776">
        <v>434</v>
      </c>
      <c r="L18" s="776">
        <v>1269</v>
      </c>
      <c r="M18" s="776">
        <v>261</v>
      </c>
      <c r="N18" s="776">
        <v>124</v>
      </c>
      <c r="O18" s="776">
        <v>137</v>
      </c>
      <c r="P18" s="585">
        <v>18</v>
      </c>
      <c r="Q18" s="787" t="s">
        <v>827</v>
      </c>
    </row>
    <row r="19" spans="1:17" s="19" customFormat="1" ht="13.5" customHeight="1">
      <c r="A19" s="737" t="s">
        <v>202</v>
      </c>
      <c r="B19" s="775">
        <v>27</v>
      </c>
      <c r="C19" s="836">
        <v>0</v>
      </c>
      <c r="D19" s="776">
        <v>516</v>
      </c>
      <c r="E19" s="776">
        <v>540</v>
      </c>
      <c r="F19" s="776">
        <v>19355</v>
      </c>
      <c r="G19" s="776">
        <v>10198</v>
      </c>
      <c r="H19" s="776">
        <v>9157</v>
      </c>
      <c r="I19" s="114">
        <v>1054</v>
      </c>
      <c r="J19" s="776">
        <v>938</v>
      </c>
      <c r="K19" s="776">
        <v>410</v>
      </c>
      <c r="L19" s="776">
        <v>528</v>
      </c>
      <c r="M19" s="776">
        <v>116</v>
      </c>
      <c r="N19" s="776">
        <v>69</v>
      </c>
      <c r="O19" s="776">
        <v>47</v>
      </c>
      <c r="P19" s="585">
        <v>21</v>
      </c>
      <c r="Q19" s="788" t="s">
        <v>828</v>
      </c>
    </row>
    <row r="20" spans="1:17" s="43" customFormat="1" ht="13.5" customHeight="1">
      <c r="A20" s="738" t="s">
        <v>203</v>
      </c>
      <c r="B20" s="775">
        <v>22</v>
      </c>
      <c r="C20" s="836">
        <v>0</v>
      </c>
      <c r="D20" s="776">
        <v>411</v>
      </c>
      <c r="E20" s="776">
        <v>433</v>
      </c>
      <c r="F20" s="776">
        <v>15158</v>
      </c>
      <c r="G20" s="776">
        <v>8138</v>
      </c>
      <c r="H20" s="776">
        <v>7020</v>
      </c>
      <c r="I20" s="776">
        <v>854</v>
      </c>
      <c r="J20" s="776">
        <v>759</v>
      </c>
      <c r="K20" s="776">
        <v>292</v>
      </c>
      <c r="L20" s="776">
        <v>467</v>
      </c>
      <c r="M20" s="776">
        <v>95</v>
      </c>
      <c r="N20" s="776">
        <v>53</v>
      </c>
      <c r="O20" s="776">
        <v>42</v>
      </c>
      <c r="P20" s="585">
        <v>20</v>
      </c>
      <c r="Q20" s="787" t="s">
        <v>829</v>
      </c>
    </row>
    <row r="21" spans="1:17" s="43" customFormat="1" ht="13.5" customHeight="1">
      <c r="A21" s="738" t="s">
        <v>204</v>
      </c>
      <c r="B21" s="775">
        <v>5</v>
      </c>
      <c r="C21" s="836">
        <v>0</v>
      </c>
      <c r="D21" s="776">
        <v>1056</v>
      </c>
      <c r="E21" s="776">
        <v>107</v>
      </c>
      <c r="F21" s="776">
        <v>4197</v>
      </c>
      <c r="G21" s="776">
        <v>2060</v>
      </c>
      <c r="H21" s="776">
        <v>2137</v>
      </c>
      <c r="I21" s="776">
        <v>200</v>
      </c>
      <c r="J21" s="776">
        <v>179</v>
      </c>
      <c r="K21" s="776">
        <v>118</v>
      </c>
      <c r="L21" s="776">
        <v>61</v>
      </c>
      <c r="M21" s="776">
        <v>21</v>
      </c>
      <c r="N21" s="776">
        <v>16</v>
      </c>
      <c r="O21" s="776">
        <v>5</v>
      </c>
      <c r="P21" s="585">
        <v>23</v>
      </c>
      <c r="Q21" s="787" t="s">
        <v>830</v>
      </c>
    </row>
    <row r="22" spans="1:17" s="19" customFormat="1" ht="13.5" customHeight="1">
      <c r="A22" s="737" t="s">
        <v>195</v>
      </c>
      <c r="B22" s="775">
        <v>12</v>
      </c>
      <c r="C22" s="836">
        <v>0</v>
      </c>
      <c r="D22" s="776">
        <v>304</v>
      </c>
      <c r="E22" s="776">
        <v>332</v>
      </c>
      <c r="F22" s="776">
        <v>11453</v>
      </c>
      <c r="G22" s="776">
        <v>5836</v>
      </c>
      <c r="H22" s="776">
        <v>5617</v>
      </c>
      <c r="I22" s="776">
        <v>721</v>
      </c>
      <c r="J22" s="776">
        <v>638</v>
      </c>
      <c r="K22" s="776">
        <v>429</v>
      </c>
      <c r="L22" s="776">
        <v>209</v>
      </c>
      <c r="M22" s="776">
        <v>83</v>
      </c>
      <c r="N22" s="776">
        <v>50</v>
      </c>
      <c r="O22" s="776">
        <v>33</v>
      </c>
      <c r="P22" s="585">
        <v>18</v>
      </c>
      <c r="Q22" s="788" t="s">
        <v>831</v>
      </c>
    </row>
    <row r="23" spans="1:17" s="43" customFormat="1" ht="13.5" customHeight="1">
      <c r="A23" s="738" t="s">
        <v>203</v>
      </c>
      <c r="B23" s="775">
        <v>7</v>
      </c>
      <c r="C23" s="836">
        <v>0</v>
      </c>
      <c r="D23" s="776">
        <v>155</v>
      </c>
      <c r="E23" s="776">
        <v>163</v>
      </c>
      <c r="F23" s="776">
        <v>5531</v>
      </c>
      <c r="G23" s="776">
        <v>2679</v>
      </c>
      <c r="H23" s="776">
        <v>2852</v>
      </c>
      <c r="I23" s="776">
        <v>387</v>
      </c>
      <c r="J23" s="776">
        <v>341</v>
      </c>
      <c r="K23" s="776">
        <v>191</v>
      </c>
      <c r="L23" s="776">
        <v>150</v>
      </c>
      <c r="M23" s="776">
        <v>46</v>
      </c>
      <c r="N23" s="776">
        <v>24</v>
      </c>
      <c r="O23" s="776">
        <v>22</v>
      </c>
      <c r="P23" s="585">
        <v>16</v>
      </c>
      <c r="Q23" s="787" t="s">
        <v>829</v>
      </c>
    </row>
    <row r="24" spans="1:17" s="43" customFormat="1" ht="13.5" customHeight="1">
      <c r="A24" s="738" t="s">
        <v>204</v>
      </c>
      <c r="B24" s="775">
        <v>5</v>
      </c>
      <c r="C24" s="836">
        <v>0</v>
      </c>
      <c r="D24" s="776">
        <v>149</v>
      </c>
      <c r="E24" s="776">
        <v>169</v>
      </c>
      <c r="F24" s="776">
        <v>5922</v>
      </c>
      <c r="G24" s="776">
        <v>3157</v>
      </c>
      <c r="H24" s="776">
        <v>2765</v>
      </c>
      <c r="I24" s="776">
        <v>334</v>
      </c>
      <c r="J24" s="776">
        <v>297</v>
      </c>
      <c r="K24" s="776">
        <v>238</v>
      </c>
      <c r="L24" s="776">
        <v>59</v>
      </c>
      <c r="M24" s="776">
        <v>37</v>
      </c>
      <c r="N24" s="776">
        <v>26</v>
      </c>
      <c r="O24" s="776">
        <v>11</v>
      </c>
      <c r="P24" s="585">
        <v>20</v>
      </c>
      <c r="Q24" s="787" t="s">
        <v>832</v>
      </c>
    </row>
    <row r="25" spans="1:17" s="19" customFormat="1" ht="13.5" customHeight="1">
      <c r="A25" s="737" t="s">
        <v>196</v>
      </c>
      <c r="B25" s="775">
        <v>8</v>
      </c>
      <c r="C25" s="836">
        <v>0</v>
      </c>
      <c r="D25" s="776">
        <v>186</v>
      </c>
      <c r="E25" s="776">
        <v>194</v>
      </c>
      <c r="F25" s="776">
        <v>6192</v>
      </c>
      <c r="G25" s="776">
        <v>3262</v>
      </c>
      <c r="H25" s="776">
        <v>2930</v>
      </c>
      <c r="I25" s="776">
        <v>475</v>
      </c>
      <c r="J25" s="776">
        <v>402</v>
      </c>
      <c r="K25" s="776">
        <v>254</v>
      </c>
      <c r="L25" s="776">
        <v>148</v>
      </c>
      <c r="M25" s="776">
        <v>73</v>
      </c>
      <c r="N25" s="776">
        <v>53</v>
      </c>
      <c r="O25" s="776">
        <v>20</v>
      </c>
      <c r="P25" s="585">
        <v>15</v>
      </c>
      <c r="Q25" s="788" t="s">
        <v>833</v>
      </c>
    </row>
    <row r="26" spans="1:17" s="43" customFormat="1" ht="13.5" customHeight="1">
      <c r="A26" s="738" t="s">
        <v>203</v>
      </c>
      <c r="B26" s="775">
        <v>6</v>
      </c>
      <c r="C26" s="836">
        <v>0</v>
      </c>
      <c r="D26" s="776">
        <v>132</v>
      </c>
      <c r="E26" s="776">
        <v>135</v>
      </c>
      <c r="F26" s="776">
        <v>4186</v>
      </c>
      <c r="G26" s="776">
        <v>1823</v>
      </c>
      <c r="H26" s="776">
        <v>2363</v>
      </c>
      <c r="I26" s="776">
        <v>340</v>
      </c>
      <c r="J26" s="776">
        <v>286</v>
      </c>
      <c r="K26" s="776">
        <v>159</v>
      </c>
      <c r="L26" s="776">
        <v>127</v>
      </c>
      <c r="M26" s="776">
        <v>54</v>
      </c>
      <c r="N26" s="776">
        <v>39</v>
      </c>
      <c r="O26" s="776">
        <v>15</v>
      </c>
      <c r="P26" s="585">
        <v>15</v>
      </c>
      <c r="Q26" s="787" t="s">
        <v>829</v>
      </c>
    </row>
    <row r="27" spans="1:17" s="43" customFormat="1" ht="13.5" customHeight="1">
      <c r="A27" s="738" t="s">
        <v>204</v>
      </c>
      <c r="B27" s="775">
        <v>2</v>
      </c>
      <c r="C27" s="836">
        <v>0</v>
      </c>
      <c r="D27" s="776">
        <v>54</v>
      </c>
      <c r="E27" s="776">
        <v>59</v>
      </c>
      <c r="F27" s="776">
        <v>2006</v>
      </c>
      <c r="G27" s="776">
        <v>1439</v>
      </c>
      <c r="H27" s="776">
        <v>567</v>
      </c>
      <c r="I27" s="776">
        <v>135</v>
      </c>
      <c r="J27" s="776">
        <v>116</v>
      </c>
      <c r="K27" s="776">
        <v>95</v>
      </c>
      <c r="L27" s="776">
        <v>21</v>
      </c>
      <c r="M27" s="776">
        <v>19</v>
      </c>
      <c r="N27" s="776">
        <v>14</v>
      </c>
      <c r="O27" s="776">
        <v>5</v>
      </c>
      <c r="P27" s="585">
        <v>17</v>
      </c>
      <c r="Q27" s="787" t="s">
        <v>832</v>
      </c>
    </row>
    <row r="28" spans="1:17" s="19" customFormat="1" ht="13.5" customHeight="1">
      <c r="A28" s="737" t="s">
        <v>205</v>
      </c>
      <c r="B28" s="775">
        <v>3</v>
      </c>
      <c r="C28" s="836">
        <v>0</v>
      </c>
      <c r="D28" s="776">
        <v>77</v>
      </c>
      <c r="E28" s="622"/>
      <c r="F28" s="776">
        <v>9191</v>
      </c>
      <c r="G28" s="776">
        <v>4702</v>
      </c>
      <c r="H28" s="776">
        <v>4489</v>
      </c>
      <c r="I28" s="776">
        <v>459</v>
      </c>
      <c r="J28" s="776">
        <v>274</v>
      </c>
      <c r="K28" s="776">
        <v>168</v>
      </c>
      <c r="L28" s="776">
        <v>106</v>
      </c>
      <c r="M28" s="776">
        <v>185</v>
      </c>
      <c r="N28" s="776">
        <v>126</v>
      </c>
      <c r="O28" s="776">
        <v>59</v>
      </c>
      <c r="P28" s="585">
        <v>33</v>
      </c>
      <c r="Q28" s="786" t="s">
        <v>834</v>
      </c>
    </row>
    <row r="29" spans="1:17" s="19" customFormat="1" ht="13.5" customHeight="1">
      <c r="A29" s="737" t="s">
        <v>197</v>
      </c>
      <c r="B29" s="778">
        <v>0</v>
      </c>
      <c r="C29" s="836">
        <v>0</v>
      </c>
      <c r="D29" s="779">
        <v>0</v>
      </c>
      <c r="E29" s="779">
        <v>0</v>
      </c>
      <c r="F29" s="749">
        <f>G29+H29</f>
        <v>452</v>
      </c>
      <c r="G29" s="750">
        <v>140</v>
      </c>
      <c r="H29" s="750">
        <v>312</v>
      </c>
      <c r="I29" s="779">
        <v>0</v>
      </c>
      <c r="J29" s="779">
        <v>0</v>
      </c>
      <c r="K29" s="779">
        <v>0</v>
      </c>
      <c r="L29" s="779">
        <v>0</v>
      </c>
      <c r="M29" s="779">
        <v>0</v>
      </c>
      <c r="N29" s="779">
        <v>0</v>
      </c>
      <c r="O29" s="779">
        <v>0</v>
      </c>
      <c r="P29" s="791">
        <v>0</v>
      </c>
      <c r="Q29" s="786" t="s">
        <v>835</v>
      </c>
    </row>
    <row r="30" spans="1:17" s="19" customFormat="1" ht="13.5" customHeight="1">
      <c r="A30" s="737" t="s">
        <v>206</v>
      </c>
      <c r="B30" s="775">
        <v>1</v>
      </c>
      <c r="C30" s="836">
        <v>0</v>
      </c>
      <c r="D30" s="776">
        <v>52</v>
      </c>
      <c r="E30" s="779">
        <v>0</v>
      </c>
      <c r="F30" s="776">
        <v>9681</v>
      </c>
      <c r="G30" s="776">
        <v>5463</v>
      </c>
      <c r="H30" s="776">
        <v>4218</v>
      </c>
      <c r="I30" s="776">
        <v>898</v>
      </c>
      <c r="J30" s="776">
        <v>571</v>
      </c>
      <c r="K30" s="776">
        <v>483</v>
      </c>
      <c r="L30" s="776">
        <v>88</v>
      </c>
      <c r="M30" s="776">
        <v>327</v>
      </c>
      <c r="N30" s="776">
        <v>222</v>
      </c>
      <c r="O30" s="776">
        <v>105</v>
      </c>
      <c r="P30" s="585">
        <v>17</v>
      </c>
      <c r="Q30" s="787" t="s">
        <v>836</v>
      </c>
    </row>
    <row r="31" spans="1:17" s="19" customFormat="1" ht="13.5" customHeight="1">
      <c r="A31" s="737" t="s">
        <v>207</v>
      </c>
      <c r="B31" s="775">
        <v>9</v>
      </c>
      <c r="C31" s="836">
        <v>0</v>
      </c>
      <c r="D31" s="776">
        <v>120</v>
      </c>
      <c r="E31" s="779">
        <v>0</v>
      </c>
      <c r="F31" s="776">
        <v>1575</v>
      </c>
      <c r="G31" s="776">
        <v>860</v>
      </c>
      <c r="H31" s="776">
        <v>715</v>
      </c>
      <c r="I31" s="776">
        <v>53</v>
      </c>
      <c r="J31" s="776">
        <v>34</v>
      </c>
      <c r="K31" s="776">
        <v>27</v>
      </c>
      <c r="L31" s="776">
        <v>7</v>
      </c>
      <c r="M31" s="776">
        <v>19</v>
      </c>
      <c r="N31" s="776">
        <v>7</v>
      </c>
      <c r="O31" s="776">
        <v>12</v>
      </c>
      <c r="P31" s="585">
        <v>46</v>
      </c>
      <c r="Q31" s="786" t="s">
        <v>837</v>
      </c>
    </row>
    <row r="32" spans="1:17" s="19" customFormat="1" ht="13.5" customHeight="1">
      <c r="A32" s="739" t="s">
        <v>208</v>
      </c>
      <c r="B32" s="780">
        <v>3</v>
      </c>
      <c r="C32" s="836">
        <v>0</v>
      </c>
      <c r="D32" s="781">
        <v>82</v>
      </c>
      <c r="E32" s="782">
        <v>59</v>
      </c>
      <c r="F32" s="781">
        <v>841</v>
      </c>
      <c r="G32" s="781">
        <v>456</v>
      </c>
      <c r="H32" s="781">
        <v>395</v>
      </c>
      <c r="I32" s="781">
        <v>137</v>
      </c>
      <c r="J32" s="781">
        <v>115</v>
      </c>
      <c r="K32" s="781">
        <v>44</v>
      </c>
      <c r="L32" s="781">
        <v>71</v>
      </c>
      <c r="M32" s="781">
        <v>22</v>
      </c>
      <c r="N32" s="781">
        <v>12</v>
      </c>
      <c r="O32" s="781">
        <v>10</v>
      </c>
      <c r="P32" s="792">
        <v>7</v>
      </c>
      <c r="Q32" s="789" t="s">
        <v>838</v>
      </c>
    </row>
    <row r="33" spans="1:17" s="45" customFormat="1" ht="21" customHeight="1">
      <c r="A33" s="17" t="s">
        <v>198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M33" s="46"/>
      <c r="N33" s="46"/>
      <c r="O33" s="46"/>
      <c r="P33" s="46"/>
      <c r="Q33" s="46" t="s">
        <v>199</v>
      </c>
    </row>
    <row r="34" spans="1:17" s="45" customFormat="1" ht="16.5" customHeight="1">
      <c r="A34" s="1001" t="s">
        <v>299</v>
      </c>
      <c r="B34" s="1001"/>
      <c r="C34" s="1001"/>
      <c r="D34" s="1001"/>
      <c r="E34" s="1001"/>
      <c r="F34" s="1001"/>
      <c r="G34" s="1001"/>
      <c r="H34" s="1001"/>
      <c r="I34" s="1001"/>
      <c r="J34" s="1002"/>
      <c r="Q34" s="48" t="s">
        <v>200</v>
      </c>
    </row>
    <row r="35" spans="1:17" s="45" customFormat="1" ht="16.5" customHeight="1">
      <c r="A35" s="874" t="s">
        <v>300</v>
      </c>
      <c r="Q35" s="47"/>
    </row>
    <row r="36" spans="1:8" ht="12.75">
      <c r="A36" t="s">
        <v>301</v>
      </c>
      <c r="F36" s="535"/>
      <c r="G36" s="535"/>
      <c r="H36" s="535"/>
    </row>
    <row r="37" ht="12.75">
      <c r="A37" t="s">
        <v>302</v>
      </c>
    </row>
  </sheetData>
  <mergeCells count="11">
    <mergeCell ref="P4:P6"/>
    <mergeCell ref="F5:F6"/>
    <mergeCell ref="Q4:Q6"/>
    <mergeCell ref="G5:G6"/>
    <mergeCell ref="H5:H6"/>
    <mergeCell ref="I5:I6"/>
    <mergeCell ref="A4:A6"/>
    <mergeCell ref="E4:E6"/>
    <mergeCell ref="A34:J34"/>
    <mergeCell ref="D4:D6"/>
    <mergeCell ref="B4:C6"/>
  </mergeCells>
  <printOptions/>
  <pageMargins left="0.27" right="0.34" top="0.984251968503937" bottom="0.7" header="0.34" footer="0.511811023622047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9"/>
  <sheetViews>
    <sheetView zoomScaleSheetLayoutView="100" workbookViewId="0" topLeftCell="A7">
      <selection activeCell="H31" sqref="H31:H32"/>
    </sheetView>
  </sheetViews>
  <sheetFormatPr defaultColWidth="9.140625" defaultRowHeight="12.75"/>
  <cols>
    <col min="1" max="1" width="16.140625" style="0" customWidth="1"/>
    <col min="2" max="3" width="12.421875" style="0" customWidth="1"/>
    <col min="4" max="5" width="10.7109375" style="0" customWidth="1"/>
    <col min="6" max="6" width="10.8515625" style="0" customWidth="1"/>
    <col min="7" max="9" width="10.00390625" style="0" customWidth="1"/>
    <col min="10" max="10" width="17.421875" style="0" customWidth="1"/>
    <col min="11" max="12" width="8.421875" style="0" customWidth="1"/>
    <col min="13" max="13" width="17.8515625" style="0" customWidth="1"/>
    <col min="14" max="20" width="10.00390625" style="0" customWidth="1"/>
    <col min="21" max="21" width="19.00390625" style="0" customWidth="1"/>
    <col min="22" max="16384" width="10.00390625" style="0" customWidth="1"/>
  </cols>
  <sheetData>
    <row r="1" spans="1:21" s="21" customFormat="1" ht="32.25" customHeight="1">
      <c r="A1" s="985" t="s">
        <v>1100</v>
      </c>
      <c r="B1" s="985"/>
      <c r="C1" s="985"/>
      <c r="D1" s="985"/>
      <c r="E1" s="985"/>
      <c r="F1" s="985"/>
      <c r="G1" s="985"/>
      <c r="H1" s="985"/>
      <c r="I1" s="985"/>
      <c r="J1" s="985"/>
      <c r="K1" s="985"/>
      <c r="L1" s="985"/>
      <c r="M1" s="985"/>
      <c r="N1" s="369"/>
      <c r="O1" s="369"/>
      <c r="P1" s="369"/>
      <c r="Q1" s="369"/>
      <c r="R1" s="369"/>
      <c r="S1" s="369"/>
      <c r="T1" s="369"/>
      <c r="U1" s="369"/>
    </row>
    <row r="2" spans="1:21" s="23" customFormat="1" ht="15.75" customHeight="1">
      <c r="A2" s="23" t="s">
        <v>1107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M2" s="62" t="s">
        <v>280</v>
      </c>
      <c r="N2" s="345"/>
      <c r="O2" s="345"/>
      <c r="P2" s="345"/>
      <c r="Q2" s="345"/>
      <c r="R2" s="345"/>
      <c r="S2" s="345"/>
      <c r="T2" s="345"/>
      <c r="U2" s="345"/>
    </row>
    <row r="3" spans="1:21" s="120" customFormat="1" ht="12.75" customHeight="1">
      <c r="A3" s="1043" t="s">
        <v>1108</v>
      </c>
      <c r="B3" s="440" t="s">
        <v>1109</v>
      </c>
      <c r="C3" s="440" t="s">
        <v>1110</v>
      </c>
      <c r="D3" s="1048" t="s">
        <v>1111</v>
      </c>
      <c r="E3" s="1046"/>
      <c r="F3" s="1047"/>
      <c r="G3" s="1045" t="s">
        <v>1112</v>
      </c>
      <c r="H3" s="1046"/>
      <c r="I3" s="1047"/>
      <c r="J3" s="1045" t="s">
        <v>1113</v>
      </c>
      <c r="K3" s="1046"/>
      <c r="L3" s="1047"/>
      <c r="M3" s="973" t="s">
        <v>1101</v>
      </c>
      <c r="N3" s="338"/>
      <c r="O3" s="338"/>
      <c r="P3" s="338"/>
      <c r="Q3" s="338"/>
      <c r="R3" s="338"/>
      <c r="S3" s="338"/>
      <c r="T3" s="338"/>
      <c r="U3" s="338"/>
    </row>
    <row r="4" spans="1:21" s="120" customFormat="1" ht="12.75" customHeight="1">
      <c r="A4" s="975"/>
      <c r="B4" s="463"/>
      <c r="C4" s="463"/>
      <c r="D4" s="1052" t="s">
        <v>281</v>
      </c>
      <c r="E4" s="1052"/>
      <c r="F4" s="1053"/>
      <c r="G4" s="1054" t="s">
        <v>282</v>
      </c>
      <c r="H4" s="1052"/>
      <c r="I4" s="1053"/>
      <c r="J4" s="1054" t="s">
        <v>929</v>
      </c>
      <c r="K4" s="1052"/>
      <c r="L4" s="1053"/>
      <c r="M4" s="975"/>
      <c r="N4" s="338"/>
      <c r="O4" s="338"/>
      <c r="P4" s="338"/>
      <c r="Q4" s="338"/>
      <c r="R4" s="338"/>
      <c r="S4" s="338"/>
      <c r="T4" s="338"/>
      <c r="U4" s="338"/>
    </row>
    <row r="5" spans="1:21" s="120" customFormat="1" ht="12.75" customHeight="1">
      <c r="A5" s="975"/>
      <c r="B5" s="463" t="s">
        <v>1028</v>
      </c>
      <c r="C5" s="463" t="s">
        <v>1028</v>
      </c>
      <c r="D5" s="440" t="s">
        <v>285</v>
      </c>
      <c r="E5" s="440" t="s">
        <v>286</v>
      </c>
      <c r="F5" s="440" t="s">
        <v>287</v>
      </c>
      <c r="G5" s="440" t="s">
        <v>285</v>
      </c>
      <c r="H5" s="440" t="s">
        <v>286</v>
      </c>
      <c r="I5" s="440" t="s">
        <v>287</v>
      </c>
      <c r="J5" s="440" t="s">
        <v>285</v>
      </c>
      <c r="K5" s="440" t="s">
        <v>286</v>
      </c>
      <c r="L5" s="440" t="s">
        <v>287</v>
      </c>
      <c r="M5" s="975"/>
      <c r="N5" s="338"/>
      <c r="O5" s="338"/>
      <c r="P5" s="338"/>
      <c r="Q5" s="338"/>
      <c r="R5" s="338"/>
      <c r="S5" s="338"/>
      <c r="T5" s="338"/>
      <c r="U5" s="338"/>
    </row>
    <row r="6" spans="1:21" s="120" customFormat="1" ht="12.75" customHeight="1">
      <c r="A6" s="977"/>
      <c r="B6" s="464" t="s">
        <v>291</v>
      </c>
      <c r="C6" s="464" t="s">
        <v>1103</v>
      </c>
      <c r="D6" s="464" t="s">
        <v>332</v>
      </c>
      <c r="E6" s="464" t="s">
        <v>333</v>
      </c>
      <c r="F6" s="464" t="s">
        <v>334</v>
      </c>
      <c r="G6" s="464" t="s">
        <v>332</v>
      </c>
      <c r="H6" s="464" t="s">
        <v>333</v>
      </c>
      <c r="I6" s="464" t="s">
        <v>334</v>
      </c>
      <c r="J6" s="464" t="s">
        <v>332</v>
      </c>
      <c r="K6" s="464" t="s">
        <v>333</v>
      </c>
      <c r="L6" s="464" t="s">
        <v>334</v>
      </c>
      <c r="M6" s="977"/>
      <c r="N6" s="338"/>
      <c r="O6" s="338"/>
      <c r="P6" s="338"/>
      <c r="Q6" s="338"/>
      <c r="R6" s="338"/>
      <c r="S6" s="338"/>
      <c r="T6" s="338"/>
      <c r="U6" s="338"/>
    </row>
    <row r="7" spans="1:21" s="76" customFormat="1" ht="12" customHeight="1">
      <c r="A7" s="133" t="s">
        <v>1021</v>
      </c>
      <c r="B7" s="34">
        <v>2</v>
      </c>
      <c r="C7" s="34">
        <v>53</v>
      </c>
      <c r="D7" s="34">
        <v>9551</v>
      </c>
      <c r="E7" s="34">
        <v>5579</v>
      </c>
      <c r="F7" s="34">
        <v>3972</v>
      </c>
      <c r="G7" s="34">
        <v>226</v>
      </c>
      <c r="H7" s="34">
        <v>164</v>
      </c>
      <c r="I7" s="34">
        <v>62</v>
      </c>
      <c r="J7" s="34">
        <v>107</v>
      </c>
      <c r="K7" s="34">
        <v>85</v>
      </c>
      <c r="L7" s="34">
        <v>22</v>
      </c>
      <c r="M7" s="344" t="s">
        <v>1013</v>
      </c>
      <c r="N7" s="337"/>
      <c r="O7" s="337"/>
      <c r="P7" s="337"/>
      <c r="Q7" s="337"/>
      <c r="R7" s="337"/>
      <c r="S7" s="337"/>
      <c r="T7" s="337"/>
      <c r="U7" s="337"/>
    </row>
    <row r="8" spans="1:21" s="75" customFormat="1" ht="12" customHeight="1">
      <c r="A8" s="164" t="s">
        <v>1010</v>
      </c>
      <c r="B8" s="34">
        <v>1</v>
      </c>
      <c r="C8" s="34">
        <v>18</v>
      </c>
      <c r="D8" s="34">
        <v>2754</v>
      </c>
      <c r="E8" s="34">
        <v>1085</v>
      </c>
      <c r="F8" s="34">
        <v>1669</v>
      </c>
      <c r="G8" s="34">
        <v>98</v>
      </c>
      <c r="H8" s="34">
        <v>66</v>
      </c>
      <c r="I8" s="34">
        <v>32</v>
      </c>
      <c r="J8" s="34">
        <v>33</v>
      </c>
      <c r="K8" s="34">
        <v>25</v>
      </c>
      <c r="L8" s="34">
        <v>8</v>
      </c>
      <c r="M8" s="343" t="s">
        <v>1016</v>
      </c>
      <c r="N8" s="487"/>
      <c r="O8" s="487"/>
      <c r="P8" s="487"/>
      <c r="Q8" s="487"/>
      <c r="R8" s="487"/>
      <c r="S8" s="487"/>
      <c r="T8" s="487"/>
      <c r="U8" s="487"/>
    </row>
    <row r="9" spans="1:21" s="76" customFormat="1" ht="12" customHeight="1">
      <c r="A9" s="133" t="s">
        <v>1020</v>
      </c>
      <c r="B9" s="34">
        <v>2</v>
      </c>
      <c r="C9" s="34">
        <v>57</v>
      </c>
      <c r="D9" s="34">
        <v>8680</v>
      </c>
      <c r="E9" s="34">
        <v>5101</v>
      </c>
      <c r="F9" s="34">
        <v>3579</v>
      </c>
      <c r="G9" s="34">
        <v>227</v>
      </c>
      <c r="H9" s="34">
        <v>160</v>
      </c>
      <c r="I9" s="34">
        <v>67</v>
      </c>
      <c r="J9" s="34">
        <v>104</v>
      </c>
      <c r="K9" s="34">
        <v>82</v>
      </c>
      <c r="L9" s="34">
        <v>22</v>
      </c>
      <c r="M9" s="344" t="s">
        <v>1014</v>
      </c>
      <c r="N9" s="337"/>
      <c r="O9" s="337"/>
      <c r="P9" s="337"/>
      <c r="Q9" s="337"/>
      <c r="R9" s="337"/>
      <c r="S9" s="337"/>
      <c r="T9" s="337"/>
      <c r="U9" s="337"/>
    </row>
    <row r="10" spans="1:21" s="75" customFormat="1" ht="12" customHeight="1">
      <c r="A10" s="164" t="s">
        <v>1011</v>
      </c>
      <c r="B10" s="34">
        <v>1</v>
      </c>
      <c r="C10" s="34">
        <v>18</v>
      </c>
      <c r="D10" s="34">
        <v>2643</v>
      </c>
      <c r="E10" s="34">
        <v>1068</v>
      </c>
      <c r="F10" s="34">
        <v>1575</v>
      </c>
      <c r="G10" s="34">
        <v>96</v>
      </c>
      <c r="H10" s="34">
        <v>56</v>
      </c>
      <c r="I10" s="34">
        <v>40</v>
      </c>
      <c r="J10" s="34">
        <v>37</v>
      </c>
      <c r="K10" s="34">
        <v>28</v>
      </c>
      <c r="L10" s="34">
        <v>9</v>
      </c>
      <c r="M10" s="343" t="s">
        <v>1017</v>
      </c>
      <c r="N10" s="487"/>
      <c r="O10" s="487"/>
      <c r="P10" s="487"/>
      <c r="Q10" s="487"/>
      <c r="R10" s="487"/>
      <c r="S10" s="487"/>
      <c r="T10" s="487"/>
      <c r="U10" s="487"/>
    </row>
    <row r="11" spans="1:13" s="76" customFormat="1" ht="12" customHeight="1">
      <c r="A11" s="133" t="s">
        <v>1019</v>
      </c>
      <c r="B11" s="34">
        <v>2</v>
      </c>
      <c r="C11" s="34">
        <v>54</v>
      </c>
      <c r="D11" s="34">
        <v>7524</v>
      </c>
      <c r="E11" s="34">
        <v>4308</v>
      </c>
      <c r="F11" s="34">
        <v>3216</v>
      </c>
      <c r="G11" s="34">
        <v>210</v>
      </c>
      <c r="H11" s="34">
        <v>148</v>
      </c>
      <c r="I11" s="34">
        <v>62</v>
      </c>
      <c r="J11" s="34">
        <v>107</v>
      </c>
      <c r="K11" s="34">
        <v>86</v>
      </c>
      <c r="L11" s="34">
        <v>21</v>
      </c>
      <c r="M11" s="344" t="s">
        <v>1015</v>
      </c>
    </row>
    <row r="12" spans="1:13" s="76" customFormat="1" ht="12" customHeight="1">
      <c r="A12" s="164" t="s">
        <v>1012</v>
      </c>
      <c r="B12" s="34">
        <v>1</v>
      </c>
      <c r="C12" s="34">
        <v>19</v>
      </c>
      <c r="D12" s="34">
        <v>2482</v>
      </c>
      <c r="E12" s="34">
        <v>1040</v>
      </c>
      <c r="F12" s="34">
        <v>1442</v>
      </c>
      <c r="G12" s="34">
        <v>97</v>
      </c>
      <c r="H12" s="34">
        <v>51</v>
      </c>
      <c r="I12" s="34">
        <v>46</v>
      </c>
      <c r="J12" s="34">
        <v>45</v>
      </c>
      <c r="K12" s="34">
        <v>30</v>
      </c>
      <c r="L12" s="34">
        <v>15</v>
      </c>
      <c r="M12" s="343" t="s">
        <v>1018</v>
      </c>
    </row>
    <row r="13" spans="1:13" s="76" customFormat="1" ht="12" customHeight="1">
      <c r="A13" s="84" t="s">
        <v>178</v>
      </c>
      <c r="B13" s="401">
        <f>SUM(B17:B19)</f>
        <v>3</v>
      </c>
      <c r="C13" s="401">
        <v>73</v>
      </c>
      <c r="D13" s="402">
        <v>8366</v>
      </c>
      <c r="E13" s="401">
        <v>3990</v>
      </c>
      <c r="F13" s="401">
        <v>4376</v>
      </c>
      <c r="G13" s="402">
        <v>292</v>
      </c>
      <c r="H13" s="401">
        <v>188</v>
      </c>
      <c r="I13" s="401">
        <v>104</v>
      </c>
      <c r="J13" s="401">
        <v>153</v>
      </c>
      <c r="K13" s="401">
        <v>116</v>
      </c>
      <c r="L13" s="401">
        <v>37</v>
      </c>
      <c r="M13" s="50" t="s">
        <v>178</v>
      </c>
    </row>
    <row r="14" spans="1:13" s="76" customFormat="1" ht="12" customHeight="1">
      <c r="A14" s="84" t="s">
        <v>174</v>
      </c>
      <c r="B14" s="401">
        <v>3</v>
      </c>
      <c r="C14" s="401">
        <v>71</v>
      </c>
      <c r="D14" s="401">
        <v>8263</v>
      </c>
      <c r="E14" s="401">
        <v>3793</v>
      </c>
      <c r="F14" s="401">
        <v>4470</v>
      </c>
      <c r="G14" s="401">
        <v>295</v>
      </c>
      <c r="H14" s="401">
        <v>185</v>
      </c>
      <c r="I14" s="401">
        <v>110</v>
      </c>
      <c r="J14" s="401">
        <v>150</v>
      </c>
      <c r="K14" s="401">
        <v>114</v>
      </c>
      <c r="L14" s="401">
        <v>36</v>
      </c>
      <c r="M14" s="50" t="s">
        <v>174</v>
      </c>
    </row>
    <row r="15" spans="1:13" s="76" customFormat="1" ht="12" customHeight="1">
      <c r="A15" s="84" t="s">
        <v>486</v>
      </c>
      <c r="B15" s="401">
        <v>3</v>
      </c>
      <c r="C15" s="401">
        <v>74</v>
      </c>
      <c r="D15" s="401">
        <v>9411</v>
      </c>
      <c r="E15" s="401">
        <v>4838</v>
      </c>
      <c r="F15" s="401">
        <v>4573</v>
      </c>
      <c r="G15" s="401">
        <v>264</v>
      </c>
      <c r="H15" s="401">
        <v>163</v>
      </c>
      <c r="I15" s="401">
        <v>101</v>
      </c>
      <c r="J15" s="401">
        <v>200</v>
      </c>
      <c r="K15" s="401">
        <v>130</v>
      </c>
      <c r="L15" s="401">
        <v>70</v>
      </c>
      <c r="M15" s="50" t="s">
        <v>486</v>
      </c>
    </row>
    <row r="16" spans="1:13" s="25" customFormat="1" ht="12" customHeight="1">
      <c r="A16" s="78" t="s">
        <v>490</v>
      </c>
      <c r="B16" s="558">
        <f>SUM(B17:B19)</f>
        <v>3</v>
      </c>
      <c r="C16" s="558">
        <f aca="true" t="shared" si="0" ref="C16:J16">SUM(C17:C19)</f>
        <v>77</v>
      </c>
      <c r="D16" s="558">
        <f t="shared" si="0"/>
        <v>9191</v>
      </c>
      <c r="E16" s="558">
        <f t="shared" si="0"/>
        <v>4702</v>
      </c>
      <c r="F16" s="558">
        <f t="shared" si="0"/>
        <v>4489</v>
      </c>
      <c r="G16" s="558">
        <v>273</v>
      </c>
      <c r="H16" s="558">
        <v>167</v>
      </c>
      <c r="I16" s="558">
        <f t="shared" si="0"/>
        <v>106</v>
      </c>
      <c r="J16" s="558">
        <f t="shared" si="0"/>
        <v>187</v>
      </c>
      <c r="K16" s="558">
        <v>130</v>
      </c>
      <c r="L16" s="558">
        <v>57</v>
      </c>
      <c r="M16" s="41" t="s">
        <v>490</v>
      </c>
    </row>
    <row r="17" spans="1:13" s="337" customFormat="1" ht="12" customHeight="1">
      <c r="A17" s="334" t="s">
        <v>381</v>
      </c>
      <c r="B17" s="559">
        <v>1</v>
      </c>
      <c r="C17" s="559">
        <v>26</v>
      </c>
      <c r="D17" s="560">
        <f>SUM(E17:F17)</f>
        <v>1100</v>
      </c>
      <c r="E17" s="559">
        <v>607</v>
      </c>
      <c r="F17" s="560">
        <v>493</v>
      </c>
      <c r="G17" s="560">
        <v>62</v>
      </c>
      <c r="H17" s="559">
        <v>51</v>
      </c>
      <c r="I17" s="559">
        <v>11</v>
      </c>
      <c r="J17" s="559">
        <f>K17+L17</f>
        <v>39</v>
      </c>
      <c r="K17" s="559">
        <v>31</v>
      </c>
      <c r="L17" s="559">
        <v>8</v>
      </c>
      <c r="M17" s="336" t="s">
        <v>1025</v>
      </c>
    </row>
    <row r="18" spans="1:13" s="338" customFormat="1" ht="12" customHeight="1">
      <c r="A18" s="334" t="s">
        <v>1023</v>
      </c>
      <c r="B18" s="559">
        <v>1</v>
      </c>
      <c r="C18" s="559">
        <v>27</v>
      </c>
      <c r="D18" s="560">
        <f>SUM(E18:F18)</f>
        <v>4428</v>
      </c>
      <c r="E18" s="559">
        <v>1940</v>
      </c>
      <c r="F18" s="560">
        <v>2488</v>
      </c>
      <c r="G18" s="560">
        <f>SUM(H18:I18)</f>
        <v>110</v>
      </c>
      <c r="H18" s="559">
        <v>65</v>
      </c>
      <c r="I18" s="559">
        <v>45</v>
      </c>
      <c r="J18" s="559">
        <f>K18+L18</f>
        <v>108</v>
      </c>
      <c r="K18" s="559">
        <v>66</v>
      </c>
      <c r="L18" s="559">
        <v>42</v>
      </c>
      <c r="M18" s="336" t="s">
        <v>1026</v>
      </c>
    </row>
    <row r="19" spans="1:13" s="338" customFormat="1" ht="12" customHeight="1">
      <c r="A19" s="339" t="s">
        <v>1024</v>
      </c>
      <c r="B19" s="561">
        <v>1</v>
      </c>
      <c r="C19" s="561">
        <v>24</v>
      </c>
      <c r="D19" s="561">
        <v>3663</v>
      </c>
      <c r="E19" s="561">
        <v>2155</v>
      </c>
      <c r="F19" s="561">
        <v>1508</v>
      </c>
      <c r="G19" s="561">
        <v>101</v>
      </c>
      <c r="H19" s="561">
        <v>51</v>
      </c>
      <c r="I19" s="561">
        <v>50</v>
      </c>
      <c r="J19" s="561">
        <v>40</v>
      </c>
      <c r="K19" s="561">
        <v>33</v>
      </c>
      <c r="L19" s="561">
        <v>7</v>
      </c>
      <c r="M19" s="340" t="s">
        <v>1027</v>
      </c>
    </row>
    <row r="20" spans="1:21" s="338" customFormat="1" ht="12" customHeight="1">
      <c r="A20" s="341"/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42"/>
    </row>
    <row r="21" spans="1:10" s="120" customFormat="1" ht="15" customHeight="1">
      <c r="A21" s="1043" t="s">
        <v>1108</v>
      </c>
      <c r="B21" s="1045" t="s">
        <v>1114</v>
      </c>
      <c r="C21" s="1046"/>
      <c r="D21" s="1046"/>
      <c r="E21" s="1047"/>
      <c r="F21" s="1048" t="s">
        <v>1115</v>
      </c>
      <c r="G21" s="1047"/>
      <c r="H21" s="414" t="s">
        <v>1116</v>
      </c>
      <c r="I21" s="440" t="s">
        <v>1117</v>
      </c>
      <c r="J21" s="973" t="s">
        <v>1101</v>
      </c>
    </row>
    <row r="22" spans="1:10" s="483" customFormat="1" ht="12.75">
      <c r="A22" s="975"/>
      <c r="B22" s="1049" t="s">
        <v>283</v>
      </c>
      <c r="C22" s="1050"/>
      <c r="D22" s="1050"/>
      <c r="E22" s="1051"/>
      <c r="F22" s="1049" t="s">
        <v>284</v>
      </c>
      <c r="G22" s="1051"/>
      <c r="H22" s="482"/>
      <c r="I22" s="463"/>
      <c r="J22" s="975"/>
    </row>
    <row r="23" spans="1:10" s="483" customFormat="1" ht="12.75">
      <c r="A23" s="975"/>
      <c r="B23" s="484" t="s">
        <v>1118</v>
      </c>
      <c r="C23" s="484" t="s">
        <v>1119</v>
      </c>
      <c r="D23" s="440" t="s">
        <v>1120</v>
      </c>
      <c r="E23" s="440" t="s">
        <v>1121</v>
      </c>
      <c r="F23" s="440" t="s">
        <v>930</v>
      </c>
      <c r="G23" s="479" t="s">
        <v>1122</v>
      </c>
      <c r="H23" s="463"/>
      <c r="I23" s="463"/>
      <c r="J23" s="975"/>
    </row>
    <row r="24" spans="1:10" s="483" customFormat="1" ht="12.75">
      <c r="A24" s="975"/>
      <c r="B24" s="463"/>
      <c r="C24" s="463" t="s">
        <v>290</v>
      </c>
      <c r="D24" s="463"/>
      <c r="E24" s="463" t="s">
        <v>1102</v>
      </c>
      <c r="F24" s="463"/>
      <c r="G24" s="485"/>
      <c r="H24" s="463" t="s">
        <v>288</v>
      </c>
      <c r="I24" s="447" t="s">
        <v>1091</v>
      </c>
      <c r="J24" s="975"/>
    </row>
    <row r="25" spans="1:10" s="483" customFormat="1" ht="12.75">
      <c r="A25" s="977"/>
      <c r="B25" s="464" t="s">
        <v>335</v>
      </c>
      <c r="C25" s="464" t="s">
        <v>336</v>
      </c>
      <c r="D25" s="486" t="s">
        <v>1104</v>
      </c>
      <c r="E25" s="464" t="s">
        <v>1105</v>
      </c>
      <c r="F25" s="464" t="s">
        <v>961</v>
      </c>
      <c r="G25" s="480" t="s">
        <v>337</v>
      </c>
      <c r="H25" s="464" t="s">
        <v>981</v>
      </c>
      <c r="I25" s="419" t="s">
        <v>338</v>
      </c>
      <c r="J25" s="977"/>
    </row>
    <row r="26" spans="1:10" ht="12.75">
      <c r="A26" s="133" t="s">
        <v>1021</v>
      </c>
      <c r="B26" s="34">
        <v>3141</v>
      </c>
      <c r="C26" s="34">
        <v>102</v>
      </c>
      <c r="D26" s="34">
        <v>2523</v>
      </c>
      <c r="E26" s="34">
        <v>56</v>
      </c>
      <c r="F26" s="34">
        <v>6768</v>
      </c>
      <c r="G26" s="34">
        <v>3148</v>
      </c>
      <c r="H26" s="34">
        <v>253</v>
      </c>
      <c r="I26" s="35">
        <v>90</v>
      </c>
      <c r="J26" s="83" t="s">
        <v>1013</v>
      </c>
    </row>
    <row r="27" spans="1:10" ht="12.75">
      <c r="A27" s="164" t="s">
        <v>1010</v>
      </c>
      <c r="B27" s="34">
        <v>1128</v>
      </c>
      <c r="C27" s="34">
        <v>64</v>
      </c>
      <c r="D27" s="34">
        <v>942</v>
      </c>
      <c r="E27" s="34">
        <v>35</v>
      </c>
      <c r="F27" s="34">
        <v>3679</v>
      </c>
      <c r="G27" s="34">
        <v>1507</v>
      </c>
      <c r="H27" s="34">
        <v>47</v>
      </c>
      <c r="I27" s="35">
        <v>27</v>
      </c>
      <c r="J27" s="160" t="s">
        <v>1016</v>
      </c>
    </row>
    <row r="28" spans="1:10" ht="12.75">
      <c r="A28" s="133" t="s">
        <v>1020</v>
      </c>
      <c r="B28" s="34">
        <v>2630</v>
      </c>
      <c r="C28" s="34">
        <v>115</v>
      </c>
      <c r="D28" s="34">
        <v>1765</v>
      </c>
      <c r="E28" s="34">
        <v>53</v>
      </c>
      <c r="F28" s="34">
        <v>5980</v>
      </c>
      <c r="G28" s="34">
        <v>3208</v>
      </c>
      <c r="H28" s="34">
        <v>251.41</v>
      </c>
      <c r="I28" s="35">
        <v>89.5</v>
      </c>
      <c r="J28" s="83" t="s">
        <v>1014</v>
      </c>
    </row>
    <row r="29" spans="1:10" ht="12.75">
      <c r="A29" s="164" t="s">
        <v>1011</v>
      </c>
      <c r="B29" s="34">
        <v>1056</v>
      </c>
      <c r="C29" s="34">
        <v>51</v>
      </c>
      <c r="D29" s="34">
        <v>815</v>
      </c>
      <c r="E29" s="34">
        <v>27</v>
      </c>
      <c r="F29" s="34">
        <v>2956</v>
      </c>
      <c r="G29" s="34">
        <v>1366</v>
      </c>
      <c r="H29" s="34">
        <v>47</v>
      </c>
      <c r="I29" s="35">
        <v>37.5</v>
      </c>
      <c r="J29" s="160" t="s">
        <v>1017</v>
      </c>
    </row>
    <row r="30" spans="1:10" ht="12.75">
      <c r="A30" s="133" t="s">
        <v>1019</v>
      </c>
      <c r="B30" s="34">
        <v>2829</v>
      </c>
      <c r="C30" s="34">
        <v>92</v>
      </c>
      <c r="D30" s="34">
        <v>2285</v>
      </c>
      <c r="E30" s="34">
        <v>52</v>
      </c>
      <c r="F30" s="34">
        <v>5413</v>
      </c>
      <c r="G30" s="34">
        <v>2814</v>
      </c>
      <c r="H30" s="34">
        <v>261</v>
      </c>
      <c r="I30" s="35">
        <v>88</v>
      </c>
      <c r="J30" s="83" t="s">
        <v>1015</v>
      </c>
    </row>
    <row r="31" spans="1:10" ht="12.75">
      <c r="A31" s="164" t="s">
        <v>1012</v>
      </c>
      <c r="B31" s="34">
        <v>980</v>
      </c>
      <c r="C31" s="34">
        <v>33</v>
      </c>
      <c r="D31" s="34">
        <v>793</v>
      </c>
      <c r="E31" s="34">
        <v>20</v>
      </c>
      <c r="F31" s="34">
        <v>2409</v>
      </c>
      <c r="G31" s="34">
        <v>1207</v>
      </c>
      <c r="H31" s="34">
        <v>47</v>
      </c>
      <c r="I31" s="35">
        <v>42</v>
      </c>
      <c r="J31" s="160" t="s">
        <v>1018</v>
      </c>
    </row>
    <row r="32" spans="1:10" ht="12.75">
      <c r="A32" s="84" t="s">
        <v>178</v>
      </c>
      <c r="B32" s="401">
        <v>3685</v>
      </c>
      <c r="C32" s="401">
        <v>105</v>
      </c>
      <c r="D32" s="401">
        <v>3203</v>
      </c>
      <c r="E32" s="401">
        <v>41</v>
      </c>
      <c r="F32" s="401">
        <v>7898</v>
      </c>
      <c r="G32" s="401">
        <v>4075</v>
      </c>
      <c r="H32" s="401">
        <v>322</v>
      </c>
      <c r="I32" s="401">
        <v>139</v>
      </c>
      <c r="J32" s="50" t="s">
        <v>178</v>
      </c>
    </row>
    <row r="33" spans="1:10" s="236" customFormat="1" ht="12.75">
      <c r="A33" s="84" t="s">
        <v>174</v>
      </c>
      <c r="B33" s="401">
        <v>3377</v>
      </c>
      <c r="C33" s="401">
        <v>105</v>
      </c>
      <c r="D33" s="401">
        <v>2899</v>
      </c>
      <c r="E33" s="401">
        <v>41</v>
      </c>
      <c r="F33" s="401">
        <v>6803</v>
      </c>
      <c r="G33" s="401">
        <v>4016</v>
      </c>
      <c r="H33" s="401">
        <v>349</v>
      </c>
      <c r="I33" s="401">
        <v>144</v>
      </c>
      <c r="J33" s="50" t="s">
        <v>174</v>
      </c>
    </row>
    <row r="34" spans="1:10" s="236" customFormat="1" ht="12.75">
      <c r="A34" s="84" t="s">
        <v>489</v>
      </c>
      <c r="B34" s="401">
        <v>3225</v>
      </c>
      <c r="C34" s="401">
        <v>128</v>
      </c>
      <c r="D34" s="401">
        <v>2822</v>
      </c>
      <c r="E34" s="401">
        <v>53</v>
      </c>
      <c r="F34" s="401">
        <v>7654</v>
      </c>
      <c r="G34" s="401">
        <v>3932</v>
      </c>
      <c r="H34" s="401">
        <v>342</v>
      </c>
      <c r="I34" s="401">
        <v>144</v>
      </c>
      <c r="J34" s="50" t="s">
        <v>486</v>
      </c>
    </row>
    <row r="35" spans="1:10" ht="12.75">
      <c r="A35" s="78" t="s">
        <v>490</v>
      </c>
      <c r="B35" s="558">
        <f aca="true" t="shared" si="1" ref="B35:G35">SUM(B36:B38)</f>
        <v>3186</v>
      </c>
      <c r="C35" s="558">
        <f t="shared" si="1"/>
        <v>145</v>
      </c>
      <c r="D35" s="558">
        <f t="shared" si="1"/>
        <v>2793</v>
      </c>
      <c r="E35" s="558">
        <f t="shared" si="1"/>
        <v>40</v>
      </c>
      <c r="F35" s="558">
        <f t="shared" si="1"/>
        <v>7613</v>
      </c>
      <c r="G35" s="558">
        <f t="shared" si="1"/>
        <v>3812</v>
      </c>
      <c r="H35" s="558">
        <v>332</v>
      </c>
      <c r="I35" s="558">
        <v>142</v>
      </c>
      <c r="J35" s="41" t="s">
        <v>490</v>
      </c>
    </row>
    <row r="36" spans="1:10" ht="12.75">
      <c r="A36" s="334" t="s">
        <v>381</v>
      </c>
      <c r="B36" s="559">
        <v>564</v>
      </c>
      <c r="C36" s="559">
        <v>58</v>
      </c>
      <c r="D36" s="559">
        <v>443</v>
      </c>
      <c r="E36" s="559">
        <v>12</v>
      </c>
      <c r="F36" s="559">
        <v>984</v>
      </c>
      <c r="G36" s="559">
        <v>487</v>
      </c>
      <c r="H36" s="559">
        <v>178</v>
      </c>
      <c r="I36" s="559">
        <v>43</v>
      </c>
      <c r="J36" s="336" t="s">
        <v>1025</v>
      </c>
    </row>
    <row r="37" spans="1:10" ht="12.75">
      <c r="A37" s="334" t="s">
        <v>1023</v>
      </c>
      <c r="B37" s="559">
        <v>1664</v>
      </c>
      <c r="C37" s="559">
        <v>62</v>
      </c>
      <c r="D37" s="559">
        <v>1501</v>
      </c>
      <c r="E37" s="559">
        <v>24</v>
      </c>
      <c r="F37" s="559">
        <v>4219</v>
      </c>
      <c r="G37" s="559">
        <v>2116</v>
      </c>
      <c r="H37" s="559">
        <v>74</v>
      </c>
      <c r="I37" s="559">
        <v>54</v>
      </c>
      <c r="J37" s="336" t="s">
        <v>1026</v>
      </c>
    </row>
    <row r="38" spans="1:10" ht="12.75">
      <c r="A38" s="339" t="s">
        <v>1024</v>
      </c>
      <c r="B38" s="561">
        <v>958</v>
      </c>
      <c r="C38" s="561">
        <v>25</v>
      </c>
      <c r="D38" s="561">
        <v>849</v>
      </c>
      <c r="E38" s="561">
        <v>4</v>
      </c>
      <c r="F38" s="561">
        <v>2410</v>
      </c>
      <c r="G38" s="561">
        <v>1209</v>
      </c>
      <c r="H38" s="561">
        <v>80</v>
      </c>
      <c r="I38" s="561">
        <v>45</v>
      </c>
      <c r="J38" s="340" t="s">
        <v>1027</v>
      </c>
    </row>
    <row r="39" spans="1:20" ht="12.75">
      <c r="A39" s="95" t="s">
        <v>303</v>
      </c>
      <c r="B39" s="114"/>
      <c r="C39" s="114"/>
      <c r="D39" s="150"/>
      <c r="E39" s="150"/>
      <c r="F39" s="19"/>
      <c r="G39" s="46"/>
      <c r="H39" s="46"/>
      <c r="I39" s="46"/>
      <c r="J39" s="170" t="s">
        <v>1106</v>
      </c>
      <c r="K39" s="19"/>
      <c r="L39" s="150"/>
      <c r="M39" s="19"/>
      <c r="N39" s="19"/>
      <c r="O39" s="19"/>
      <c r="P39" s="19"/>
      <c r="Q39" s="19"/>
      <c r="R39" s="19"/>
      <c r="S39" s="19"/>
      <c r="T39" s="19"/>
    </row>
  </sheetData>
  <mergeCells count="15">
    <mergeCell ref="J3:L3"/>
    <mergeCell ref="A1:M1"/>
    <mergeCell ref="M3:M6"/>
    <mergeCell ref="D4:F4"/>
    <mergeCell ref="G4:I4"/>
    <mergeCell ref="J4:L4"/>
    <mergeCell ref="A3:A6"/>
    <mergeCell ref="D3:F3"/>
    <mergeCell ref="G3:I3"/>
    <mergeCell ref="A21:A25"/>
    <mergeCell ref="B21:E21"/>
    <mergeCell ref="F21:G21"/>
    <mergeCell ref="J21:J25"/>
    <mergeCell ref="B22:E22"/>
    <mergeCell ref="F22:G22"/>
  </mergeCells>
  <printOptions/>
  <pageMargins left="0.3" right="0.7480314960629921" top="0.984251968503937" bottom="0.7874015748031497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L26" sqref="L26"/>
    </sheetView>
  </sheetViews>
  <sheetFormatPr defaultColWidth="9.140625" defaultRowHeight="12.75"/>
  <cols>
    <col min="1" max="1" width="14.7109375" style="345" customWidth="1"/>
    <col min="2" max="2" width="10.57421875" style="345" customWidth="1"/>
    <col min="3" max="3" width="11.00390625" style="345" customWidth="1"/>
    <col min="4" max="4" width="12.00390625" style="345" customWidth="1"/>
    <col min="5" max="5" width="11.140625" style="345" customWidth="1"/>
    <col min="6" max="6" width="9.7109375" style="345" customWidth="1"/>
    <col min="7" max="7" width="10.00390625" style="345" customWidth="1"/>
    <col min="8" max="8" width="11.421875" style="345" customWidth="1"/>
    <col min="9" max="9" width="11.00390625" style="345" customWidth="1"/>
    <col min="10" max="12" width="7.8515625" style="345" customWidth="1"/>
    <col min="13" max="13" width="21.7109375" style="345" customWidth="1"/>
    <col min="14" max="16384" width="9.140625" style="345" customWidth="1"/>
  </cols>
  <sheetData>
    <row r="1" spans="1:13" ht="32.25" customHeight="1">
      <c r="A1" s="1073" t="s">
        <v>12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  <c r="M1" s="1073"/>
    </row>
    <row r="2" spans="1:13" s="1" customFormat="1" ht="18" customHeight="1">
      <c r="A2" s="2" t="s">
        <v>13</v>
      </c>
      <c r="M2" s="499" t="s">
        <v>1090</v>
      </c>
    </row>
    <row r="3" spans="1:13" s="1" customFormat="1" ht="12" customHeight="1">
      <c r="A3" s="1043" t="s">
        <v>1108</v>
      </c>
      <c r="B3" s="494" t="s">
        <v>14</v>
      </c>
      <c r="C3" s="494" t="s">
        <v>15</v>
      </c>
      <c r="D3" s="1071" t="s">
        <v>16</v>
      </c>
      <c r="E3" s="1074"/>
      <c r="F3" s="1072"/>
      <c r="G3" s="1075" t="s">
        <v>17</v>
      </c>
      <c r="H3" s="1076"/>
      <c r="I3" s="1077"/>
      <c r="J3" s="1071" t="s">
        <v>18</v>
      </c>
      <c r="K3" s="1074"/>
      <c r="L3" s="1072"/>
      <c r="M3" s="1078" t="s">
        <v>1030</v>
      </c>
    </row>
    <row r="4" spans="1:13" s="1" customFormat="1" ht="12" customHeight="1">
      <c r="A4" s="975"/>
      <c r="B4" s="493"/>
      <c r="C4" s="493"/>
      <c r="D4" s="1068" t="s">
        <v>1033</v>
      </c>
      <c r="E4" s="1069"/>
      <c r="F4" s="1070"/>
      <c r="G4" s="1065" t="s">
        <v>1034</v>
      </c>
      <c r="H4" s="1066"/>
      <c r="I4" s="1067"/>
      <c r="J4" s="1068" t="s">
        <v>1035</v>
      </c>
      <c r="K4" s="1069"/>
      <c r="L4" s="1070"/>
      <c r="M4" s="1068"/>
    </row>
    <row r="5" spans="1:13" s="1" customFormat="1" ht="12" customHeight="1">
      <c r="A5" s="975"/>
      <c r="B5" s="493" t="s">
        <v>1084</v>
      </c>
      <c r="C5" s="493"/>
      <c r="D5" s="490" t="s">
        <v>1085</v>
      </c>
      <c r="E5" s="500" t="s">
        <v>1086</v>
      </c>
      <c r="F5" s="500" t="s">
        <v>1087</v>
      </c>
      <c r="G5" s="490" t="s">
        <v>1085</v>
      </c>
      <c r="H5" s="500" t="s">
        <v>1086</v>
      </c>
      <c r="I5" s="500" t="s">
        <v>1087</v>
      </c>
      <c r="J5" s="490" t="s">
        <v>1085</v>
      </c>
      <c r="K5" s="500" t="s">
        <v>1086</v>
      </c>
      <c r="L5" s="500" t="s">
        <v>1087</v>
      </c>
      <c r="M5" s="1068"/>
    </row>
    <row r="6" spans="1:13" s="1" customFormat="1" ht="12" customHeight="1">
      <c r="A6" s="977"/>
      <c r="B6" s="497" t="s">
        <v>19</v>
      </c>
      <c r="C6" s="497" t="s">
        <v>20</v>
      </c>
      <c r="D6" s="492" t="s">
        <v>1092</v>
      </c>
      <c r="E6" s="497" t="s">
        <v>1093</v>
      </c>
      <c r="F6" s="497" t="s">
        <v>1094</v>
      </c>
      <c r="G6" s="492" t="s">
        <v>1092</v>
      </c>
      <c r="H6" s="497" t="s">
        <v>1093</v>
      </c>
      <c r="I6" s="497" t="s">
        <v>1094</v>
      </c>
      <c r="J6" s="492" t="s">
        <v>1092</v>
      </c>
      <c r="K6" s="497" t="s">
        <v>1093</v>
      </c>
      <c r="L6" s="497" t="s">
        <v>1094</v>
      </c>
      <c r="M6" s="1060"/>
    </row>
    <row r="7" spans="1:13" ht="17.25" customHeight="1">
      <c r="A7" s="348" t="s">
        <v>21</v>
      </c>
      <c r="B7" s="350">
        <v>1</v>
      </c>
      <c r="C7" s="351">
        <v>12</v>
      </c>
      <c r="D7" s="351">
        <v>669</v>
      </c>
      <c r="E7" s="351">
        <v>218</v>
      </c>
      <c r="F7" s="351">
        <v>451</v>
      </c>
      <c r="G7" s="351">
        <v>34</v>
      </c>
      <c r="H7" s="351">
        <v>29</v>
      </c>
      <c r="I7" s="351">
        <v>5</v>
      </c>
      <c r="J7" s="351">
        <v>30</v>
      </c>
      <c r="K7" s="351">
        <v>20</v>
      </c>
      <c r="L7" s="352">
        <v>10</v>
      </c>
      <c r="M7" s="348" t="s">
        <v>21</v>
      </c>
    </row>
    <row r="8" spans="1:13" ht="17.25" customHeight="1">
      <c r="A8" s="348" t="s">
        <v>171</v>
      </c>
      <c r="B8" s="350">
        <v>1</v>
      </c>
      <c r="C8" s="351">
        <v>12</v>
      </c>
      <c r="D8" s="351">
        <v>686</v>
      </c>
      <c r="E8" s="351">
        <v>221</v>
      </c>
      <c r="F8" s="351">
        <v>465</v>
      </c>
      <c r="G8" s="351">
        <v>29</v>
      </c>
      <c r="H8" s="351">
        <v>26</v>
      </c>
      <c r="I8" s="351">
        <v>3</v>
      </c>
      <c r="J8" s="351">
        <v>35</v>
      </c>
      <c r="K8" s="351">
        <v>24</v>
      </c>
      <c r="L8" s="352">
        <v>11</v>
      </c>
      <c r="M8" s="348" t="s">
        <v>171</v>
      </c>
    </row>
    <row r="9" spans="1:13" ht="17.25" customHeight="1">
      <c r="A9" s="348" t="s">
        <v>172</v>
      </c>
      <c r="B9" s="350">
        <v>1</v>
      </c>
      <c r="C9" s="351">
        <v>12</v>
      </c>
      <c r="D9" s="351">
        <v>723</v>
      </c>
      <c r="E9" s="351">
        <v>211</v>
      </c>
      <c r="F9" s="351">
        <v>512</v>
      </c>
      <c r="G9" s="351">
        <v>34</v>
      </c>
      <c r="H9" s="351">
        <v>28</v>
      </c>
      <c r="I9" s="351">
        <v>6</v>
      </c>
      <c r="J9" s="351">
        <v>35</v>
      </c>
      <c r="K9" s="351">
        <v>23</v>
      </c>
      <c r="L9" s="352">
        <v>12</v>
      </c>
      <c r="M9" s="348" t="s">
        <v>172</v>
      </c>
    </row>
    <row r="10" spans="1:13" ht="17.25" customHeight="1">
      <c r="A10" s="349" t="s">
        <v>173</v>
      </c>
      <c r="B10" s="351">
        <v>1</v>
      </c>
      <c r="C10" s="351">
        <v>12</v>
      </c>
      <c r="D10" s="351">
        <v>766</v>
      </c>
      <c r="E10" s="351">
        <v>231</v>
      </c>
      <c r="F10" s="351">
        <v>535</v>
      </c>
      <c r="G10" s="351">
        <v>32</v>
      </c>
      <c r="H10" s="351">
        <v>28</v>
      </c>
      <c r="I10" s="351">
        <v>4</v>
      </c>
      <c r="J10" s="351">
        <v>36</v>
      </c>
      <c r="K10" s="351">
        <v>23</v>
      </c>
      <c r="L10" s="352">
        <v>13</v>
      </c>
      <c r="M10" s="348" t="s">
        <v>173</v>
      </c>
    </row>
    <row r="11" spans="1:13" s="337" customFormat="1" ht="17.25" customHeight="1">
      <c r="A11" s="524" t="s">
        <v>174</v>
      </c>
      <c r="B11" s="526">
        <v>1</v>
      </c>
      <c r="C11" s="526">
        <v>12</v>
      </c>
      <c r="D11" s="526">
        <v>705</v>
      </c>
      <c r="E11" s="526">
        <v>219</v>
      </c>
      <c r="F11" s="526">
        <v>486</v>
      </c>
      <c r="G11" s="526">
        <v>32</v>
      </c>
      <c r="H11" s="526">
        <v>26</v>
      </c>
      <c r="I11" s="526">
        <v>6</v>
      </c>
      <c r="J11" s="526">
        <v>36</v>
      </c>
      <c r="K11" s="526">
        <v>22</v>
      </c>
      <c r="L11" s="526">
        <v>14</v>
      </c>
      <c r="M11" s="525" t="s">
        <v>174</v>
      </c>
    </row>
    <row r="12" spans="1:13" s="337" customFormat="1" ht="17.25" customHeight="1">
      <c r="A12" s="524" t="s">
        <v>486</v>
      </c>
      <c r="B12" s="526">
        <v>0</v>
      </c>
      <c r="C12" s="526">
        <v>0</v>
      </c>
      <c r="D12" s="535">
        <v>651</v>
      </c>
      <c r="E12" s="535">
        <v>205</v>
      </c>
      <c r="F12" s="535">
        <v>446</v>
      </c>
      <c r="G12" s="526">
        <v>0</v>
      </c>
      <c r="H12" s="526">
        <v>0</v>
      </c>
      <c r="I12" s="526">
        <v>0</v>
      </c>
      <c r="J12" s="526">
        <v>0</v>
      </c>
      <c r="K12" s="526">
        <v>0</v>
      </c>
      <c r="L12" s="526">
        <v>0</v>
      </c>
      <c r="M12" s="525" t="s">
        <v>486</v>
      </c>
    </row>
    <row r="13" spans="1:13" s="337" customFormat="1" ht="17.25" customHeight="1">
      <c r="A13" s="353" t="s">
        <v>493</v>
      </c>
      <c r="B13" s="526">
        <v>0</v>
      </c>
      <c r="C13" s="526">
        <v>0</v>
      </c>
      <c r="D13" s="546">
        <v>452</v>
      </c>
      <c r="E13" s="546">
        <v>140</v>
      </c>
      <c r="F13" s="546">
        <v>312</v>
      </c>
      <c r="G13" s="526">
        <v>0</v>
      </c>
      <c r="H13" s="526">
        <v>0</v>
      </c>
      <c r="I13" s="526">
        <v>0</v>
      </c>
      <c r="J13" s="526">
        <v>0</v>
      </c>
      <c r="K13" s="526">
        <v>0</v>
      </c>
      <c r="L13" s="526">
        <v>0</v>
      </c>
      <c r="M13" s="354" t="s">
        <v>493</v>
      </c>
    </row>
    <row r="14" spans="1:13" s="355" customFormat="1" ht="17.25" customHeight="1">
      <c r="A14" s="745" t="s">
        <v>4</v>
      </c>
      <c r="B14" s="743">
        <v>0</v>
      </c>
      <c r="C14" s="743">
        <v>0</v>
      </c>
      <c r="D14" s="744">
        <v>452</v>
      </c>
      <c r="E14" s="744">
        <v>140</v>
      </c>
      <c r="F14" s="744">
        <v>312</v>
      </c>
      <c r="G14" s="743">
        <v>0</v>
      </c>
      <c r="H14" s="743">
        <v>0</v>
      </c>
      <c r="I14" s="743">
        <v>0</v>
      </c>
      <c r="J14" s="743">
        <v>0</v>
      </c>
      <c r="K14" s="743">
        <v>0</v>
      </c>
      <c r="L14" s="743">
        <v>0</v>
      </c>
      <c r="M14" s="748" t="s">
        <v>305</v>
      </c>
    </row>
    <row r="15" spans="1:13" ht="9.75" customHeight="1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</row>
    <row r="16" spans="1:9" s="1" customFormat="1" ht="14.25" customHeight="1">
      <c r="A16" s="1072" t="s">
        <v>1029</v>
      </c>
      <c r="B16" s="1071" t="s">
        <v>22</v>
      </c>
      <c r="C16" s="1072"/>
      <c r="D16" s="1071" t="s">
        <v>23</v>
      </c>
      <c r="E16" s="1072"/>
      <c r="F16" s="489" t="s">
        <v>24</v>
      </c>
      <c r="G16" s="490" t="s">
        <v>25</v>
      </c>
      <c r="H16" s="972" t="s">
        <v>1101</v>
      </c>
      <c r="I16" s="973"/>
    </row>
    <row r="17" spans="1:9" s="1" customFormat="1" ht="14.25" customHeight="1">
      <c r="A17" s="1070"/>
      <c r="B17" s="1060" t="s">
        <v>1036</v>
      </c>
      <c r="C17" s="1061"/>
      <c r="D17" s="1062" t="s">
        <v>1037</v>
      </c>
      <c r="E17" s="1063"/>
      <c r="F17" s="493"/>
      <c r="G17" s="493"/>
      <c r="H17" s="974"/>
      <c r="I17" s="975"/>
    </row>
    <row r="18" spans="1:9" s="1" customFormat="1" ht="14.25" customHeight="1">
      <c r="A18" s="1070"/>
      <c r="B18" s="494" t="s">
        <v>26</v>
      </c>
      <c r="C18" s="494" t="s">
        <v>27</v>
      </c>
      <c r="D18" s="490" t="s">
        <v>931</v>
      </c>
      <c r="E18" s="488" t="s">
        <v>28</v>
      </c>
      <c r="F18" s="173"/>
      <c r="G18" s="173"/>
      <c r="H18" s="974"/>
      <c r="I18" s="975"/>
    </row>
    <row r="19" spans="1:9" s="1" customFormat="1" ht="14.25" customHeight="1">
      <c r="A19" s="1070"/>
      <c r="B19" s="493"/>
      <c r="C19" s="493"/>
      <c r="D19" s="493"/>
      <c r="E19" s="495"/>
      <c r="F19" s="496" t="s">
        <v>243</v>
      </c>
      <c r="G19" s="493" t="s">
        <v>29</v>
      </c>
      <c r="H19" s="974"/>
      <c r="I19" s="975"/>
    </row>
    <row r="20" spans="1:10" s="1" customFormat="1" ht="14.25" customHeight="1">
      <c r="A20" s="1063"/>
      <c r="B20" s="497" t="s">
        <v>1095</v>
      </c>
      <c r="C20" s="498" t="s">
        <v>1096</v>
      </c>
      <c r="D20" s="497" t="s">
        <v>1097</v>
      </c>
      <c r="E20" s="492" t="s">
        <v>1098</v>
      </c>
      <c r="F20" s="497" t="s">
        <v>245</v>
      </c>
      <c r="G20" s="497" t="s">
        <v>1099</v>
      </c>
      <c r="H20" s="976"/>
      <c r="I20" s="977"/>
      <c r="J20" s="172"/>
    </row>
    <row r="21" spans="1:9" ht="16.5" customHeight="1">
      <c r="A21" s="348" t="s">
        <v>170</v>
      </c>
      <c r="B21" s="370">
        <v>144</v>
      </c>
      <c r="C21" s="371">
        <v>141</v>
      </c>
      <c r="D21" s="371">
        <v>470</v>
      </c>
      <c r="E21" s="371">
        <v>164</v>
      </c>
      <c r="F21" s="371">
        <v>84</v>
      </c>
      <c r="G21" s="372">
        <v>20</v>
      </c>
      <c r="H21" s="1058" t="s">
        <v>170</v>
      </c>
      <c r="I21" s="1059"/>
    </row>
    <row r="22" spans="1:9" ht="16.5" customHeight="1">
      <c r="A22" s="348" t="s">
        <v>171</v>
      </c>
      <c r="B22" s="370">
        <v>166</v>
      </c>
      <c r="C22" s="371">
        <v>142</v>
      </c>
      <c r="D22" s="371">
        <v>604</v>
      </c>
      <c r="E22" s="371">
        <v>164</v>
      </c>
      <c r="F22" s="371">
        <v>85</v>
      </c>
      <c r="G22" s="371">
        <v>25</v>
      </c>
      <c r="H22" s="1058" t="s">
        <v>176</v>
      </c>
      <c r="I22" s="1059"/>
    </row>
    <row r="23" spans="1:9" ht="16.5" customHeight="1">
      <c r="A23" s="348" t="s">
        <v>177</v>
      </c>
      <c r="B23" s="370">
        <v>157</v>
      </c>
      <c r="C23" s="371">
        <v>152</v>
      </c>
      <c r="D23" s="371">
        <v>469</v>
      </c>
      <c r="E23" s="371">
        <v>164</v>
      </c>
      <c r="F23" s="371">
        <v>85</v>
      </c>
      <c r="G23" s="371">
        <v>25</v>
      </c>
      <c r="H23" s="1058" t="s">
        <v>177</v>
      </c>
      <c r="I23" s="1059"/>
    </row>
    <row r="24" spans="1:9" ht="16.5" customHeight="1">
      <c r="A24" s="348" t="s">
        <v>178</v>
      </c>
      <c r="B24" s="370">
        <v>174</v>
      </c>
      <c r="C24" s="371">
        <v>164</v>
      </c>
      <c r="D24" s="371">
        <v>444</v>
      </c>
      <c r="E24" s="371">
        <v>169</v>
      </c>
      <c r="F24" s="371">
        <v>85</v>
      </c>
      <c r="G24" s="371">
        <v>26</v>
      </c>
      <c r="H24" s="1058" t="s">
        <v>178</v>
      </c>
      <c r="I24" s="1059"/>
    </row>
    <row r="25" spans="1:9" s="337" customFormat="1" ht="16.5" customHeight="1">
      <c r="A25" s="524" t="s">
        <v>174</v>
      </c>
      <c r="B25" s="408">
        <v>186</v>
      </c>
      <c r="C25" s="408">
        <v>124</v>
      </c>
      <c r="D25" s="408">
        <v>304</v>
      </c>
      <c r="E25" s="408">
        <v>155</v>
      </c>
      <c r="F25" s="408">
        <v>85</v>
      </c>
      <c r="G25" s="408">
        <v>26</v>
      </c>
      <c r="H25" s="1055" t="s">
        <v>174</v>
      </c>
      <c r="I25" s="1064"/>
    </row>
    <row r="26" spans="1:9" s="337" customFormat="1" ht="16.5" customHeight="1">
      <c r="A26" s="524" t="s">
        <v>35</v>
      </c>
      <c r="B26" s="408">
        <v>225</v>
      </c>
      <c r="C26" s="408">
        <v>149</v>
      </c>
      <c r="D26" s="408">
        <v>363</v>
      </c>
      <c r="E26" s="408">
        <v>144</v>
      </c>
      <c r="F26" s="746">
        <v>0</v>
      </c>
      <c r="G26" s="746">
        <v>0</v>
      </c>
      <c r="H26" s="1055" t="s">
        <v>35</v>
      </c>
      <c r="I26" s="959"/>
    </row>
    <row r="27" spans="1:9" s="337" customFormat="1" ht="16.5" customHeight="1">
      <c r="A27" s="353" t="s">
        <v>493</v>
      </c>
      <c r="B27" s="753">
        <v>198</v>
      </c>
      <c r="C27" s="754">
        <v>136</v>
      </c>
      <c r="D27" s="746">
        <v>0</v>
      </c>
      <c r="E27" s="746">
        <v>0</v>
      </c>
      <c r="F27" s="746">
        <v>0</v>
      </c>
      <c r="G27" s="746">
        <v>0</v>
      </c>
      <c r="H27" s="1056" t="s">
        <v>6</v>
      </c>
      <c r="I27" s="1057"/>
    </row>
    <row r="28" spans="1:9" s="355" customFormat="1" ht="16.5" customHeight="1">
      <c r="A28" s="745" t="s">
        <v>5</v>
      </c>
      <c r="B28" s="751">
        <v>198</v>
      </c>
      <c r="C28" s="752">
        <v>136</v>
      </c>
      <c r="D28" s="747">
        <v>0</v>
      </c>
      <c r="E28" s="747">
        <v>0</v>
      </c>
      <c r="F28" s="747">
        <v>0</v>
      </c>
      <c r="G28" s="747">
        <v>0</v>
      </c>
      <c r="H28" s="748" t="s">
        <v>306</v>
      </c>
      <c r="I28" s="303"/>
    </row>
    <row r="29" spans="1:9" ht="15" customHeight="1">
      <c r="A29" s="356" t="s">
        <v>494</v>
      </c>
      <c r="G29" s="562"/>
      <c r="H29" s="562"/>
      <c r="I29" s="562" t="s">
        <v>30</v>
      </c>
    </row>
    <row r="30" spans="1:5" ht="21.75" customHeight="1">
      <c r="A30" s="206" t="s">
        <v>304</v>
      </c>
      <c r="B30" s="568"/>
      <c r="C30" s="568"/>
      <c r="D30" s="568"/>
      <c r="E30" s="568"/>
    </row>
  </sheetData>
  <mergeCells count="22">
    <mergeCell ref="B16:C16"/>
    <mergeCell ref="D16:E16"/>
    <mergeCell ref="A1:M1"/>
    <mergeCell ref="D3:F3"/>
    <mergeCell ref="G3:I3"/>
    <mergeCell ref="J3:L3"/>
    <mergeCell ref="A3:A6"/>
    <mergeCell ref="M3:M6"/>
    <mergeCell ref="A16:A20"/>
    <mergeCell ref="D4:F4"/>
    <mergeCell ref="G4:I4"/>
    <mergeCell ref="H16:I20"/>
    <mergeCell ref="J4:L4"/>
    <mergeCell ref="H23:I23"/>
    <mergeCell ref="H26:I26"/>
    <mergeCell ref="H27:I27"/>
    <mergeCell ref="H24:I24"/>
    <mergeCell ref="B17:C17"/>
    <mergeCell ref="D17:E17"/>
    <mergeCell ref="H25:I25"/>
    <mergeCell ref="H21:I21"/>
    <mergeCell ref="H22:I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7">
      <selection activeCell="K32" sqref="K32"/>
    </sheetView>
  </sheetViews>
  <sheetFormatPr defaultColWidth="9.140625" defaultRowHeight="12.75"/>
  <cols>
    <col min="1" max="1" width="18.00390625" style="0" customWidth="1"/>
    <col min="2" max="2" width="10.00390625" style="0" customWidth="1"/>
    <col min="3" max="3" width="9.8515625" style="0" customWidth="1"/>
    <col min="4" max="4" width="9.7109375" style="0" customWidth="1"/>
    <col min="5" max="5" width="10.140625" style="0" customWidth="1"/>
    <col min="6" max="6" width="10.421875" style="0" customWidth="1"/>
    <col min="7" max="7" width="9.8515625" style="0" bestFit="1" customWidth="1"/>
    <col min="8" max="8" width="9.28125" style="0" customWidth="1"/>
    <col min="9" max="9" width="8.421875" style="0" customWidth="1"/>
    <col min="10" max="10" width="14.7109375" style="0" customWidth="1"/>
    <col min="11" max="11" width="7.8515625" style="0" bestFit="1" customWidth="1"/>
    <col min="12" max="13" width="7.8515625" style="0" customWidth="1"/>
    <col min="14" max="14" width="14.7109375" style="0" customWidth="1"/>
    <col min="15" max="21" width="10.00390625" style="0" customWidth="1"/>
    <col min="22" max="22" width="17.421875" style="0" customWidth="1"/>
    <col min="23" max="16384" width="10.00390625" style="0" customWidth="1"/>
  </cols>
  <sheetData>
    <row r="1" spans="1:22" s="21" customFormat="1" ht="32.25" customHeight="1">
      <c r="A1" s="985" t="s">
        <v>31</v>
      </c>
      <c r="B1" s="985"/>
      <c r="C1" s="985"/>
      <c r="D1" s="985"/>
      <c r="E1" s="985"/>
      <c r="F1" s="985"/>
      <c r="G1" s="985"/>
      <c r="H1" s="985"/>
      <c r="I1" s="985"/>
      <c r="J1" s="985"/>
      <c r="K1" s="985"/>
      <c r="L1" s="985"/>
      <c r="M1" s="985"/>
      <c r="N1" s="985"/>
      <c r="O1" s="20"/>
      <c r="P1" s="20"/>
      <c r="Q1" s="20"/>
      <c r="R1" s="20"/>
      <c r="S1" s="20"/>
      <c r="T1" s="20"/>
      <c r="U1" s="20"/>
      <c r="V1" s="20"/>
    </row>
    <row r="2" spans="1:14" s="1" customFormat="1" ht="18" customHeight="1">
      <c r="A2" s="2" t="s">
        <v>32</v>
      </c>
      <c r="N2" s="427" t="s">
        <v>33</v>
      </c>
    </row>
    <row r="3" spans="1:14" s="120" customFormat="1" ht="19.5" customHeight="1">
      <c r="A3" s="1085" t="s">
        <v>34</v>
      </c>
      <c r="B3" s="440" t="s">
        <v>37</v>
      </c>
      <c r="C3" s="440" t="s">
        <v>38</v>
      </c>
      <c r="D3" s="440" t="s">
        <v>39</v>
      </c>
      <c r="E3" s="1048" t="s">
        <v>40</v>
      </c>
      <c r="F3" s="1046"/>
      <c r="G3" s="1047"/>
      <c r="H3" s="1045" t="s">
        <v>41</v>
      </c>
      <c r="I3" s="1046"/>
      <c r="J3" s="1047"/>
      <c r="K3" s="1045" t="s">
        <v>42</v>
      </c>
      <c r="L3" s="1046"/>
      <c r="M3" s="1047"/>
      <c r="N3" s="972" t="s">
        <v>47</v>
      </c>
    </row>
    <row r="4" spans="1:14" s="120" customFormat="1" ht="19.5" customHeight="1">
      <c r="A4" s="1086"/>
      <c r="B4" s="463"/>
      <c r="C4" s="463"/>
      <c r="D4" s="463"/>
      <c r="E4" s="1050" t="s">
        <v>48</v>
      </c>
      <c r="F4" s="1050"/>
      <c r="G4" s="1051"/>
      <c r="H4" s="1054" t="s">
        <v>49</v>
      </c>
      <c r="I4" s="1052"/>
      <c r="J4" s="1053"/>
      <c r="K4" s="1054" t="s">
        <v>50</v>
      </c>
      <c r="L4" s="1052"/>
      <c r="M4" s="1053"/>
      <c r="N4" s="974"/>
    </row>
    <row r="5" spans="1:14" s="120" customFormat="1" ht="19.5" customHeight="1">
      <c r="A5" s="1086"/>
      <c r="B5" s="463"/>
      <c r="C5" s="463" t="s">
        <v>53</v>
      </c>
      <c r="D5" s="463" t="s">
        <v>53</v>
      </c>
      <c r="E5" s="440" t="s">
        <v>54</v>
      </c>
      <c r="F5" s="440" t="s">
        <v>55</v>
      </c>
      <c r="G5" s="440" t="s">
        <v>56</v>
      </c>
      <c r="H5" s="440" t="s">
        <v>54</v>
      </c>
      <c r="I5" s="440" t="s">
        <v>55</v>
      </c>
      <c r="J5" s="440" t="s">
        <v>56</v>
      </c>
      <c r="K5" s="440" t="s">
        <v>54</v>
      </c>
      <c r="L5" s="440" t="s">
        <v>55</v>
      </c>
      <c r="M5" s="440" t="s">
        <v>56</v>
      </c>
      <c r="N5" s="974"/>
    </row>
    <row r="6" spans="1:14" s="120" customFormat="1" ht="19.5" customHeight="1">
      <c r="A6" s="1086"/>
      <c r="B6" s="501"/>
      <c r="C6" s="501"/>
      <c r="D6" s="501"/>
      <c r="E6" s="501"/>
      <c r="F6" s="501"/>
      <c r="G6" s="501"/>
      <c r="H6" s="501"/>
      <c r="I6" s="501"/>
      <c r="J6" s="501"/>
      <c r="K6" s="501"/>
      <c r="L6" s="501"/>
      <c r="M6" s="501"/>
      <c r="N6" s="974"/>
    </row>
    <row r="7" spans="1:14" s="120" customFormat="1" ht="19.5" customHeight="1">
      <c r="A7" s="1087"/>
      <c r="B7" s="464" t="s">
        <v>108</v>
      </c>
      <c r="C7" s="464" t="s">
        <v>109</v>
      </c>
      <c r="D7" s="486" t="s">
        <v>110</v>
      </c>
      <c r="E7" s="464" t="s">
        <v>111</v>
      </c>
      <c r="F7" s="464" t="s">
        <v>112</v>
      </c>
      <c r="G7" s="464" t="s">
        <v>113</v>
      </c>
      <c r="H7" s="464" t="s">
        <v>111</v>
      </c>
      <c r="I7" s="464" t="s">
        <v>112</v>
      </c>
      <c r="J7" s="464" t="s">
        <v>113</v>
      </c>
      <c r="K7" s="464" t="s">
        <v>111</v>
      </c>
      <c r="L7" s="464" t="s">
        <v>112</v>
      </c>
      <c r="M7" s="464" t="s">
        <v>113</v>
      </c>
      <c r="N7" s="976"/>
    </row>
    <row r="8" spans="1:14" s="19" customFormat="1" ht="12.75" customHeight="1">
      <c r="A8" s="69" t="s">
        <v>122</v>
      </c>
      <c r="B8" s="176">
        <v>1</v>
      </c>
      <c r="C8" s="176">
        <v>9</v>
      </c>
      <c r="D8" s="176">
        <v>60</v>
      </c>
      <c r="E8" s="176">
        <v>15081</v>
      </c>
      <c r="F8" s="176">
        <v>9857</v>
      </c>
      <c r="G8" s="176">
        <v>5224</v>
      </c>
      <c r="H8" s="176">
        <v>446</v>
      </c>
      <c r="I8" s="176">
        <v>402</v>
      </c>
      <c r="J8" s="176">
        <v>44</v>
      </c>
      <c r="K8" s="176">
        <v>275</v>
      </c>
      <c r="L8" s="176">
        <v>194</v>
      </c>
      <c r="M8" s="176">
        <v>81</v>
      </c>
      <c r="N8" s="67" t="s">
        <v>122</v>
      </c>
    </row>
    <row r="9" spans="1:14" s="19" customFormat="1" ht="12.75" customHeight="1">
      <c r="A9" s="69" t="s">
        <v>123</v>
      </c>
      <c r="B9" s="176">
        <v>1</v>
      </c>
      <c r="C9" s="176">
        <v>9</v>
      </c>
      <c r="D9" s="176">
        <v>59</v>
      </c>
      <c r="E9" s="176">
        <v>15284</v>
      </c>
      <c r="F9" s="176">
        <v>10064</v>
      </c>
      <c r="G9" s="176">
        <v>5220</v>
      </c>
      <c r="H9" s="176">
        <v>461</v>
      </c>
      <c r="I9" s="176">
        <v>414</v>
      </c>
      <c r="J9" s="176">
        <v>47</v>
      </c>
      <c r="K9" s="176">
        <v>276</v>
      </c>
      <c r="L9" s="176">
        <v>193</v>
      </c>
      <c r="M9" s="176">
        <v>83</v>
      </c>
      <c r="N9" s="67" t="s">
        <v>123</v>
      </c>
    </row>
    <row r="10" spans="1:14" s="76" customFormat="1" ht="12.75" customHeight="1">
      <c r="A10" s="84" t="s">
        <v>124</v>
      </c>
      <c r="B10" s="34">
        <v>1</v>
      </c>
      <c r="C10" s="34">
        <v>9</v>
      </c>
      <c r="D10" s="34">
        <v>57</v>
      </c>
      <c r="E10" s="34">
        <v>15458</v>
      </c>
      <c r="F10" s="34">
        <v>10242</v>
      </c>
      <c r="G10" s="34">
        <v>5216</v>
      </c>
      <c r="H10" s="34">
        <v>507</v>
      </c>
      <c r="I10" s="34">
        <v>439</v>
      </c>
      <c r="J10" s="34">
        <v>68</v>
      </c>
      <c r="K10" s="34">
        <v>281</v>
      </c>
      <c r="L10" s="34">
        <v>196</v>
      </c>
      <c r="M10" s="34">
        <v>85</v>
      </c>
      <c r="N10" s="50" t="s">
        <v>124</v>
      </c>
    </row>
    <row r="11" spans="1:14" s="76" customFormat="1" ht="12.75" customHeight="1">
      <c r="A11" s="84" t="s">
        <v>125</v>
      </c>
      <c r="B11" s="408">
        <v>1</v>
      </c>
      <c r="C11" s="408">
        <v>0</v>
      </c>
      <c r="D11" s="408">
        <v>57</v>
      </c>
      <c r="E11" s="408">
        <v>15401</v>
      </c>
      <c r="F11" s="408">
        <v>10264</v>
      </c>
      <c r="G11" s="408">
        <v>5137</v>
      </c>
      <c r="H11" s="408">
        <v>523</v>
      </c>
      <c r="I11" s="408">
        <v>452</v>
      </c>
      <c r="J11" s="408">
        <v>71</v>
      </c>
      <c r="K11" s="408">
        <v>288</v>
      </c>
      <c r="L11" s="408">
        <v>202</v>
      </c>
      <c r="M11" s="408">
        <v>86</v>
      </c>
      <c r="N11" s="50" t="s">
        <v>125</v>
      </c>
    </row>
    <row r="12" spans="1:14" s="76" customFormat="1" ht="12.75" customHeight="1">
      <c r="A12" s="84" t="s">
        <v>174</v>
      </c>
      <c r="B12" s="408">
        <v>1</v>
      </c>
      <c r="C12" s="408">
        <v>9</v>
      </c>
      <c r="D12" s="408">
        <v>56</v>
      </c>
      <c r="E12" s="408">
        <v>9830</v>
      </c>
      <c r="F12" s="408">
        <v>5583</v>
      </c>
      <c r="G12" s="408">
        <v>4247</v>
      </c>
      <c r="H12" s="408">
        <v>518</v>
      </c>
      <c r="I12" s="408">
        <v>446</v>
      </c>
      <c r="J12" s="408">
        <v>72</v>
      </c>
      <c r="K12" s="408">
        <v>282</v>
      </c>
      <c r="L12" s="408">
        <v>194</v>
      </c>
      <c r="M12" s="408">
        <v>88</v>
      </c>
      <c r="N12" s="50" t="s">
        <v>174</v>
      </c>
    </row>
    <row r="13" spans="1:14" s="76" customFormat="1" ht="12.75" customHeight="1">
      <c r="A13" s="84" t="s">
        <v>489</v>
      </c>
      <c r="B13" s="408">
        <v>1</v>
      </c>
      <c r="C13" s="408">
        <v>11</v>
      </c>
      <c r="D13" s="408">
        <v>57</v>
      </c>
      <c r="E13" s="408">
        <v>10560</v>
      </c>
      <c r="F13" s="408">
        <v>5804</v>
      </c>
      <c r="G13" s="408">
        <v>4756</v>
      </c>
      <c r="H13" s="408">
        <v>559</v>
      </c>
      <c r="I13" s="408">
        <v>478</v>
      </c>
      <c r="J13" s="408">
        <v>81</v>
      </c>
      <c r="K13" s="408">
        <v>327</v>
      </c>
      <c r="L13" s="408">
        <v>224</v>
      </c>
      <c r="M13" s="408">
        <v>103</v>
      </c>
      <c r="N13" s="50" t="s">
        <v>489</v>
      </c>
    </row>
    <row r="14" spans="1:16" s="76" customFormat="1" ht="12.75" customHeight="1">
      <c r="A14" s="563" t="s">
        <v>490</v>
      </c>
      <c r="B14" s="627">
        <v>1</v>
      </c>
      <c r="C14" s="627">
        <v>11</v>
      </c>
      <c r="D14" s="627">
        <v>52</v>
      </c>
      <c r="E14" s="627">
        <f>SUM(F14:G14)</f>
        <v>9681</v>
      </c>
      <c r="F14" s="627">
        <v>5463</v>
      </c>
      <c r="G14" s="627">
        <v>4218</v>
      </c>
      <c r="H14" s="626">
        <f>SUM(I14:J14)</f>
        <v>571</v>
      </c>
      <c r="I14" s="627">
        <v>483</v>
      </c>
      <c r="J14" s="627">
        <v>88</v>
      </c>
      <c r="K14" s="626">
        <f>SUM(L14:M14)</f>
        <v>327</v>
      </c>
      <c r="L14" s="627">
        <v>222</v>
      </c>
      <c r="M14" s="627">
        <v>105</v>
      </c>
      <c r="N14" s="564" t="s">
        <v>490</v>
      </c>
      <c r="O14" s="565"/>
      <c r="P14" s="565"/>
    </row>
    <row r="15" spans="1:16" s="82" customFormat="1" ht="12.75" customHeight="1">
      <c r="A15" s="569" t="s">
        <v>964</v>
      </c>
      <c r="B15" s="570">
        <v>1</v>
      </c>
      <c r="C15" s="570">
        <v>11</v>
      </c>
      <c r="D15" s="570">
        <v>52</v>
      </c>
      <c r="E15" s="570">
        <f>SUM(F15:G15)</f>
        <v>9681</v>
      </c>
      <c r="F15" s="570">
        <v>5463</v>
      </c>
      <c r="G15" s="570">
        <v>4218</v>
      </c>
      <c r="H15" s="570">
        <f>SUM(I15:J15)</f>
        <v>571</v>
      </c>
      <c r="I15" s="570">
        <v>483</v>
      </c>
      <c r="J15" s="570">
        <v>88</v>
      </c>
      <c r="K15" s="570">
        <f>SUM(L15:M15)</f>
        <v>327</v>
      </c>
      <c r="L15" s="570">
        <v>222</v>
      </c>
      <c r="M15" s="570">
        <v>105</v>
      </c>
      <c r="N15" s="797" t="s">
        <v>307</v>
      </c>
      <c r="O15" s="567" t="s">
        <v>965</v>
      </c>
      <c r="P15" s="568"/>
    </row>
    <row r="16" spans="1:22" s="19" customFormat="1" ht="18" customHeight="1">
      <c r="A16" s="9"/>
      <c r="B16" s="360"/>
      <c r="C16" s="360"/>
      <c r="D16" s="360"/>
      <c r="E16" s="360"/>
      <c r="F16" s="243"/>
      <c r="G16" s="243"/>
      <c r="H16" s="243"/>
      <c r="I16" s="243"/>
      <c r="J16" s="796"/>
      <c r="K16" s="796"/>
      <c r="L16" s="796"/>
      <c r="M16" s="796"/>
      <c r="N16" s="796"/>
      <c r="O16" s="243"/>
      <c r="P16" s="243"/>
      <c r="Q16" s="243"/>
      <c r="R16" s="243"/>
      <c r="S16" s="243"/>
      <c r="T16" s="243"/>
      <c r="U16" s="243"/>
      <c r="V16" s="361"/>
    </row>
    <row r="17" spans="1:10" s="120" customFormat="1" ht="19.5" customHeight="1">
      <c r="A17" s="1085" t="s">
        <v>34</v>
      </c>
      <c r="B17" s="1045" t="s">
        <v>43</v>
      </c>
      <c r="C17" s="1046"/>
      <c r="D17" s="1046"/>
      <c r="E17" s="1047"/>
      <c r="F17" s="1048" t="s">
        <v>44</v>
      </c>
      <c r="G17" s="1047"/>
      <c r="H17" s="414" t="s">
        <v>45</v>
      </c>
      <c r="I17" s="440" t="s">
        <v>46</v>
      </c>
      <c r="J17" s="974" t="s">
        <v>47</v>
      </c>
    </row>
    <row r="18" spans="1:10" s="6" customFormat="1" ht="19.5" customHeight="1">
      <c r="A18" s="1086"/>
      <c r="B18" s="1049" t="s">
        <v>51</v>
      </c>
      <c r="C18" s="1050"/>
      <c r="D18" s="1050"/>
      <c r="E18" s="1051"/>
      <c r="F18" s="1083" t="s">
        <v>52</v>
      </c>
      <c r="G18" s="1084"/>
      <c r="H18" s="463"/>
      <c r="I18" s="463"/>
      <c r="J18" s="974"/>
    </row>
    <row r="19" spans="1:10" s="6" customFormat="1" ht="19.5" customHeight="1">
      <c r="A19" s="1086"/>
      <c r="B19" s="484" t="s">
        <v>57</v>
      </c>
      <c r="C19" s="484" t="s">
        <v>58</v>
      </c>
      <c r="D19" s="440" t="s">
        <v>59</v>
      </c>
      <c r="E19" s="440" t="s">
        <v>60</v>
      </c>
      <c r="F19" s="440" t="s">
        <v>103</v>
      </c>
      <c r="G19" s="440" t="s">
        <v>104</v>
      </c>
      <c r="H19" s="463"/>
      <c r="I19" s="463"/>
      <c r="J19" s="974"/>
    </row>
    <row r="20" spans="1:10" s="483" customFormat="1" ht="19.5" customHeight="1">
      <c r="A20" s="1086"/>
      <c r="B20" s="463"/>
      <c r="C20" s="463" t="s">
        <v>105</v>
      </c>
      <c r="D20" s="463"/>
      <c r="E20" s="463" t="s">
        <v>106</v>
      </c>
      <c r="F20" s="463"/>
      <c r="G20" s="463"/>
      <c r="H20" s="463" t="s">
        <v>107</v>
      </c>
      <c r="I20" s="463" t="s">
        <v>1091</v>
      </c>
      <c r="J20" s="974"/>
    </row>
    <row r="21" spans="1:10" s="483" customFormat="1" ht="19.5" customHeight="1">
      <c r="A21" s="1087"/>
      <c r="B21" s="464" t="s">
        <v>114</v>
      </c>
      <c r="C21" s="464" t="s">
        <v>115</v>
      </c>
      <c r="D21" s="486" t="s">
        <v>116</v>
      </c>
      <c r="E21" s="464" t="s">
        <v>117</v>
      </c>
      <c r="F21" s="464" t="s">
        <v>118</v>
      </c>
      <c r="G21" s="464" t="s">
        <v>119</v>
      </c>
      <c r="H21" s="464" t="s">
        <v>120</v>
      </c>
      <c r="I21" s="464" t="s">
        <v>121</v>
      </c>
      <c r="J21" s="976"/>
    </row>
    <row r="22" spans="1:10" ht="19.5" customHeight="1">
      <c r="A22" s="69" t="s">
        <v>122</v>
      </c>
      <c r="B22" s="176">
        <v>1906</v>
      </c>
      <c r="C22" s="176">
        <v>141</v>
      </c>
      <c r="D22" s="176">
        <v>971</v>
      </c>
      <c r="E22" s="176">
        <v>14</v>
      </c>
      <c r="F22" s="176">
        <v>5433</v>
      </c>
      <c r="G22" s="176">
        <v>2543</v>
      </c>
      <c r="H22" s="176">
        <v>770</v>
      </c>
      <c r="I22" s="176">
        <v>199</v>
      </c>
      <c r="J22" s="67" t="s">
        <v>122</v>
      </c>
    </row>
    <row r="23" spans="1:10" ht="19.5" customHeight="1">
      <c r="A23" s="69" t="s">
        <v>123</v>
      </c>
      <c r="B23" s="176">
        <v>1797</v>
      </c>
      <c r="C23" s="176">
        <v>144</v>
      </c>
      <c r="D23" s="176">
        <v>864</v>
      </c>
      <c r="E23" s="176">
        <v>33</v>
      </c>
      <c r="F23" s="176">
        <v>8802</v>
      </c>
      <c r="G23" s="176">
        <v>2551</v>
      </c>
      <c r="H23" s="176">
        <v>770</v>
      </c>
      <c r="I23" s="176">
        <v>207</v>
      </c>
      <c r="J23" s="67" t="s">
        <v>123</v>
      </c>
    </row>
    <row r="24" spans="1:10" ht="19.5" customHeight="1">
      <c r="A24" s="84" t="s">
        <v>124</v>
      </c>
      <c r="B24" s="34">
        <v>2133</v>
      </c>
      <c r="C24" s="34">
        <v>169</v>
      </c>
      <c r="D24" s="34">
        <v>968</v>
      </c>
      <c r="E24" s="34">
        <v>30</v>
      </c>
      <c r="F24" s="34">
        <v>7613</v>
      </c>
      <c r="G24" s="34">
        <v>2497</v>
      </c>
      <c r="H24" s="34">
        <v>770</v>
      </c>
      <c r="I24" s="34">
        <v>221</v>
      </c>
      <c r="J24" s="50" t="s">
        <v>124</v>
      </c>
    </row>
    <row r="25" spans="1:10" ht="19.5" customHeight="1">
      <c r="A25" s="84" t="s">
        <v>125</v>
      </c>
      <c r="B25" s="408">
        <v>2137</v>
      </c>
      <c r="C25" s="408">
        <v>140</v>
      </c>
      <c r="D25" s="408">
        <v>1106</v>
      </c>
      <c r="E25" s="408">
        <v>12</v>
      </c>
      <c r="F25" s="408">
        <v>6052</v>
      </c>
      <c r="G25" s="408">
        <v>2316</v>
      </c>
      <c r="H25" s="408">
        <v>1509</v>
      </c>
      <c r="I25" s="408">
        <v>228</v>
      </c>
      <c r="J25" s="50" t="s">
        <v>125</v>
      </c>
    </row>
    <row r="26" spans="1:10" s="236" customFormat="1" ht="19.5" customHeight="1">
      <c r="A26" s="84" t="s">
        <v>174</v>
      </c>
      <c r="B26" s="408">
        <v>2115</v>
      </c>
      <c r="C26" s="408">
        <v>143</v>
      </c>
      <c r="D26" s="408">
        <v>1123</v>
      </c>
      <c r="E26" s="408">
        <v>12</v>
      </c>
      <c r="F26" s="408">
        <v>6467</v>
      </c>
      <c r="G26" s="408">
        <v>2366</v>
      </c>
      <c r="H26" s="408">
        <v>1507</v>
      </c>
      <c r="I26" s="408">
        <v>151</v>
      </c>
      <c r="J26" s="50" t="s">
        <v>174</v>
      </c>
    </row>
    <row r="27" spans="1:10" s="236" customFormat="1" ht="19.5" customHeight="1">
      <c r="A27" s="84" t="s">
        <v>489</v>
      </c>
      <c r="B27" s="408">
        <v>2077</v>
      </c>
      <c r="C27" s="408">
        <v>125</v>
      </c>
      <c r="D27" s="408">
        <v>1899</v>
      </c>
      <c r="E27" s="408">
        <v>29</v>
      </c>
      <c r="F27" s="408">
        <v>6929</v>
      </c>
      <c r="G27" s="408">
        <v>2547</v>
      </c>
      <c r="H27" s="408">
        <v>1592</v>
      </c>
      <c r="I27" s="408">
        <v>172</v>
      </c>
      <c r="J27" s="50" t="s">
        <v>489</v>
      </c>
    </row>
    <row r="28" spans="1:11" s="236" customFormat="1" ht="19.5" customHeight="1">
      <c r="A28" s="563" t="s">
        <v>61</v>
      </c>
      <c r="B28" s="626">
        <v>2204</v>
      </c>
      <c r="C28" s="626">
        <v>125</v>
      </c>
      <c r="D28" s="626">
        <v>1174</v>
      </c>
      <c r="E28" s="626">
        <v>10</v>
      </c>
      <c r="F28" s="626">
        <v>7153</v>
      </c>
      <c r="G28" s="626">
        <v>2491</v>
      </c>
      <c r="H28" s="626">
        <v>1582</v>
      </c>
      <c r="I28" s="626">
        <v>192</v>
      </c>
      <c r="J28" s="1079" t="s">
        <v>62</v>
      </c>
      <c r="K28" s="1080"/>
    </row>
    <row r="29" spans="1:11" ht="12.75">
      <c r="A29" s="569" t="s">
        <v>964</v>
      </c>
      <c r="B29" s="755">
        <v>2204</v>
      </c>
      <c r="C29" s="570">
        <v>125</v>
      </c>
      <c r="D29" s="570">
        <v>1174</v>
      </c>
      <c r="E29" s="570">
        <v>10</v>
      </c>
      <c r="F29" s="570">
        <v>7153</v>
      </c>
      <c r="G29" s="570">
        <v>2491</v>
      </c>
      <c r="H29" s="798">
        <v>1582</v>
      </c>
      <c r="I29" s="798">
        <v>192</v>
      </c>
      <c r="J29" s="1081" t="s">
        <v>307</v>
      </c>
      <c r="K29" s="1082"/>
    </row>
    <row r="30" spans="1:21" ht="18" customHeight="1">
      <c r="A30" s="7" t="s">
        <v>126</v>
      </c>
      <c r="B30" s="19"/>
      <c r="C30" s="19"/>
      <c r="D30" s="19"/>
      <c r="E30" s="19"/>
      <c r="F30" s="19"/>
      <c r="G30" s="19"/>
      <c r="H30" s="19"/>
      <c r="I30" s="46"/>
      <c r="J30" s="46" t="s">
        <v>127</v>
      </c>
      <c r="K30" s="114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1:22" ht="12.75">
      <c r="A31" s="628" t="s">
        <v>63</v>
      </c>
      <c r="B31" s="568"/>
      <c r="C31" s="568"/>
      <c r="D31" s="568"/>
      <c r="E31" s="568"/>
      <c r="F31" s="568"/>
      <c r="G31" s="568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</row>
    <row r="32" spans="1:22" ht="12.75">
      <c r="A32" s="568"/>
      <c r="B32" s="568"/>
      <c r="C32" s="568"/>
      <c r="D32" s="568"/>
      <c r="E32" s="568"/>
      <c r="F32" s="568"/>
      <c r="G32" s="568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</row>
  </sheetData>
  <mergeCells count="17">
    <mergeCell ref="B18:E18"/>
    <mergeCell ref="F18:G18"/>
    <mergeCell ref="K4:M4"/>
    <mergeCell ref="A17:A21"/>
    <mergeCell ref="B17:E17"/>
    <mergeCell ref="F17:G17"/>
    <mergeCell ref="A3:A7"/>
    <mergeCell ref="E3:G3"/>
    <mergeCell ref="N3:N7"/>
    <mergeCell ref="E4:G4"/>
    <mergeCell ref="H4:J4"/>
    <mergeCell ref="A1:N1"/>
    <mergeCell ref="J28:K28"/>
    <mergeCell ref="J29:K29"/>
    <mergeCell ref="H3:J3"/>
    <mergeCell ref="K3:M3"/>
    <mergeCell ref="J17:J21"/>
  </mergeCells>
  <printOptions/>
  <pageMargins left="0.43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309"/>
  <sheetViews>
    <sheetView workbookViewId="0" topLeftCell="A10">
      <selection activeCell="M18" sqref="M18"/>
    </sheetView>
  </sheetViews>
  <sheetFormatPr defaultColWidth="9.140625" defaultRowHeight="12.75"/>
  <cols>
    <col min="1" max="1" width="23.8515625" style="0" customWidth="1"/>
    <col min="2" max="2" width="8.00390625" style="0" customWidth="1"/>
    <col min="3" max="4" width="8.57421875" style="0" customWidth="1"/>
    <col min="5" max="6" width="8.140625" style="0" customWidth="1"/>
    <col min="7" max="10" width="8.00390625" style="0" customWidth="1"/>
    <col min="11" max="12" width="8.140625" style="0" customWidth="1"/>
    <col min="13" max="13" width="33.7109375" style="112" customWidth="1"/>
    <col min="14" max="20" width="10.00390625" style="112" customWidth="1"/>
    <col min="21" max="21" width="20.28125" style="112" customWidth="1"/>
    <col min="22" max="53" width="10.00390625" style="112" customWidth="1"/>
    <col min="54" max="54" width="19.28125" style="112" customWidth="1"/>
  </cols>
  <sheetData>
    <row r="1" spans="1:22" s="21" customFormat="1" ht="32.25" customHeight="1">
      <c r="A1" s="985" t="s">
        <v>128</v>
      </c>
      <c r="B1" s="985"/>
      <c r="C1" s="985"/>
      <c r="D1" s="985"/>
      <c r="E1" s="985"/>
      <c r="F1" s="985"/>
      <c r="G1" s="985"/>
      <c r="H1" s="985"/>
      <c r="I1" s="985"/>
      <c r="J1" s="985"/>
      <c r="K1" s="985"/>
      <c r="L1" s="985"/>
      <c r="V1" s="178"/>
    </row>
    <row r="2" spans="1:22" s="1" customFormat="1" ht="18" customHeight="1">
      <c r="A2" s="502" t="s">
        <v>129</v>
      </c>
      <c r="B2" s="204"/>
      <c r="C2" s="204"/>
      <c r="D2" s="204"/>
      <c r="E2" s="204"/>
      <c r="F2" s="204"/>
      <c r="G2" s="204"/>
      <c r="H2" s="204"/>
      <c r="I2" s="204"/>
      <c r="J2" s="204"/>
      <c r="M2" s="213" t="s">
        <v>182</v>
      </c>
      <c r="V2" s="172"/>
    </row>
    <row r="3" spans="1:14" s="120" customFormat="1" ht="19.5" customHeight="1">
      <c r="A3" s="986" t="s">
        <v>956</v>
      </c>
      <c r="B3" s="198" t="s">
        <v>130</v>
      </c>
      <c r="C3" s="1075" t="s">
        <v>131</v>
      </c>
      <c r="D3" s="1047"/>
      <c r="E3" s="1075" t="s">
        <v>132</v>
      </c>
      <c r="F3" s="1047"/>
      <c r="G3" s="1075" t="s">
        <v>151</v>
      </c>
      <c r="H3" s="1047"/>
      <c r="I3" s="1075" t="s">
        <v>152</v>
      </c>
      <c r="J3" s="1047"/>
      <c r="K3" s="1075" t="s">
        <v>153</v>
      </c>
      <c r="L3" s="1046"/>
      <c r="M3" s="972" t="s">
        <v>154</v>
      </c>
      <c r="N3" s="461"/>
    </row>
    <row r="4" spans="1:14" s="120" customFormat="1" ht="19.5" customHeight="1">
      <c r="A4" s="970"/>
      <c r="B4" s="463"/>
      <c r="C4" s="1083" t="s">
        <v>155</v>
      </c>
      <c r="D4" s="1051"/>
      <c r="E4" s="1049" t="s">
        <v>156</v>
      </c>
      <c r="F4" s="1051"/>
      <c r="G4" s="1054" t="s">
        <v>157</v>
      </c>
      <c r="H4" s="1053"/>
      <c r="I4" s="1054" t="s">
        <v>158</v>
      </c>
      <c r="J4" s="1053"/>
      <c r="K4" s="1054" t="s">
        <v>159</v>
      </c>
      <c r="L4" s="1052"/>
      <c r="M4" s="974"/>
      <c r="N4" s="461"/>
    </row>
    <row r="5" spans="1:14" s="120" customFormat="1" ht="19.5" customHeight="1">
      <c r="A5" s="970"/>
      <c r="B5" s="463"/>
      <c r="C5" s="198" t="s">
        <v>160</v>
      </c>
      <c r="D5" s="198" t="s">
        <v>161</v>
      </c>
      <c r="E5" s="198" t="s">
        <v>160</v>
      </c>
      <c r="F5" s="198" t="s">
        <v>161</v>
      </c>
      <c r="G5" s="198" t="s">
        <v>226</v>
      </c>
      <c r="H5" s="198" t="s">
        <v>162</v>
      </c>
      <c r="I5" s="198" t="s">
        <v>226</v>
      </c>
      <c r="J5" s="198" t="s">
        <v>162</v>
      </c>
      <c r="K5" s="198" t="s">
        <v>226</v>
      </c>
      <c r="L5" s="411" t="s">
        <v>162</v>
      </c>
      <c r="M5" s="974"/>
      <c r="N5" s="461"/>
    </row>
    <row r="6" spans="1:14" s="120" customFormat="1" ht="19.5" customHeight="1">
      <c r="A6" s="971"/>
      <c r="B6" s="464" t="s">
        <v>230</v>
      </c>
      <c r="C6" s="486" t="s">
        <v>163</v>
      </c>
      <c r="D6" s="486" t="s">
        <v>164</v>
      </c>
      <c r="E6" s="464" t="s">
        <v>168</v>
      </c>
      <c r="F6" s="464" t="s">
        <v>169</v>
      </c>
      <c r="G6" s="480" t="s">
        <v>232</v>
      </c>
      <c r="H6" s="464" t="s">
        <v>1006</v>
      </c>
      <c r="I6" s="480" t="s">
        <v>232</v>
      </c>
      <c r="J6" s="464" t="s">
        <v>1006</v>
      </c>
      <c r="K6" s="480" t="s">
        <v>232</v>
      </c>
      <c r="L6" s="480" t="s">
        <v>1006</v>
      </c>
      <c r="M6" s="976"/>
      <c r="N6" s="461"/>
    </row>
    <row r="7" spans="1:14" s="26" customFormat="1" ht="18" customHeight="1">
      <c r="A7" s="27" t="s">
        <v>908</v>
      </c>
      <c r="B7" s="180">
        <v>7</v>
      </c>
      <c r="C7" s="180">
        <v>84</v>
      </c>
      <c r="D7" s="180">
        <v>37</v>
      </c>
      <c r="E7" s="180">
        <v>622</v>
      </c>
      <c r="F7" s="180">
        <v>79</v>
      </c>
      <c r="G7" s="180">
        <v>1481</v>
      </c>
      <c r="H7" s="180">
        <v>580</v>
      </c>
      <c r="I7" s="180">
        <v>177</v>
      </c>
      <c r="J7" s="180">
        <v>52</v>
      </c>
      <c r="K7" s="180">
        <v>11</v>
      </c>
      <c r="L7" s="180">
        <v>2</v>
      </c>
      <c r="M7" s="181" t="s">
        <v>908</v>
      </c>
      <c r="N7" s="182"/>
    </row>
    <row r="8" spans="1:14" s="26" customFormat="1" ht="18" customHeight="1">
      <c r="A8" s="27" t="s">
        <v>171</v>
      </c>
      <c r="B8" s="180">
        <v>7</v>
      </c>
      <c r="C8" s="180">
        <v>86</v>
      </c>
      <c r="D8" s="180">
        <v>41</v>
      </c>
      <c r="E8" s="180">
        <v>620</v>
      </c>
      <c r="F8" s="180">
        <v>91</v>
      </c>
      <c r="G8" s="180">
        <v>1528</v>
      </c>
      <c r="H8" s="180">
        <v>666</v>
      </c>
      <c r="I8" s="180">
        <v>213</v>
      </c>
      <c r="J8" s="180">
        <v>66</v>
      </c>
      <c r="K8" s="180">
        <v>10</v>
      </c>
      <c r="L8" s="180">
        <v>2</v>
      </c>
      <c r="M8" s="181" t="s">
        <v>171</v>
      </c>
      <c r="N8" s="182"/>
    </row>
    <row r="9" spans="1:14" s="76" customFormat="1" ht="18" customHeight="1">
      <c r="A9" s="84" t="s">
        <v>911</v>
      </c>
      <c r="B9" s="34">
        <v>7</v>
      </c>
      <c r="C9" s="34">
        <v>89</v>
      </c>
      <c r="D9" s="34">
        <v>41</v>
      </c>
      <c r="E9" s="34">
        <v>610</v>
      </c>
      <c r="F9" s="34">
        <v>91</v>
      </c>
      <c r="G9" s="34">
        <v>1709</v>
      </c>
      <c r="H9" s="34">
        <v>726</v>
      </c>
      <c r="I9" s="34">
        <v>251</v>
      </c>
      <c r="J9" s="34">
        <v>72</v>
      </c>
      <c r="K9" s="34">
        <v>13</v>
      </c>
      <c r="L9" s="34">
        <v>3</v>
      </c>
      <c r="M9" s="50" t="s">
        <v>911</v>
      </c>
      <c r="N9" s="39"/>
    </row>
    <row r="10" spans="1:14" s="76" customFormat="1" ht="18" customHeight="1">
      <c r="A10" s="84" t="s">
        <v>178</v>
      </c>
      <c r="B10" s="34">
        <f>SUM(B14:B22)</f>
        <v>9</v>
      </c>
      <c r="C10" s="34">
        <f>SUM(C14:C22)</f>
        <v>76</v>
      </c>
      <c r="D10" s="34" t="s">
        <v>505</v>
      </c>
      <c r="E10" s="34">
        <f aca="true" t="shared" si="0" ref="E10:L10">SUM(E14:E22)</f>
        <v>630</v>
      </c>
      <c r="F10" s="34">
        <f t="shared" si="0"/>
        <v>141</v>
      </c>
      <c r="G10" s="34">
        <f t="shared" si="0"/>
        <v>1313</v>
      </c>
      <c r="H10" s="34">
        <f t="shared" si="0"/>
        <v>626</v>
      </c>
      <c r="I10" s="34">
        <f t="shared" si="0"/>
        <v>262</v>
      </c>
      <c r="J10" s="34">
        <f t="shared" si="0"/>
        <v>89</v>
      </c>
      <c r="K10" s="34">
        <f t="shared" si="0"/>
        <v>34</v>
      </c>
      <c r="L10" s="34">
        <f t="shared" si="0"/>
        <v>7</v>
      </c>
      <c r="M10" s="50" t="s">
        <v>178</v>
      </c>
      <c r="N10" s="39"/>
    </row>
    <row r="11" spans="1:14" s="76" customFormat="1" ht="18" customHeight="1">
      <c r="A11" s="84" t="s">
        <v>174</v>
      </c>
      <c r="B11" s="34">
        <v>7</v>
      </c>
      <c r="C11" s="34">
        <v>85</v>
      </c>
      <c r="D11" s="34" t="s">
        <v>505</v>
      </c>
      <c r="E11" s="34">
        <v>589</v>
      </c>
      <c r="F11" s="34">
        <v>102</v>
      </c>
      <c r="G11" s="34">
        <v>1321</v>
      </c>
      <c r="H11" s="34">
        <v>630</v>
      </c>
      <c r="I11" s="34">
        <v>236</v>
      </c>
      <c r="J11" s="34">
        <v>74</v>
      </c>
      <c r="K11" s="34">
        <v>13</v>
      </c>
      <c r="L11" s="34">
        <v>3</v>
      </c>
      <c r="M11" s="50" t="s">
        <v>174</v>
      </c>
      <c r="N11" s="39"/>
    </row>
    <row r="12" spans="1:14" s="76" customFormat="1" ht="18" customHeight="1">
      <c r="A12" s="84" t="s">
        <v>489</v>
      </c>
      <c r="B12" s="34">
        <v>7</v>
      </c>
      <c r="C12" s="34">
        <v>72</v>
      </c>
      <c r="D12" s="34">
        <v>41</v>
      </c>
      <c r="E12" s="34">
        <v>606</v>
      </c>
      <c r="F12" s="34">
        <v>125</v>
      </c>
      <c r="G12" s="34">
        <v>1325</v>
      </c>
      <c r="H12" s="34">
        <v>643</v>
      </c>
      <c r="I12" s="34">
        <v>251</v>
      </c>
      <c r="J12" s="34">
        <v>85</v>
      </c>
      <c r="K12" s="34">
        <v>13</v>
      </c>
      <c r="L12" s="34">
        <v>3</v>
      </c>
      <c r="M12" s="50" t="s">
        <v>486</v>
      </c>
      <c r="N12" s="39"/>
    </row>
    <row r="13" spans="1:14" s="82" customFormat="1" ht="18" customHeight="1">
      <c r="A13" s="572" t="s">
        <v>490</v>
      </c>
      <c r="B13" s="573">
        <f>SUM(B14:B22)</f>
        <v>9</v>
      </c>
      <c r="C13" s="573">
        <f aca="true" t="shared" si="1" ref="C13:L13">SUM(C14:C22)</f>
        <v>76</v>
      </c>
      <c r="D13" s="573">
        <f t="shared" si="1"/>
        <v>44</v>
      </c>
      <c r="E13" s="573">
        <f t="shared" si="1"/>
        <v>630</v>
      </c>
      <c r="F13" s="573">
        <f t="shared" si="1"/>
        <v>141</v>
      </c>
      <c r="G13" s="573">
        <f t="shared" si="1"/>
        <v>1313</v>
      </c>
      <c r="H13" s="573">
        <f t="shared" si="1"/>
        <v>626</v>
      </c>
      <c r="I13" s="573">
        <f t="shared" si="1"/>
        <v>262</v>
      </c>
      <c r="J13" s="573">
        <f t="shared" si="1"/>
        <v>89</v>
      </c>
      <c r="K13" s="573">
        <f t="shared" si="1"/>
        <v>34</v>
      </c>
      <c r="L13" s="573">
        <f t="shared" si="1"/>
        <v>7</v>
      </c>
      <c r="M13" s="41" t="s">
        <v>490</v>
      </c>
      <c r="N13" s="80"/>
    </row>
    <row r="14" spans="1:13" s="19" customFormat="1" ht="29.25" customHeight="1">
      <c r="A14" s="504" t="s">
        <v>64</v>
      </c>
      <c r="B14" s="574">
        <v>1</v>
      </c>
      <c r="C14" s="560">
        <v>46</v>
      </c>
      <c r="D14" s="560">
        <v>44</v>
      </c>
      <c r="E14" s="560">
        <v>208</v>
      </c>
      <c r="F14" s="560">
        <v>141</v>
      </c>
      <c r="G14" s="560">
        <v>404</v>
      </c>
      <c r="H14" s="560">
        <v>166</v>
      </c>
      <c r="I14" s="560">
        <v>262</v>
      </c>
      <c r="J14" s="560">
        <v>89</v>
      </c>
      <c r="K14" s="560">
        <v>0</v>
      </c>
      <c r="L14" s="560">
        <v>0</v>
      </c>
      <c r="M14" s="576" t="s">
        <v>65</v>
      </c>
    </row>
    <row r="15" spans="1:13" s="19" customFormat="1" ht="36" customHeight="1">
      <c r="A15" s="504" t="s">
        <v>66</v>
      </c>
      <c r="B15" s="574">
        <v>1</v>
      </c>
      <c r="C15" s="560">
        <v>2</v>
      </c>
      <c r="D15" s="560">
        <v>0</v>
      </c>
      <c r="E15" s="560">
        <v>159</v>
      </c>
      <c r="F15" s="560">
        <v>0</v>
      </c>
      <c r="G15" s="560">
        <v>412</v>
      </c>
      <c r="H15" s="560">
        <v>295</v>
      </c>
      <c r="I15" s="560">
        <v>0</v>
      </c>
      <c r="J15" s="560">
        <v>0</v>
      </c>
      <c r="K15" s="560">
        <v>5</v>
      </c>
      <c r="L15" s="560">
        <v>0</v>
      </c>
      <c r="M15" s="576" t="s">
        <v>67</v>
      </c>
    </row>
    <row r="16" spans="1:13" s="19" customFormat="1" ht="36" customHeight="1">
      <c r="A16" s="504" t="s">
        <v>68</v>
      </c>
      <c r="B16" s="574">
        <v>1</v>
      </c>
      <c r="C16" s="560">
        <v>7</v>
      </c>
      <c r="D16" s="560">
        <v>0</v>
      </c>
      <c r="E16" s="560">
        <v>60</v>
      </c>
      <c r="F16" s="560">
        <v>0</v>
      </c>
      <c r="G16" s="560">
        <v>147</v>
      </c>
      <c r="H16" s="560">
        <v>31</v>
      </c>
      <c r="I16" s="560">
        <v>0</v>
      </c>
      <c r="J16" s="560">
        <v>0</v>
      </c>
      <c r="K16" s="560">
        <v>0</v>
      </c>
      <c r="L16" s="560">
        <v>0</v>
      </c>
      <c r="M16" s="576" t="s">
        <v>69</v>
      </c>
    </row>
    <row r="17" spans="1:13" s="19" customFormat="1" ht="36" customHeight="1">
      <c r="A17" s="504" t="s">
        <v>70</v>
      </c>
      <c r="B17" s="574">
        <v>1</v>
      </c>
      <c r="C17" s="560">
        <v>4</v>
      </c>
      <c r="D17" s="560">
        <v>0</v>
      </c>
      <c r="E17" s="560">
        <v>37</v>
      </c>
      <c r="F17" s="560">
        <v>0</v>
      </c>
      <c r="G17" s="560">
        <v>98</v>
      </c>
      <c r="H17" s="560">
        <v>24</v>
      </c>
      <c r="I17" s="560">
        <v>0</v>
      </c>
      <c r="J17" s="560">
        <v>0</v>
      </c>
      <c r="K17" s="560">
        <v>1</v>
      </c>
      <c r="L17" s="560">
        <v>0</v>
      </c>
      <c r="M17" s="576" t="s">
        <v>71</v>
      </c>
    </row>
    <row r="18" spans="1:13" s="19" customFormat="1" ht="36" customHeight="1">
      <c r="A18" s="504" t="s">
        <v>72</v>
      </c>
      <c r="B18" s="574">
        <v>1</v>
      </c>
      <c r="C18" s="560">
        <v>9</v>
      </c>
      <c r="D18" s="560">
        <v>0</v>
      </c>
      <c r="E18" s="560">
        <v>51</v>
      </c>
      <c r="F18" s="560">
        <v>0</v>
      </c>
      <c r="G18" s="560">
        <v>95</v>
      </c>
      <c r="H18" s="560">
        <v>18</v>
      </c>
      <c r="I18" s="560">
        <v>0</v>
      </c>
      <c r="J18" s="560">
        <v>0</v>
      </c>
      <c r="K18" s="560">
        <v>0</v>
      </c>
      <c r="L18" s="560">
        <v>0</v>
      </c>
      <c r="M18" s="576" t="s">
        <v>73</v>
      </c>
    </row>
    <row r="19" spans="1:13" s="19" customFormat="1" ht="29.25" customHeight="1">
      <c r="A19" s="504" t="s">
        <v>74</v>
      </c>
      <c r="B19" s="574">
        <v>1</v>
      </c>
      <c r="C19" s="560">
        <v>4</v>
      </c>
      <c r="D19" s="560">
        <v>0</v>
      </c>
      <c r="E19" s="560">
        <v>20</v>
      </c>
      <c r="F19" s="560">
        <v>0</v>
      </c>
      <c r="G19" s="560">
        <v>30</v>
      </c>
      <c r="H19" s="560">
        <v>26</v>
      </c>
      <c r="I19" s="560">
        <v>0</v>
      </c>
      <c r="J19" s="560">
        <v>0</v>
      </c>
      <c r="K19" s="560">
        <v>6</v>
      </c>
      <c r="L19" s="560">
        <v>3</v>
      </c>
      <c r="M19" s="576" t="s">
        <v>75</v>
      </c>
    </row>
    <row r="20" spans="1:13" s="19" customFormat="1" ht="29.25" customHeight="1">
      <c r="A20" s="504" t="s">
        <v>76</v>
      </c>
      <c r="B20" s="574">
        <v>1</v>
      </c>
      <c r="C20" s="560">
        <v>1</v>
      </c>
      <c r="D20" s="560">
        <v>0</v>
      </c>
      <c r="E20" s="560">
        <v>40</v>
      </c>
      <c r="F20" s="560">
        <v>0</v>
      </c>
      <c r="G20" s="560">
        <v>74</v>
      </c>
      <c r="H20" s="560">
        <v>45</v>
      </c>
      <c r="I20" s="560">
        <v>0</v>
      </c>
      <c r="J20" s="560">
        <v>0</v>
      </c>
      <c r="K20" s="560">
        <v>0</v>
      </c>
      <c r="L20" s="560">
        <v>0</v>
      </c>
      <c r="M20" s="629" t="s">
        <v>77</v>
      </c>
    </row>
    <row r="21" spans="1:13" s="19" customFormat="1" ht="29.25" customHeight="1">
      <c r="A21" s="504" t="s">
        <v>78</v>
      </c>
      <c r="B21" s="574">
        <v>1</v>
      </c>
      <c r="C21" s="560">
        <v>1</v>
      </c>
      <c r="D21" s="560">
        <v>0</v>
      </c>
      <c r="E21" s="560">
        <v>40</v>
      </c>
      <c r="F21" s="560">
        <v>0</v>
      </c>
      <c r="G21" s="560">
        <v>38</v>
      </c>
      <c r="H21" s="560">
        <v>10</v>
      </c>
      <c r="I21" s="560">
        <v>0</v>
      </c>
      <c r="J21" s="560">
        <v>0</v>
      </c>
      <c r="K21" s="560">
        <v>22</v>
      </c>
      <c r="L21" s="560">
        <v>4</v>
      </c>
      <c r="M21" s="576" t="s">
        <v>79</v>
      </c>
    </row>
    <row r="22" spans="1:13" s="19" customFormat="1" ht="29.25" customHeight="1">
      <c r="A22" s="617" t="s">
        <v>80</v>
      </c>
      <c r="B22" s="577">
        <v>1</v>
      </c>
      <c r="C22" s="561">
        <v>2</v>
      </c>
      <c r="D22" s="561">
        <v>0</v>
      </c>
      <c r="E22" s="561">
        <v>15</v>
      </c>
      <c r="F22" s="561">
        <v>0</v>
      </c>
      <c r="G22" s="561">
        <v>15</v>
      </c>
      <c r="H22" s="561">
        <v>11</v>
      </c>
      <c r="I22" s="561">
        <v>0</v>
      </c>
      <c r="J22" s="561">
        <v>0</v>
      </c>
      <c r="K22" s="561">
        <v>0</v>
      </c>
      <c r="L22" s="561">
        <v>0</v>
      </c>
      <c r="M22" s="618" t="s">
        <v>81</v>
      </c>
    </row>
    <row r="23" spans="1:22" s="19" customFormat="1" ht="12.75">
      <c r="A23" s="7" t="s">
        <v>252</v>
      </c>
      <c r="G23" s="183"/>
      <c r="H23" s="183"/>
      <c r="M23" s="46" t="s">
        <v>253</v>
      </c>
      <c r="N23" s="46"/>
      <c r="O23" s="46"/>
      <c r="P23" s="46"/>
      <c r="Q23" s="46"/>
      <c r="R23" s="46"/>
      <c r="S23" s="46"/>
      <c r="T23" s="46"/>
      <c r="U23" s="46"/>
      <c r="V23" s="114"/>
    </row>
    <row r="24" s="19" customFormat="1" ht="13.5" customHeight="1">
      <c r="A24" s="184" t="s">
        <v>817</v>
      </c>
    </row>
    <row r="25" s="61" customFormat="1" ht="12.75">
      <c r="V25" s="106"/>
    </row>
    <row r="26" s="61" customFormat="1" ht="12.75">
      <c r="V26" s="106"/>
    </row>
    <row r="27" ht="12.75">
      <c r="V27" s="111"/>
    </row>
    <row r="28" ht="12.75">
      <c r="V28" s="111"/>
    </row>
    <row r="29" ht="12.75">
      <c r="V29" s="111"/>
    </row>
    <row r="30" ht="12.75">
      <c r="V30" s="111"/>
    </row>
    <row r="31" ht="12.75">
      <c r="V31" s="111"/>
    </row>
    <row r="32" ht="12.75">
      <c r="V32" s="111"/>
    </row>
    <row r="33" ht="12.75">
      <c r="V33" s="111"/>
    </row>
    <row r="34" ht="12.75">
      <c r="V34" s="111"/>
    </row>
    <row r="35" ht="12.75">
      <c r="V35" s="111"/>
    </row>
    <row r="36" ht="12.75">
      <c r="V36" s="111"/>
    </row>
    <row r="37" ht="12.75">
      <c r="V37" s="111"/>
    </row>
    <row r="38" ht="12.75">
      <c r="V38" s="111"/>
    </row>
    <row r="39" ht="12.75">
      <c r="V39" s="111"/>
    </row>
    <row r="40" ht="12.75">
      <c r="V40" s="111"/>
    </row>
    <row r="41" ht="12.75">
      <c r="V41" s="111"/>
    </row>
    <row r="42" ht="12.75">
      <c r="V42" s="111"/>
    </row>
    <row r="43" ht="12.75">
      <c r="V43" s="111"/>
    </row>
    <row r="44" ht="12.75">
      <c r="V44" s="111"/>
    </row>
    <row r="45" ht="12.75">
      <c r="V45" s="111"/>
    </row>
    <row r="46" ht="12.75">
      <c r="V46" s="111"/>
    </row>
    <row r="47" ht="12.75">
      <c r="V47" s="111"/>
    </row>
    <row r="48" ht="12.75">
      <c r="V48" s="111"/>
    </row>
    <row r="49" ht="12.75">
      <c r="V49" s="111"/>
    </row>
    <row r="50" ht="12.75">
      <c r="V50" s="111"/>
    </row>
    <row r="51" ht="12.75">
      <c r="V51" s="111"/>
    </row>
    <row r="52" ht="12.75">
      <c r="V52" s="111"/>
    </row>
    <row r="53" ht="12.75">
      <c r="V53" s="111"/>
    </row>
    <row r="54" ht="12.75">
      <c r="V54" s="111"/>
    </row>
    <row r="55" ht="12.75">
      <c r="V55" s="111"/>
    </row>
    <row r="56" ht="12.75">
      <c r="V56" s="111"/>
    </row>
    <row r="57" ht="12.75">
      <c r="V57" s="111"/>
    </row>
    <row r="58" ht="12.75">
      <c r="V58" s="111"/>
    </row>
    <row r="59" ht="12.75">
      <c r="V59" s="111"/>
    </row>
    <row r="60" ht="12.75">
      <c r="V60" s="111"/>
    </row>
    <row r="61" ht="12.75">
      <c r="V61" s="111"/>
    </row>
    <row r="62" ht="12.75">
      <c r="V62" s="111"/>
    </row>
    <row r="63" ht="12.75">
      <c r="V63" s="111"/>
    </row>
    <row r="64" ht="12.75">
      <c r="V64" s="111"/>
    </row>
    <row r="65" ht="12.75">
      <c r="V65" s="111"/>
    </row>
    <row r="66" ht="12.75">
      <c r="V66" s="111"/>
    </row>
    <row r="67" ht="12.75">
      <c r="V67" s="111"/>
    </row>
    <row r="68" ht="12.75">
      <c r="V68" s="111"/>
    </row>
    <row r="69" ht="12.75">
      <c r="V69" s="111"/>
    </row>
    <row r="70" ht="12.75">
      <c r="V70" s="111"/>
    </row>
    <row r="71" ht="12.75">
      <c r="V71" s="111"/>
    </row>
    <row r="72" ht="12.75">
      <c r="V72" s="111"/>
    </row>
    <row r="73" ht="12.75">
      <c r="V73" s="111"/>
    </row>
    <row r="74" ht="12.75">
      <c r="V74" s="111"/>
    </row>
    <row r="75" ht="12.75">
      <c r="V75" s="111"/>
    </row>
    <row r="76" ht="12.75">
      <c r="V76" s="111"/>
    </row>
    <row r="77" ht="12.75">
      <c r="V77" s="111"/>
    </row>
    <row r="78" ht="12.75">
      <c r="V78" s="111"/>
    </row>
    <row r="79" ht="12.75">
      <c r="V79" s="111"/>
    </row>
    <row r="80" ht="12.75">
      <c r="V80" s="111"/>
    </row>
    <row r="81" ht="12.75">
      <c r="V81" s="111"/>
    </row>
    <row r="82" ht="12.75">
      <c r="V82" s="111"/>
    </row>
    <row r="83" ht="12.75">
      <c r="V83" s="111"/>
    </row>
    <row r="84" ht="12.75">
      <c r="V84" s="111"/>
    </row>
    <row r="85" ht="12.75">
      <c r="V85" s="111"/>
    </row>
    <row r="86" ht="12.75">
      <c r="V86" s="111"/>
    </row>
    <row r="87" ht="12.75">
      <c r="V87" s="111"/>
    </row>
    <row r="88" ht="12.75">
      <c r="V88" s="111"/>
    </row>
    <row r="89" ht="12.75">
      <c r="V89" s="111"/>
    </row>
    <row r="90" ht="12.75">
      <c r="V90" s="111"/>
    </row>
    <row r="91" ht="12.75">
      <c r="V91" s="111"/>
    </row>
    <row r="92" ht="12.75">
      <c r="V92" s="111"/>
    </row>
    <row r="93" ht="12.75">
      <c r="V93" s="111"/>
    </row>
    <row r="94" ht="12.75">
      <c r="V94" s="111"/>
    </row>
    <row r="95" ht="12.75">
      <c r="V95" s="111"/>
    </row>
    <row r="96" ht="12.75">
      <c r="V96" s="111"/>
    </row>
    <row r="97" ht="12.75">
      <c r="V97" s="111"/>
    </row>
    <row r="98" ht="12.75">
      <c r="V98" s="111"/>
    </row>
    <row r="99" ht="12.75">
      <c r="V99" s="111"/>
    </row>
    <row r="100" ht="12.75">
      <c r="V100" s="111"/>
    </row>
    <row r="101" ht="12.75">
      <c r="V101" s="111"/>
    </row>
    <row r="102" ht="12.75">
      <c r="V102" s="111"/>
    </row>
    <row r="103" ht="12.75">
      <c r="V103" s="111"/>
    </row>
    <row r="104" ht="12.75">
      <c r="V104" s="111"/>
    </row>
    <row r="105" ht="12.75">
      <c r="V105" s="111"/>
    </row>
    <row r="106" ht="12.75">
      <c r="V106" s="111"/>
    </row>
    <row r="107" ht="12.75">
      <c r="V107" s="111"/>
    </row>
    <row r="108" ht="12.75">
      <c r="V108" s="111"/>
    </row>
    <row r="109" ht="12.75">
      <c r="V109" s="111"/>
    </row>
    <row r="110" ht="12.75">
      <c r="V110" s="111"/>
    </row>
    <row r="111" ht="12.75">
      <c r="V111" s="111"/>
    </row>
    <row r="112" ht="12.75">
      <c r="V112" s="111"/>
    </row>
    <row r="113" ht="12.75">
      <c r="V113" s="111"/>
    </row>
    <row r="114" ht="12.75">
      <c r="V114" s="111"/>
    </row>
    <row r="115" ht="12.75">
      <c r="V115" s="111"/>
    </row>
    <row r="116" ht="12.75">
      <c r="V116" s="111"/>
    </row>
    <row r="117" ht="12.75">
      <c r="V117" s="111"/>
    </row>
    <row r="118" ht="12.75">
      <c r="V118" s="111"/>
    </row>
    <row r="119" ht="12.75">
      <c r="V119" s="111"/>
    </row>
    <row r="120" ht="12.75">
      <c r="V120" s="111"/>
    </row>
    <row r="121" ht="12.75">
      <c r="V121" s="111"/>
    </row>
    <row r="122" ht="12.75">
      <c r="V122" s="111"/>
    </row>
    <row r="123" ht="12.75">
      <c r="V123" s="111"/>
    </row>
    <row r="124" ht="12.75">
      <c r="V124" s="111"/>
    </row>
    <row r="125" ht="12.75">
      <c r="V125" s="111"/>
    </row>
    <row r="126" ht="12.75">
      <c r="V126" s="111"/>
    </row>
    <row r="127" ht="12.75">
      <c r="V127" s="111"/>
    </row>
    <row r="128" ht="12.75">
      <c r="V128" s="111"/>
    </row>
    <row r="129" ht="12.75">
      <c r="V129" s="111"/>
    </row>
    <row r="130" ht="12.75">
      <c r="V130" s="111"/>
    </row>
    <row r="131" ht="12.75">
      <c r="V131" s="111"/>
    </row>
    <row r="132" ht="12.75">
      <c r="V132" s="111"/>
    </row>
    <row r="133" ht="12.75">
      <c r="V133" s="111"/>
    </row>
    <row r="134" ht="12.75">
      <c r="V134" s="111"/>
    </row>
    <row r="135" ht="12.75">
      <c r="V135" s="111"/>
    </row>
    <row r="136" ht="12.75">
      <c r="V136" s="111"/>
    </row>
    <row r="137" ht="12.75">
      <c r="V137" s="111"/>
    </row>
    <row r="138" ht="12.75">
      <c r="V138" s="111"/>
    </row>
    <row r="139" ht="12.75">
      <c r="V139" s="111"/>
    </row>
    <row r="140" ht="12.75">
      <c r="V140" s="111"/>
    </row>
    <row r="141" ht="12.75">
      <c r="V141" s="111"/>
    </row>
    <row r="142" ht="12.75">
      <c r="V142" s="111"/>
    </row>
    <row r="143" ht="12.75">
      <c r="V143" s="111"/>
    </row>
    <row r="144" ht="12.75">
      <c r="V144" s="111"/>
    </row>
    <row r="145" ht="12.75">
      <c r="V145" s="111"/>
    </row>
    <row r="146" ht="12.75">
      <c r="V146" s="111"/>
    </row>
    <row r="147" ht="12.75">
      <c r="V147" s="111"/>
    </row>
    <row r="148" ht="12.75">
      <c r="V148" s="111"/>
    </row>
    <row r="149" ht="12.75">
      <c r="V149" s="111"/>
    </row>
    <row r="150" ht="12.75">
      <c r="V150" s="111"/>
    </row>
    <row r="151" ht="12.75">
      <c r="V151" s="111"/>
    </row>
    <row r="152" ht="12.75">
      <c r="V152" s="111"/>
    </row>
    <row r="153" ht="12.75">
      <c r="V153" s="111"/>
    </row>
    <row r="154" ht="12.75">
      <c r="V154" s="111"/>
    </row>
    <row r="155" ht="12.75">
      <c r="V155" s="111"/>
    </row>
    <row r="156" ht="12.75">
      <c r="V156" s="111"/>
    </row>
    <row r="157" ht="12.75">
      <c r="V157" s="111"/>
    </row>
    <row r="158" ht="12.75">
      <c r="V158" s="111"/>
    </row>
    <row r="159" ht="12.75">
      <c r="V159" s="111"/>
    </row>
    <row r="160" ht="12.75">
      <c r="V160" s="111"/>
    </row>
    <row r="161" ht="12.75">
      <c r="V161" s="111"/>
    </row>
    <row r="162" ht="12.75">
      <c r="V162" s="111"/>
    </row>
    <row r="163" ht="12.75">
      <c r="V163" s="111"/>
    </row>
    <row r="164" ht="12.75">
      <c r="V164" s="111"/>
    </row>
    <row r="165" ht="12.75">
      <c r="V165" s="111"/>
    </row>
    <row r="166" ht="12.75">
      <c r="V166" s="111"/>
    </row>
    <row r="167" ht="12.75">
      <c r="V167" s="111"/>
    </row>
    <row r="168" ht="12.75">
      <c r="V168" s="111"/>
    </row>
    <row r="169" ht="12.75">
      <c r="V169" s="111"/>
    </row>
    <row r="170" ht="12.75">
      <c r="V170" s="111"/>
    </row>
    <row r="171" ht="12.75">
      <c r="V171" s="111"/>
    </row>
    <row r="172" ht="12.75">
      <c r="V172" s="111"/>
    </row>
    <row r="173" ht="12.75">
      <c r="V173" s="111"/>
    </row>
    <row r="174" ht="12.75">
      <c r="V174" s="111"/>
    </row>
    <row r="175" ht="12.75">
      <c r="V175" s="111"/>
    </row>
    <row r="176" ht="12.75">
      <c r="V176" s="111"/>
    </row>
    <row r="177" ht="12.75">
      <c r="V177" s="111"/>
    </row>
    <row r="178" ht="12.75">
      <c r="V178" s="111"/>
    </row>
    <row r="179" ht="12.75">
      <c r="V179" s="111"/>
    </row>
    <row r="180" ht="12.75">
      <c r="V180" s="111"/>
    </row>
    <row r="181" ht="12.75">
      <c r="V181" s="111"/>
    </row>
    <row r="182" ht="12.75">
      <c r="V182" s="111"/>
    </row>
    <row r="183" ht="12.75">
      <c r="V183" s="111"/>
    </row>
    <row r="184" ht="12.75">
      <c r="V184" s="111"/>
    </row>
    <row r="185" ht="12.75">
      <c r="V185" s="111"/>
    </row>
    <row r="186" ht="12.75">
      <c r="V186" s="111"/>
    </row>
    <row r="187" ht="12.75">
      <c r="V187" s="111"/>
    </row>
    <row r="188" ht="12.75">
      <c r="V188" s="111"/>
    </row>
    <row r="189" ht="12.75">
      <c r="V189" s="111"/>
    </row>
    <row r="190" ht="12.75">
      <c r="V190" s="111"/>
    </row>
    <row r="191" ht="12.75">
      <c r="V191" s="111"/>
    </row>
    <row r="192" ht="12.75">
      <c r="V192" s="111"/>
    </row>
    <row r="193" ht="12.75">
      <c r="V193" s="111"/>
    </row>
    <row r="194" ht="12.75">
      <c r="V194" s="111"/>
    </row>
    <row r="195" ht="12.75">
      <c r="V195" s="111"/>
    </row>
    <row r="196" ht="12.75">
      <c r="V196" s="111"/>
    </row>
    <row r="197" ht="12.75">
      <c r="V197" s="111"/>
    </row>
    <row r="198" ht="12.75">
      <c r="V198" s="111"/>
    </row>
    <row r="199" ht="12.75">
      <c r="V199" s="111"/>
    </row>
    <row r="200" ht="12.75">
      <c r="V200" s="111"/>
    </row>
    <row r="201" ht="12.75">
      <c r="V201" s="111"/>
    </row>
    <row r="202" ht="12.75">
      <c r="V202" s="111"/>
    </row>
    <row r="203" ht="12.75">
      <c r="V203" s="111"/>
    </row>
    <row r="204" ht="12.75">
      <c r="V204" s="111"/>
    </row>
    <row r="205" ht="12.75">
      <c r="V205" s="111"/>
    </row>
    <row r="206" ht="12.75">
      <c r="V206" s="111"/>
    </row>
    <row r="207" ht="12.75">
      <c r="V207" s="111"/>
    </row>
    <row r="208" ht="12.75">
      <c r="V208" s="111"/>
    </row>
    <row r="209" ht="12.75">
      <c r="V209" s="111"/>
    </row>
    <row r="210" ht="12.75">
      <c r="V210" s="111"/>
    </row>
    <row r="211" ht="12.75">
      <c r="V211" s="111"/>
    </row>
    <row r="212" ht="12.75">
      <c r="V212" s="111"/>
    </row>
    <row r="213" ht="12.75">
      <c r="V213" s="111"/>
    </row>
    <row r="214" ht="12.75">
      <c r="V214" s="111"/>
    </row>
    <row r="215" ht="12.75">
      <c r="V215" s="111"/>
    </row>
    <row r="216" ht="12.75">
      <c r="V216" s="111"/>
    </row>
    <row r="217" ht="12.75">
      <c r="V217" s="111"/>
    </row>
    <row r="218" ht="12.75">
      <c r="V218" s="111"/>
    </row>
    <row r="219" ht="12.75">
      <c r="V219" s="111"/>
    </row>
    <row r="220" ht="12.75">
      <c r="V220" s="111"/>
    </row>
    <row r="221" ht="12.75">
      <c r="V221" s="111"/>
    </row>
    <row r="222" ht="12.75">
      <c r="V222" s="111"/>
    </row>
    <row r="223" ht="12.75">
      <c r="V223" s="111"/>
    </row>
    <row r="224" ht="12.75">
      <c r="V224" s="111"/>
    </row>
    <row r="225" ht="12.75">
      <c r="V225" s="111"/>
    </row>
    <row r="226" ht="12.75">
      <c r="V226" s="111"/>
    </row>
    <row r="227" ht="12.75">
      <c r="V227" s="111"/>
    </row>
    <row r="228" ht="12.75">
      <c r="V228" s="111"/>
    </row>
    <row r="229" ht="12.75">
      <c r="V229" s="111"/>
    </row>
    <row r="230" ht="12.75">
      <c r="V230" s="111"/>
    </row>
    <row r="231" ht="12.75">
      <c r="V231" s="111"/>
    </row>
    <row r="232" ht="12.75">
      <c r="V232" s="111"/>
    </row>
    <row r="233" ht="12.75">
      <c r="V233" s="111"/>
    </row>
    <row r="234" ht="12.75">
      <c r="V234" s="111"/>
    </row>
    <row r="235" ht="12.75">
      <c r="V235" s="111"/>
    </row>
    <row r="236" ht="12.75">
      <c r="V236" s="111"/>
    </row>
    <row r="237" ht="12.75">
      <c r="V237" s="111"/>
    </row>
    <row r="238" ht="12.75">
      <c r="V238" s="111"/>
    </row>
    <row r="239" ht="12.75">
      <c r="V239" s="111"/>
    </row>
    <row r="240" ht="12.75">
      <c r="V240" s="111"/>
    </row>
    <row r="241" ht="12.75">
      <c r="V241" s="111"/>
    </row>
    <row r="242" ht="12.75">
      <c r="V242" s="111"/>
    </row>
    <row r="243" ht="12.75">
      <c r="V243" s="111"/>
    </row>
    <row r="244" ht="12.75">
      <c r="V244" s="111"/>
    </row>
    <row r="245" ht="12.75">
      <c r="V245" s="111"/>
    </row>
    <row r="246" ht="12.75">
      <c r="V246" s="111"/>
    </row>
    <row r="247" ht="12.75">
      <c r="V247" s="111"/>
    </row>
    <row r="248" ht="12.75">
      <c r="V248" s="111"/>
    </row>
    <row r="249" ht="12.75">
      <c r="V249" s="111"/>
    </row>
    <row r="250" ht="12.75">
      <c r="V250" s="111"/>
    </row>
    <row r="251" ht="12.75">
      <c r="V251" s="111"/>
    </row>
    <row r="252" ht="12.75">
      <c r="V252" s="111"/>
    </row>
    <row r="253" ht="12.75">
      <c r="V253" s="111"/>
    </row>
    <row r="254" ht="12.75">
      <c r="V254" s="111"/>
    </row>
    <row r="255" ht="12.75">
      <c r="V255" s="111"/>
    </row>
    <row r="256" ht="12.75">
      <c r="V256" s="111"/>
    </row>
    <row r="257" ht="12.75">
      <c r="V257" s="111"/>
    </row>
    <row r="258" ht="12.75">
      <c r="V258" s="111"/>
    </row>
    <row r="259" ht="12.75">
      <c r="V259" s="111"/>
    </row>
    <row r="260" ht="12.75">
      <c r="V260" s="111"/>
    </row>
    <row r="261" ht="12.75">
      <c r="V261" s="111"/>
    </row>
    <row r="262" ht="12.75">
      <c r="V262" s="111"/>
    </row>
    <row r="263" ht="12.75">
      <c r="V263" s="111"/>
    </row>
    <row r="264" ht="12.75">
      <c r="V264" s="111"/>
    </row>
    <row r="265" ht="12.75">
      <c r="V265" s="111"/>
    </row>
    <row r="266" ht="12.75">
      <c r="V266" s="111"/>
    </row>
    <row r="267" ht="12.75">
      <c r="V267" s="111"/>
    </row>
    <row r="268" ht="12.75">
      <c r="V268" s="111"/>
    </row>
    <row r="269" ht="12.75">
      <c r="V269" s="111"/>
    </row>
    <row r="270" ht="12.75">
      <c r="V270" s="111"/>
    </row>
    <row r="271" ht="12.75">
      <c r="V271" s="111"/>
    </row>
    <row r="272" ht="12.75">
      <c r="V272" s="111"/>
    </row>
    <row r="273" ht="12.75">
      <c r="V273" s="111"/>
    </row>
    <row r="274" ht="12.75">
      <c r="V274" s="111"/>
    </row>
    <row r="275" ht="12.75">
      <c r="V275" s="111"/>
    </row>
    <row r="276" ht="12.75">
      <c r="V276" s="111"/>
    </row>
    <row r="277" ht="12.75">
      <c r="V277" s="111"/>
    </row>
    <row r="278" ht="12.75">
      <c r="V278" s="111"/>
    </row>
    <row r="279" ht="12.75">
      <c r="V279" s="111"/>
    </row>
    <row r="280" ht="12.75">
      <c r="V280" s="111"/>
    </row>
    <row r="281" ht="12.75">
      <c r="V281" s="111"/>
    </row>
    <row r="282" ht="12.75">
      <c r="V282" s="111"/>
    </row>
    <row r="283" ht="12.75">
      <c r="V283" s="111"/>
    </row>
    <row r="284" ht="12.75">
      <c r="V284" s="111"/>
    </row>
    <row r="285" ht="12.75">
      <c r="V285" s="111"/>
    </row>
    <row r="286" ht="12.75">
      <c r="V286" s="111"/>
    </row>
    <row r="287" ht="12.75">
      <c r="V287" s="111"/>
    </row>
    <row r="288" ht="12.75">
      <c r="V288" s="111"/>
    </row>
    <row r="289" ht="12.75">
      <c r="V289" s="111"/>
    </row>
    <row r="290" ht="12.75">
      <c r="V290" s="111"/>
    </row>
    <row r="291" ht="12.75">
      <c r="V291" s="111"/>
    </row>
    <row r="292" ht="12.75">
      <c r="V292" s="111"/>
    </row>
    <row r="293" ht="12.75">
      <c r="V293" s="111"/>
    </row>
    <row r="294" ht="12.75">
      <c r="V294" s="111"/>
    </row>
    <row r="295" ht="12.75">
      <c r="V295" s="111"/>
    </row>
    <row r="296" ht="12.75">
      <c r="V296" s="111"/>
    </row>
    <row r="297" ht="12.75">
      <c r="V297" s="111"/>
    </row>
    <row r="298" ht="12.75">
      <c r="V298" s="111"/>
    </row>
    <row r="299" ht="12.75">
      <c r="V299" s="111"/>
    </row>
    <row r="300" ht="12.75">
      <c r="V300" s="111"/>
    </row>
    <row r="301" ht="12.75">
      <c r="V301" s="111"/>
    </row>
    <row r="302" ht="12.75">
      <c r="V302" s="111"/>
    </row>
    <row r="303" ht="12.75">
      <c r="V303" s="111"/>
    </row>
    <row r="304" ht="12.75">
      <c r="V304" s="111"/>
    </row>
    <row r="305" ht="12.75">
      <c r="V305" s="111"/>
    </row>
    <row r="306" ht="12.75">
      <c r="V306" s="111"/>
    </row>
    <row r="307" ht="12.75">
      <c r="V307" s="111"/>
    </row>
    <row r="308" ht="12.75">
      <c r="V308" s="111"/>
    </row>
    <row r="309" ht="12.75">
      <c r="V309" s="111"/>
    </row>
  </sheetData>
  <mergeCells count="13">
    <mergeCell ref="M3:M6"/>
    <mergeCell ref="I4:J4"/>
    <mergeCell ref="K4:L4"/>
    <mergeCell ref="A1:L1"/>
    <mergeCell ref="A3:A6"/>
    <mergeCell ref="C3:D3"/>
    <mergeCell ref="E3:F3"/>
    <mergeCell ref="G3:H3"/>
    <mergeCell ref="I3:J3"/>
    <mergeCell ref="K3:L3"/>
    <mergeCell ref="C4:D4"/>
    <mergeCell ref="E4:F4"/>
    <mergeCell ref="G4:H4"/>
  </mergeCells>
  <printOptions/>
  <pageMargins left="0.7480314960629921" right="0.7480314960629921" top="0.74" bottom="0.75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09"/>
  <sheetViews>
    <sheetView zoomScaleSheetLayoutView="100" workbookViewId="0" topLeftCell="H1">
      <selection activeCell="N15" sqref="N15"/>
    </sheetView>
  </sheetViews>
  <sheetFormatPr defaultColWidth="9.140625" defaultRowHeight="12.75"/>
  <cols>
    <col min="1" max="1" width="23.28125" style="0" customWidth="1"/>
    <col min="2" max="3" width="10.28125" style="0" customWidth="1"/>
    <col min="4" max="9" width="10.8515625" style="0" customWidth="1"/>
    <col min="10" max="10" width="38.00390625" style="0" customWidth="1"/>
    <col min="11" max="12" width="8.8515625" style="0" customWidth="1"/>
    <col min="13" max="13" width="9.7109375" style="112" customWidth="1"/>
    <col min="14" max="20" width="10.00390625" style="112" customWidth="1"/>
    <col min="21" max="21" width="20.28125" style="112" customWidth="1"/>
    <col min="22" max="53" width="10.00390625" style="112" customWidth="1"/>
    <col min="54" max="54" width="19.28125" style="112" customWidth="1"/>
  </cols>
  <sheetData>
    <row r="1" spans="1:22" s="21" customFormat="1" ht="32.25" customHeight="1">
      <c r="A1" s="985" t="s">
        <v>955</v>
      </c>
      <c r="B1" s="985"/>
      <c r="C1" s="985"/>
      <c r="D1" s="985"/>
      <c r="E1" s="985"/>
      <c r="F1" s="985"/>
      <c r="G1" s="985"/>
      <c r="H1" s="985"/>
      <c r="I1" s="985"/>
      <c r="J1" s="985"/>
      <c r="K1" s="985"/>
      <c r="L1" s="985"/>
      <c r="V1" s="178"/>
    </row>
    <row r="2" spans="1:22" s="23" customFormat="1" ht="18" customHeight="1">
      <c r="A2" s="179" t="s">
        <v>932</v>
      </c>
      <c r="B2" s="168"/>
      <c r="C2" s="168"/>
      <c r="D2" s="168"/>
      <c r="E2" s="168"/>
      <c r="F2" s="168"/>
      <c r="G2" s="168"/>
      <c r="H2" s="168"/>
      <c r="I2" s="168"/>
      <c r="J2" s="63" t="s">
        <v>933</v>
      </c>
      <c r="V2" s="110"/>
    </row>
    <row r="3" spans="1:11" s="23" customFormat="1" ht="26.25" customHeight="1">
      <c r="A3" s="881" t="s">
        <v>956</v>
      </c>
      <c r="B3" s="1099" t="s">
        <v>934</v>
      </c>
      <c r="C3" s="1100"/>
      <c r="D3" s="1099" t="s">
        <v>935</v>
      </c>
      <c r="E3" s="1100"/>
      <c r="F3" s="1090" t="s">
        <v>936</v>
      </c>
      <c r="G3" s="1091"/>
      <c r="H3" s="1091"/>
      <c r="I3" s="1092"/>
      <c r="J3" s="1093" t="s">
        <v>957</v>
      </c>
      <c r="K3" s="110"/>
    </row>
    <row r="4" spans="1:11" s="23" customFormat="1" ht="26.25" customHeight="1">
      <c r="A4" s="1088"/>
      <c r="B4" s="1097" t="s">
        <v>937</v>
      </c>
      <c r="C4" s="1098"/>
      <c r="D4" s="1097" t="s">
        <v>938</v>
      </c>
      <c r="E4" s="1098"/>
      <c r="F4" s="1096" t="s">
        <v>939</v>
      </c>
      <c r="G4" s="1092"/>
      <c r="H4" s="1096" t="s">
        <v>940</v>
      </c>
      <c r="I4" s="1092"/>
      <c r="J4" s="1094"/>
      <c r="K4" s="110"/>
    </row>
    <row r="5" spans="1:11" s="23" customFormat="1" ht="26.25" customHeight="1">
      <c r="A5" s="1088"/>
      <c r="B5" s="177" t="s">
        <v>941</v>
      </c>
      <c r="C5" s="177" t="s">
        <v>942</v>
      </c>
      <c r="D5" s="177" t="s">
        <v>943</v>
      </c>
      <c r="E5" s="177" t="s">
        <v>944</v>
      </c>
      <c r="F5" s="177" t="s">
        <v>945</v>
      </c>
      <c r="G5" s="177" t="s">
        <v>946</v>
      </c>
      <c r="H5" s="177" t="s">
        <v>945</v>
      </c>
      <c r="I5" s="177" t="s">
        <v>946</v>
      </c>
      <c r="J5" s="1094"/>
      <c r="K5" s="110"/>
    </row>
    <row r="6" spans="1:11" s="23" customFormat="1" ht="26.25" customHeight="1">
      <c r="A6" s="1089"/>
      <c r="B6" s="364" t="s">
        <v>948</v>
      </c>
      <c r="C6" s="362" t="s">
        <v>949</v>
      </c>
      <c r="D6" s="363" t="s">
        <v>947</v>
      </c>
      <c r="E6" s="363" t="s">
        <v>950</v>
      </c>
      <c r="F6" s="362" t="s">
        <v>951</v>
      </c>
      <c r="G6" s="362" t="s">
        <v>952</v>
      </c>
      <c r="H6" s="362" t="s">
        <v>951</v>
      </c>
      <c r="I6" s="362" t="s">
        <v>952</v>
      </c>
      <c r="J6" s="1095"/>
      <c r="K6" s="110"/>
    </row>
    <row r="7" spans="1:11" s="23" customFormat="1" ht="20.25" customHeight="1">
      <c r="A7" s="365" t="s">
        <v>908</v>
      </c>
      <c r="B7" s="409">
        <v>1</v>
      </c>
      <c r="C7" s="409" t="s">
        <v>847</v>
      </c>
      <c r="D7" s="409">
        <v>168</v>
      </c>
      <c r="E7" s="409">
        <v>15</v>
      </c>
      <c r="F7" s="409">
        <v>642</v>
      </c>
      <c r="G7" s="409">
        <v>493</v>
      </c>
      <c r="H7" s="409">
        <v>132</v>
      </c>
      <c r="I7" s="409">
        <v>72</v>
      </c>
      <c r="J7" s="366" t="s">
        <v>908</v>
      </c>
      <c r="K7" s="367"/>
    </row>
    <row r="8" spans="1:11" s="23" customFormat="1" ht="20.25" customHeight="1">
      <c r="A8" s="365" t="s">
        <v>171</v>
      </c>
      <c r="B8" s="409">
        <v>1</v>
      </c>
      <c r="C8" s="409" t="s">
        <v>847</v>
      </c>
      <c r="D8" s="409">
        <v>223</v>
      </c>
      <c r="E8" s="409">
        <v>20</v>
      </c>
      <c r="F8" s="409">
        <v>735</v>
      </c>
      <c r="G8" s="409">
        <v>561</v>
      </c>
      <c r="H8" s="409">
        <v>188</v>
      </c>
      <c r="I8" s="409">
        <v>98</v>
      </c>
      <c r="J8" s="366" t="s">
        <v>171</v>
      </c>
      <c r="K8" s="367"/>
    </row>
    <row r="9" spans="1:11" s="76" customFormat="1" ht="20.25" customHeight="1">
      <c r="A9" s="84" t="s">
        <v>953</v>
      </c>
      <c r="B9" s="34">
        <v>1</v>
      </c>
      <c r="C9" s="34">
        <f>SUM(C14:C22)</f>
        <v>12</v>
      </c>
      <c r="D9" s="34">
        <v>398</v>
      </c>
      <c r="E9" s="34">
        <v>22</v>
      </c>
      <c r="F9" s="34">
        <v>791</v>
      </c>
      <c r="G9" s="34">
        <v>572</v>
      </c>
      <c r="H9" s="34">
        <v>129</v>
      </c>
      <c r="I9" s="35">
        <v>84</v>
      </c>
      <c r="J9" s="39" t="s">
        <v>953</v>
      </c>
      <c r="K9" s="39"/>
    </row>
    <row r="10" spans="1:11" s="76" customFormat="1" ht="20.25" customHeight="1">
      <c r="A10" s="84" t="s">
        <v>954</v>
      </c>
      <c r="B10" s="34">
        <f aca="true" t="shared" si="0" ref="B10:I10">SUM(B14:B22)</f>
        <v>19</v>
      </c>
      <c r="C10" s="34">
        <f t="shared" si="0"/>
        <v>12</v>
      </c>
      <c r="D10" s="34">
        <f t="shared" si="0"/>
        <v>137</v>
      </c>
      <c r="E10" s="34">
        <f t="shared" si="0"/>
        <v>35</v>
      </c>
      <c r="F10" s="34">
        <f t="shared" si="0"/>
        <v>1157</v>
      </c>
      <c r="G10" s="34">
        <f t="shared" si="0"/>
        <v>577</v>
      </c>
      <c r="H10" s="34">
        <f t="shared" si="0"/>
        <v>127</v>
      </c>
      <c r="I10" s="35">
        <f t="shared" si="0"/>
        <v>107</v>
      </c>
      <c r="J10" s="39" t="s">
        <v>954</v>
      </c>
      <c r="K10" s="39"/>
    </row>
    <row r="11" spans="1:11" s="76" customFormat="1" ht="20.25" customHeight="1">
      <c r="A11" s="84" t="s">
        <v>174</v>
      </c>
      <c r="B11" s="34">
        <v>6</v>
      </c>
      <c r="C11" s="34">
        <v>4</v>
      </c>
      <c r="D11" s="34">
        <v>296</v>
      </c>
      <c r="E11" s="34">
        <v>47</v>
      </c>
      <c r="F11" s="34">
        <v>870</v>
      </c>
      <c r="G11" s="34">
        <v>552</v>
      </c>
      <c r="H11" s="34">
        <v>185</v>
      </c>
      <c r="I11" s="35">
        <v>103</v>
      </c>
      <c r="J11" s="39" t="s">
        <v>174</v>
      </c>
      <c r="K11" s="39"/>
    </row>
    <row r="12" spans="1:11" s="76" customFormat="1" ht="20.25" customHeight="1">
      <c r="A12" s="84" t="s">
        <v>489</v>
      </c>
      <c r="B12" s="34">
        <v>16</v>
      </c>
      <c r="C12" s="34">
        <v>8</v>
      </c>
      <c r="D12" s="34">
        <v>315</v>
      </c>
      <c r="E12" s="34">
        <v>51</v>
      </c>
      <c r="F12" s="34">
        <v>976</v>
      </c>
      <c r="G12" s="34">
        <v>534</v>
      </c>
      <c r="H12" s="34">
        <v>164</v>
      </c>
      <c r="I12" s="34">
        <v>112</v>
      </c>
      <c r="J12" s="50" t="s">
        <v>489</v>
      </c>
      <c r="K12" s="39"/>
    </row>
    <row r="13" spans="1:11" s="82" customFormat="1" ht="20.25" customHeight="1">
      <c r="A13" s="572" t="s">
        <v>490</v>
      </c>
      <c r="B13" s="546">
        <f>SUM(B14:B22)</f>
        <v>19</v>
      </c>
      <c r="C13" s="546">
        <f aca="true" t="shared" si="1" ref="C13:I13">SUM(C14:C22)</f>
        <v>12</v>
      </c>
      <c r="D13" s="546">
        <f t="shared" si="1"/>
        <v>137</v>
      </c>
      <c r="E13" s="546">
        <f t="shared" si="1"/>
        <v>35</v>
      </c>
      <c r="F13" s="546">
        <f t="shared" si="1"/>
        <v>1157</v>
      </c>
      <c r="G13" s="546">
        <f t="shared" si="1"/>
        <v>577</v>
      </c>
      <c r="H13" s="546">
        <f t="shared" si="1"/>
        <v>127</v>
      </c>
      <c r="I13" s="546">
        <f t="shared" si="1"/>
        <v>107</v>
      </c>
      <c r="J13" s="564" t="s">
        <v>490</v>
      </c>
      <c r="K13" s="80"/>
    </row>
    <row r="14" spans="1:10" s="23" customFormat="1" ht="21" customHeight="1">
      <c r="A14" s="504" t="s">
        <v>82</v>
      </c>
      <c r="B14" s="574">
        <v>3</v>
      </c>
      <c r="C14" s="560">
        <v>3</v>
      </c>
      <c r="D14" s="560">
        <v>98</v>
      </c>
      <c r="E14" s="560">
        <v>35</v>
      </c>
      <c r="F14" s="560">
        <v>271</v>
      </c>
      <c r="G14" s="560">
        <v>201</v>
      </c>
      <c r="H14" s="560">
        <v>127</v>
      </c>
      <c r="I14" s="560">
        <v>107</v>
      </c>
      <c r="J14" s="575" t="s">
        <v>83</v>
      </c>
    </row>
    <row r="15" spans="1:10" s="23" customFormat="1" ht="21" customHeight="1">
      <c r="A15" s="504" t="s">
        <v>84</v>
      </c>
      <c r="B15" s="574">
        <v>1</v>
      </c>
      <c r="C15" s="560">
        <v>1</v>
      </c>
      <c r="D15" s="560">
        <v>11</v>
      </c>
      <c r="E15" s="560">
        <v>0</v>
      </c>
      <c r="F15" s="560">
        <v>198</v>
      </c>
      <c r="G15" s="560">
        <v>142</v>
      </c>
      <c r="H15" s="560">
        <v>0</v>
      </c>
      <c r="I15" s="560">
        <v>0</v>
      </c>
      <c r="J15" s="575" t="s">
        <v>85</v>
      </c>
    </row>
    <row r="16" spans="1:10" s="23" customFormat="1" ht="21" customHeight="1">
      <c r="A16" s="504" t="s">
        <v>86</v>
      </c>
      <c r="B16" s="574">
        <v>1</v>
      </c>
      <c r="C16" s="560">
        <v>1</v>
      </c>
      <c r="D16" s="560">
        <v>6</v>
      </c>
      <c r="E16" s="560">
        <v>0</v>
      </c>
      <c r="F16" s="560">
        <v>94</v>
      </c>
      <c r="G16" s="560">
        <v>60</v>
      </c>
      <c r="H16" s="560">
        <v>0</v>
      </c>
      <c r="I16" s="560">
        <v>0</v>
      </c>
      <c r="J16" s="575" t="s">
        <v>87</v>
      </c>
    </row>
    <row r="17" spans="1:10" s="23" customFormat="1" ht="21" customHeight="1">
      <c r="A17" s="504" t="s">
        <v>88</v>
      </c>
      <c r="B17" s="574">
        <v>2</v>
      </c>
      <c r="C17" s="560">
        <v>1</v>
      </c>
      <c r="D17" s="560">
        <v>8</v>
      </c>
      <c r="E17" s="560">
        <v>0</v>
      </c>
      <c r="F17" s="560">
        <v>42</v>
      </c>
      <c r="G17" s="560">
        <v>32</v>
      </c>
      <c r="H17" s="560">
        <v>0</v>
      </c>
      <c r="I17" s="560">
        <v>0</v>
      </c>
      <c r="J17" s="575" t="s">
        <v>89</v>
      </c>
    </row>
    <row r="18" spans="1:10" s="23" customFormat="1" ht="21" customHeight="1">
      <c r="A18" s="504" t="s">
        <v>90</v>
      </c>
      <c r="B18" s="574">
        <v>1</v>
      </c>
      <c r="C18" s="560">
        <v>0</v>
      </c>
      <c r="D18" s="560">
        <v>11</v>
      </c>
      <c r="E18" s="560">
        <v>0</v>
      </c>
      <c r="F18" s="560">
        <v>38</v>
      </c>
      <c r="G18" s="560">
        <v>29</v>
      </c>
      <c r="H18" s="560">
        <v>0</v>
      </c>
      <c r="I18" s="560">
        <v>0</v>
      </c>
      <c r="J18" s="575" t="s">
        <v>91</v>
      </c>
    </row>
    <row r="19" spans="1:10" s="23" customFormat="1" ht="21" customHeight="1">
      <c r="A19" s="504" t="s">
        <v>92</v>
      </c>
      <c r="B19" s="574">
        <v>1</v>
      </c>
      <c r="C19" s="560">
        <v>1</v>
      </c>
      <c r="D19" s="560">
        <v>3</v>
      </c>
      <c r="E19" s="560">
        <v>0</v>
      </c>
      <c r="F19" s="560">
        <v>29</v>
      </c>
      <c r="G19" s="560">
        <v>19</v>
      </c>
      <c r="H19" s="560">
        <v>0</v>
      </c>
      <c r="I19" s="560">
        <v>0</v>
      </c>
      <c r="J19" s="575" t="s">
        <v>93</v>
      </c>
    </row>
    <row r="20" spans="1:10" s="23" customFormat="1" ht="21" customHeight="1">
      <c r="A20" s="504" t="s">
        <v>94</v>
      </c>
      <c r="B20" s="574">
        <v>7</v>
      </c>
      <c r="C20" s="560">
        <v>4</v>
      </c>
      <c r="D20" s="560">
        <v>0</v>
      </c>
      <c r="E20" s="560">
        <v>0</v>
      </c>
      <c r="F20" s="560">
        <v>280</v>
      </c>
      <c r="G20" s="560">
        <v>40</v>
      </c>
      <c r="H20" s="560">
        <v>0</v>
      </c>
      <c r="I20" s="560">
        <v>0</v>
      </c>
      <c r="J20" s="575" t="s">
        <v>95</v>
      </c>
    </row>
    <row r="21" spans="1:10" s="23" customFormat="1" ht="21" customHeight="1">
      <c r="A21" s="504" t="s">
        <v>96</v>
      </c>
      <c r="B21" s="574">
        <v>2</v>
      </c>
      <c r="C21" s="560">
        <v>1</v>
      </c>
      <c r="D21" s="560">
        <v>0</v>
      </c>
      <c r="E21" s="560">
        <v>0</v>
      </c>
      <c r="F21" s="560">
        <v>140</v>
      </c>
      <c r="G21" s="560">
        <v>39</v>
      </c>
      <c r="H21" s="560">
        <v>0</v>
      </c>
      <c r="I21" s="560">
        <v>0</v>
      </c>
      <c r="J21" s="575" t="s">
        <v>97</v>
      </c>
    </row>
    <row r="22" spans="1:10" s="23" customFormat="1" ht="21" customHeight="1">
      <c r="A22" s="617" t="s">
        <v>98</v>
      </c>
      <c r="B22" s="577">
        <v>1</v>
      </c>
      <c r="C22" s="561">
        <v>0</v>
      </c>
      <c r="D22" s="561">
        <v>0</v>
      </c>
      <c r="E22" s="561">
        <v>0</v>
      </c>
      <c r="F22" s="561">
        <v>65</v>
      </c>
      <c r="G22" s="561">
        <v>15</v>
      </c>
      <c r="H22" s="561">
        <v>0</v>
      </c>
      <c r="I22" s="561">
        <v>0</v>
      </c>
      <c r="J22" s="619" t="s">
        <v>99</v>
      </c>
    </row>
    <row r="23" spans="1:10" s="568" customFormat="1" ht="18" customHeight="1">
      <c r="A23" s="631" t="s">
        <v>100</v>
      </c>
      <c r="B23" s="632"/>
      <c r="C23" s="632"/>
      <c r="D23" s="632"/>
      <c r="E23" s="632"/>
      <c r="F23" s="632"/>
      <c r="J23" s="568" t="s">
        <v>556</v>
      </c>
    </row>
    <row r="24" spans="1:12" s="568" customFormat="1" ht="18" customHeight="1">
      <c r="A24" s="630" t="s">
        <v>101</v>
      </c>
      <c r="J24" s="866"/>
      <c r="K24" s="866"/>
      <c r="L24" s="633" t="s">
        <v>555</v>
      </c>
    </row>
    <row r="25" spans="1:6" s="568" customFormat="1" ht="12.75">
      <c r="A25" s="634" t="s">
        <v>102</v>
      </c>
      <c r="B25" s="635"/>
      <c r="C25" s="635"/>
      <c r="D25" s="635"/>
      <c r="E25" s="635"/>
      <c r="F25" s="635"/>
    </row>
    <row r="26" s="61" customFormat="1" ht="12.75">
      <c r="V26" s="106"/>
    </row>
    <row r="27" ht="12.75">
      <c r="V27" s="111"/>
    </row>
    <row r="28" ht="12.75">
      <c r="V28" s="111"/>
    </row>
    <row r="29" ht="12.75">
      <c r="V29" s="111"/>
    </row>
    <row r="30" ht="12.75">
      <c r="V30" s="111"/>
    </row>
    <row r="31" ht="12.75">
      <c r="V31" s="111"/>
    </row>
    <row r="32" ht="12.75">
      <c r="V32" s="111"/>
    </row>
    <row r="33" ht="12.75">
      <c r="V33" s="111"/>
    </row>
    <row r="34" ht="12.75">
      <c r="V34" s="111"/>
    </row>
    <row r="35" ht="12.75">
      <c r="V35" s="111"/>
    </row>
    <row r="36" ht="12.75">
      <c r="V36" s="111"/>
    </row>
    <row r="37" ht="12.75">
      <c r="V37" s="111"/>
    </row>
    <row r="38" ht="12.75">
      <c r="V38" s="111"/>
    </row>
    <row r="39" ht="12.75">
      <c r="V39" s="111"/>
    </row>
    <row r="40" ht="12.75">
      <c r="V40" s="111"/>
    </row>
    <row r="41" ht="12.75">
      <c r="V41" s="111"/>
    </row>
    <row r="42" ht="12.75">
      <c r="V42" s="111"/>
    </row>
    <row r="43" ht="12.75">
      <c r="V43" s="111"/>
    </row>
    <row r="44" ht="12.75">
      <c r="V44" s="111"/>
    </row>
    <row r="45" ht="12.75">
      <c r="V45" s="111"/>
    </row>
    <row r="46" ht="12.75">
      <c r="V46" s="111"/>
    </row>
    <row r="47" ht="12.75">
      <c r="V47" s="111"/>
    </row>
    <row r="48" ht="12.75">
      <c r="V48" s="111"/>
    </row>
    <row r="49" ht="12.75">
      <c r="V49" s="111"/>
    </row>
    <row r="50" ht="12.75">
      <c r="V50" s="111"/>
    </row>
    <row r="51" ht="12.75">
      <c r="V51" s="111"/>
    </row>
    <row r="52" ht="12.75">
      <c r="V52" s="111"/>
    </row>
    <row r="53" ht="12.75">
      <c r="V53" s="111"/>
    </row>
    <row r="54" ht="12.75">
      <c r="V54" s="111"/>
    </row>
    <row r="55" ht="12.75">
      <c r="V55" s="111"/>
    </row>
    <row r="56" ht="12.75">
      <c r="V56" s="111"/>
    </row>
    <row r="57" ht="12.75">
      <c r="V57" s="111"/>
    </row>
    <row r="58" ht="12.75">
      <c r="V58" s="111"/>
    </row>
    <row r="59" ht="12.75">
      <c r="V59" s="111"/>
    </row>
    <row r="60" ht="12.75">
      <c r="V60" s="111"/>
    </row>
    <row r="61" ht="12.75">
      <c r="V61" s="111"/>
    </row>
    <row r="62" ht="12.75">
      <c r="V62" s="111"/>
    </row>
    <row r="63" ht="12.75">
      <c r="V63" s="111"/>
    </row>
    <row r="64" ht="12.75">
      <c r="V64" s="111"/>
    </row>
    <row r="65" ht="12.75">
      <c r="V65" s="111"/>
    </row>
    <row r="66" ht="12.75">
      <c r="V66" s="111"/>
    </row>
    <row r="67" ht="12.75">
      <c r="V67" s="111"/>
    </row>
    <row r="68" ht="12.75">
      <c r="V68" s="111"/>
    </row>
    <row r="69" ht="12.75">
      <c r="V69" s="111"/>
    </row>
    <row r="70" ht="12.75">
      <c r="V70" s="111"/>
    </row>
    <row r="71" ht="12.75">
      <c r="V71" s="111"/>
    </row>
    <row r="72" ht="12.75">
      <c r="V72" s="111"/>
    </row>
    <row r="73" ht="12.75">
      <c r="V73" s="111"/>
    </row>
    <row r="74" ht="12.75">
      <c r="V74" s="111"/>
    </row>
    <row r="75" ht="12.75">
      <c r="V75" s="111"/>
    </row>
    <row r="76" ht="12.75">
      <c r="V76" s="111"/>
    </row>
    <row r="77" ht="12.75">
      <c r="V77" s="111"/>
    </row>
    <row r="78" ht="12.75">
      <c r="V78" s="111"/>
    </row>
    <row r="79" ht="12.75">
      <c r="V79" s="111"/>
    </row>
    <row r="80" ht="12.75">
      <c r="V80" s="111"/>
    </row>
    <row r="81" ht="12.75">
      <c r="V81" s="111"/>
    </row>
    <row r="82" ht="12.75">
      <c r="V82" s="111"/>
    </row>
    <row r="83" ht="12.75">
      <c r="V83" s="111"/>
    </row>
    <row r="84" ht="12.75">
      <c r="V84" s="111"/>
    </row>
    <row r="85" ht="12.75">
      <c r="V85" s="111"/>
    </row>
    <row r="86" ht="12.75">
      <c r="V86" s="111"/>
    </row>
    <row r="87" ht="12.75">
      <c r="V87" s="111"/>
    </row>
    <row r="88" ht="12.75">
      <c r="V88" s="111"/>
    </row>
    <row r="89" ht="12.75">
      <c r="V89" s="111"/>
    </row>
    <row r="90" ht="12.75">
      <c r="V90" s="111"/>
    </row>
    <row r="91" ht="12.75">
      <c r="V91" s="111"/>
    </row>
    <row r="92" ht="12.75">
      <c r="V92" s="111"/>
    </row>
    <row r="93" ht="12.75">
      <c r="V93" s="111"/>
    </row>
    <row r="94" ht="12.75">
      <c r="V94" s="111"/>
    </row>
    <row r="95" ht="12.75">
      <c r="V95" s="111"/>
    </row>
    <row r="96" ht="12.75">
      <c r="V96" s="111"/>
    </row>
    <row r="97" ht="12.75">
      <c r="V97" s="111"/>
    </row>
    <row r="98" ht="12.75">
      <c r="V98" s="111"/>
    </row>
    <row r="99" ht="12.75">
      <c r="V99" s="111"/>
    </row>
    <row r="100" ht="12.75">
      <c r="V100" s="111"/>
    </row>
    <row r="101" ht="12.75">
      <c r="V101" s="111"/>
    </row>
    <row r="102" ht="12.75">
      <c r="V102" s="111"/>
    </row>
    <row r="103" ht="12.75">
      <c r="V103" s="111"/>
    </row>
    <row r="104" ht="12.75">
      <c r="V104" s="111"/>
    </row>
    <row r="105" ht="12.75">
      <c r="V105" s="111"/>
    </row>
    <row r="106" ht="12.75">
      <c r="V106" s="111"/>
    </row>
    <row r="107" ht="12.75">
      <c r="V107" s="111"/>
    </row>
    <row r="108" ht="12.75">
      <c r="V108" s="111"/>
    </row>
    <row r="109" ht="12.75">
      <c r="V109" s="111"/>
    </row>
    <row r="110" ht="12.75">
      <c r="V110" s="111"/>
    </row>
    <row r="111" ht="12.75">
      <c r="V111" s="111"/>
    </row>
    <row r="112" ht="12.75">
      <c r="V112" s="111"/>
    </row>
    <row r="113" ht="12.75">
      <c r="V113" s="111"/>
    </row>
    <row r="114" ht="12.75">
      <c r="V114" s="111"/>
    </row>
    <row r="115" ht="12.75">
      <c r="V115" s="111"/>
    </row>
    <row r="116" ht="12.75">
      <c r="V116" s="111"/>
    </row>
    <row r="117" ht="12.75">
      <c r="V117" s="111"/>
    </row>
    <row r="118" ht="12.75">
      <c r="V118" s="111"/>
    </row>
    <row r="119" ht="12.75">
      <c r="V119" s="111"/>
    </row>
    <row r="120" ht="12.75">
      <c r="V120" s="111"/>
    </row>
    <row r="121" ht="12.75">
      <c r="V121" s="111"/>
    </row>
    <row r="122" ht="12.75">
      <c r="V122" s="111"/>
    </row>
    <row r="123" ht="12.75">
      <c r="V123" s="111"/>
    </row>
    <row r="124" ht="12.75">
      <c r="V124" s="111"/>
    </row>
    <row r="125" ht="12.75">
      <c r="V125" s="111"/>
    </row>
    <row r="126" ht="12.75">
      <c r="V126" s="111"/>
    </row>
    <row r="127" ht="12.75">
      <c r="V127" s="111"/>
    </row>
    <row r="128" ht="12.75">
      <c r="V128" s="111"/>
    </row>
    <row r="129" ht="12.75">
      <c r="V129" s="111"/>
    </row>
    <row r="130" ht="12.75">
      <c r="V130" s="111"/>
    </row>
    <row r="131" ht="12.75">
      <c r="V131" s="111"/>
    </row>
    <row r="132" ht="12.75">
      <c r="V132" s="111"/>
    </row>
    <row r="133" ht="12.75">
      <c r="V133" s="111"/>
    </row>
    <row r="134" ht="12.75">
      <c r="V134" s="111"/>
    </row>
    <row r="135" ht="12.75">
      <c r="V135" s="111"/>
    </row>
    <row r="136" ht="12.75">
      <c r="V136" s="111"/>
    </row>
    <row r="137" ht="12.75">
      <c r="V137" s="111"/>
    </row>
    <row r="138" ht="12.75">
      <c r="V138" s="111"/>
    </row>
    <row r="139" ht="12.75">
      <c r="V139" s="111"/>
    </row>
    <row r="140" ht="12.75">
      <c r="V140" s="111"/>
    </row>
    <row r="141" ht="12.75">
      <c r="V141" s="111"/>
    </row>
    <row r="142" ht="12.75">
      <c r="V142" s="111"/>
    </row>
    <row r="143" ht="12.75">
      <c r="V143" s="111"/>
    </row>
    <row r="144" ht="12.75">
      <c r="V144" s="111"/>
    </row>
    <row r="145" ht="12.75">
      <c r="V145" s="111"/>
    </row>
    <row r="146" ht="12.75">
      <c r="V146" s="111"/>
    </row>
    <row r="147" ht="12.75">
      <c r="V147" s="111"/>
    </row>
    <row r="148" ht="12.75">
      <c r="V148" s="111"/>
    </row>
    <row r="149" ht="12.75">
      <c r="V149" s="111"/>
    </row>
    <row r="150" ht="12.75">
      <c r="V150" s="111"/>
    </row>
    <row r="151" ht="12.75">
      <c r="V151" s="111"/>
    </row>
    <row r="152" ht="12.75">
      <c r="V152" s="111"/>
    </row>
    <row r="153" ht="12.75">
      <c r="V153" s="111"/>
    </row>
    <row r="154" ht="12.75">
      <c r="V154" s="111"/>
    </row>
    <row r="155" ht="12.75">
      <c r="V155" s="111"/>
    </row>
    <row r="156" ht="12.75">
      <c r="V156" s="111"/>
    </row>
    <row r="157" ht="12.75">
      <c r="V157" s="111"/>
    </row>
    <row r="158" ht="12.75">
      <c r="V158" s="111"/>
    </row>
    <row r="159" ht="12.75">
      <c r="V159" s="111"/>
    </row>
    <row r="160" ht="12.75">
      <c r="V160" s="111"/>
    </row>
    <row r="161" ht="12.75">
      <c r="V161" s="111"/>
    </row>
    <row r="162" ht="12.75">
      <c r="V162" s="111"/>
    </row>
    <row r="163" ht="12.75">
      <c r="V163" s="111"/>
    </row>
    <row r="164" ht="12.75">
      <c r="V164" s="111"/>
    </row>
    <row r="165" ht="12.75">
      <c r="V165" s="111"/>
    </row>
    <row r="166" ht="12.75">
      <c r="V166" s="111"/>
    </row>
    <row r="167" ht="12.75">
      <c r="V167" s="111"/>
    </row>
    <row r="168" ht="12.75">
      <c r="V168" s="111"/>
    </row>
    <row r="169" ht="12.75">
      <c r="V169" s="111"/>
    </row>
    <row r="170" ht="12.75">
      <c r="V170" s="111"/>
    </row>
    <row r="171" ht="12.75">
      <c r="V171" s="111"/>
    </row>
    <row r="172" ht="12.75">
      <c r="V172" s="111"/>
    </row>
    <row r="173" ht="12.75">
      <c r="V173" s="111"/>
    </row>
    <row r="174" ht="12.75">
      <c r="V174" s="111"/>
    </row>
    <row r="175" ht="12.75">
      <c r="V175" s="111"/>
    </row>
    <row r="176" ht="12.75">
      <c r="V176" s="111"/>
    </row>
    <row r="177" ht="12.75">
      <c r="V177" s="111"/>
    </row>
    <row r="178" ht="12.75">
      <c r="V178" s="111"/>
    </row>
    <row r="179" ht="12.75">
      <c r="V179" s="111"/>
    </row>
    <row r="180" ht="12.75">
      <c r="V180" s="111"/>
    </row>
    <row r="181" ht="12.75">
      <c r="V181" s="111"/>
    </row>
    <row r="182" ht="12.75">
      <c r="V182" s="111"/>
    </row>
    <row r="183" ht="12.75">
      <c r="V183" s="111"/>
    </row>
    <row r="184" ht="12.75">
      <c r="V184" s="111"/>
    </row>
    <row r="185" ht="12.75">
      <c r="V185" s="111"/>
    </row>
    <row r="186" ht="12.75">
      <c r="V186" s="111"/>
    </row>
    <row r="187" ht="12.75">
      <c r="V187" s="111"/>
    </row>
    <row r="188" ht="12.75">
      <c r="V188" s="111"/>
    </row>
    <row r="189" ht="12.75">
      <c r="V189" s="111"/>
    </row>
    <row r="190" ht="12.75">
      <c r="V190" s="111"/>
    </row>
    <row r="191" ht="12.75">
      <c r="V191" s="111"/>
    </row>
    <row r="192" ht="12.75">
      <c r="V192" s="111"/>
    </row>
    <row r="193" ht="12.75">
      <c r="V193" s="111"/>
    </row>
    <row r="194" ht="12.75">
      <c r="V194" s="111"/>
    </row>
    <row r="195" ht="12.75">
      <c r="V195" s="111"/>
    </row>
    <row r="196" ht="12.75">
      <c r="V196" s="111"/>
    </row>
    <row r="197" ht="12.75">
      <c r="V197" s="111"/>
    </row>
    <row r="198" ht="12.75">
      <c r="V198" s="111"/>
    </row>
    <row r="199" ht="12.75">
      <c r="V199" s="111"/>
    </row>
    <row r="200" ht="12.75">
      <c r="V200" s="111"/>
    </row>
    <row r="201" ht="12.75">
      <c r="V201" s="111"/>
    </row>
    <row r="202" ht="12.75">
      <c r="V202" s="111"/>
    </row>
    <row r="203" ht="12.75">
      <c r="V203" s="111"/>
    </row>
    <row r="204" ht="12.75">
      <c r="V204" s="111"/>
    </row>
    <row r="205" ht="12.75">
      <c r="V205" s="111"/>
    </row>
    <row r="206" ht="12.75">
      <c r="V206" s="111"/>
    </row>
    <row r="207" ht="12.75">
      <c r="V207" s="111"/>
    </row>
    <row r="208" ht="12.75">
      <c r="V208" s="111"/>
    </row>
    <row r="209" ht="12.75">
      <c r="V209" s="111"/>
    </row>
    <row r="210" ht="12.75">
      <c r="V210" s="111"/>
    </row>
    <row r="211" ht="12.75">
      <c r="V211" s="111"/>
    </row>
    <row r="212" ht="12.75">
      <c r="V212" s="111"/>
    </row>
    <row r="213" ht="12.75">
      <c r="V213" s="111"/>
    </row>
    <row r="214" ht="12.75">
      <c r="V214" s="111"/>
    </row>
    <row r="215" ht="12.75">
      <c r="V215" s="111"/>
    </row>
    <row r="216" ht="12.75">
      <c r="V216" s="111"/>
    </row>
    <row r="217" ht="12.75">
      <c r="V217" s="111"/>
    </row>
    <row r="218" ht="12.75">
      <c r="V218" s="111"/>
    </row>
    <row r="219" ht="12.75">
      <c r="V219" s="111"/>
    </row>
    <row r="220" ht="12.75">
      <c r="V220" s="111"/>
    </row>
    <row r="221" ht="12.75">
      <c r="V221" s="111"/>
    </row>
    <row r="222" ht="12.75">
      <c r="V222" s="111"/>
    </row>
    <row r="223" ht="12.75">
      <c r="V223" s="111"/>
    </row>
    <row r="224" ht="12.75">
      <c r="V224" s="111"/>
    </row>
    <row r="225" ht="12.75">
      <c r="V225" s="111"/>
    </row>
    <row r="226" ht="12.75">
      <c r="V226" s="111"/>
    </row>
    <row r="227" ht="12.75">
      <c r="V227" s="111"/>
    </row>
    <row r="228" ht="12.75">
      <c r="V228" s="111"/>
    </row>
    <row r="229" ht="12.75">
      <c r="V229" s="111"/>
    </row>
    <row r="230" ht="12.75">
      <c r="V230" s="111"/>
    </row>
    <row r="231" ht="12.75">
      <c r="V231" s="111"/>
    </row>
    <row r="232" ht="12.75">
      <c r="V232" s="111"/>
    </row>
    <row r="233" ht="12.75">
      <c r="V233" s="111"/>
    </row>
    <row r="234" ht="12.75">
      <c r="V234" s="111"/>
    </row>
    <row r="235" ht="12.75">
      <c r="V235" s="111"/>
    </row>
    <row r="236" ht="12.75">
      <c r="V236" s="111"/>
    </row>
    <row r="237" ht="12.75">
      <c r="V237" s="111"/>
    </row>
    <row r="238" ht="12.75">
      <c r="V238" s="111"/>
    </row>
    <row r="239" ht="12.75">
      <c r="V239" s="111"/>
    </row>
    <row r="240" ht="12.75">
      <c r="V240" s="111"/>
    </row>
    <row r="241" ht="12.75">
      <c r="V241" s="111"/>
    </row>
    <row r="242" ht="12.75">
      <c r="V242" s="111"/>
    </row>
    <row r="243" ht="12.75">
      <c r="V243" s="111"/>
    </row>
    <row r="244" ht="12.75">
      <c r="V244" s="111"/>
    </row>
    <row r="245" ht="12.75">
      <c r="V245" s="111"/>
    </row>
    <row r="246" ht="12.75">
      <c r="V246" s="111"/>
    </row>
    <row r="247" ht="12.75">
      <c r="V247" s="111"/>
    </row>
    <row r="248" ht="12.75">
      <c r="V248" s="111"/>
    </row>
    <row r="249" ht="12.75">
      <c r="V249" s="111"/>
    </row>
    <row r="250" ht="12.75">
      <c r="V250" s="111"/>
    </row>
    <row r="251" ht="12.75">
      <c r="V251" s="111"/>
    </row>
    <row r="252" ht="12.75">
      <c r="V252" s="111"/>
    </row>
    <row r="253" ht="12.75">
      <c r="V253" s="111"/>
    </row>
    <row r="254" ht="12.75">
      <c r="V254" s="111"/>
    </row>
    <row r="255" ht="12.75">
      <c r="V255" s="111"/>
    </row>
    <row r="256" ht="12.75">
      <c r="V256" s="111"/>
    </row>
    <row r="257" ht="12.75">
      <c r="V257" s="111"/>
    </row>
    <row r="258" ht="12.75">
      <c r="V258" s="111"/>
    </row>
    <row r="259" ht="12.75">
      <c r="V259" s="111"/>
    </row>
    <row r="260" ht="12.75">
      <c r="V260" s="111"/>
    </row>
    <row r="261" ht="12.75">
      <c r="V261" s="111"/>
    </row>
    <row r="262" ht="12.75">
      <c r="V262" s="111"/>
    </row>
    <row r="263" ht="12.75">
      <c r="V263" s="111"/>
    </row>
    <row r="264" ht="12.75">
      <c r="V264" s="111"/>
    </row>
    <row r="265" ht="12.75">
      <c r="V265" s="111"/>
    </row>
    <row r="266" ht="12.75">
      <c r="V266" s="111"/>
    </row>
    <row r="267" ht="12.75">
      <c r="V267" s="111"/>
    </row>
    <row r="268" ht="12.75">
      <c r="V268" s="111"/>
    </row>
    <row r="269" ht="12.75">
      <c r="V269" s="111"/>
    </row>
    <row r="270" ht="12.75">
      <c r="V270" s="111"/>
    </row>
    <row r="271" ht="12.75">
      <c r="V271" s="111"/>
    </row>
    <row r="272" ht="12.75">
      <c r="V272" s="111"/>
    </row>
    <row r="273" ht="12.75">
      <c r="V273" s="111"/>
    </row>
    <row r="274" ht="12.75">
      <c r="V274" s="111"/>
    </row>
    <row r="275" ht="12.75">
      <c r="V275" s="111"/>
    </row>
    <row r="276" ht="12.75">
      <c r="V276" s="111"/>
    </row>
    <row r="277" ht="12.75">
      <c r="V277" s="111"/>
    </row>
    <row r="278" ht="12.75">
      <c r="V278" s="111"/>
    </row>
    <row r="279" ht="12.75">
      <c r="V279" s="111"/>
    </row>
    <row r="280" ht="12.75">
      <c r="V280" s="111"/>
    </row>
    <row r="281" ht="12.75">
      <c r="V281" s="111"/>
    </row>
    <row r="282" ht="12.75">
      <c r="V282" s="111"/>
    </row>
    <row r="283" ht="12.75">
      <c r="V283" s="111"/>
    </row>
    <row r="284" ht="12.75">
      <c r="V284" s="111"/>
    </row>
    <row r="285" ht="12.75">
      <c r="V285" s="111"/>
    </row>
    <row r="286" ht="12.75">
      <c r="V286" s="111"/>
    </row>
    <row r="287" ht="12.75">
      <c r="V287" s="111"/>
    </row>
    <row r="288" ht="12.75">
      <c r="V288" s="111"/>
    </row>
    <row r="289" ht="12.75">
      <c r="V289" s="111"/>
    </row>
    <row r="290" ht="12.75">
      <c r="V290" s="111"/>
    </row>
    <row r="291" ht="12.75">
      <c r="V291" s="111"/>
    </row>
    <row r="292" ht="12.75">
      <c r="V292" s="111"/>
    </row>
    <row r="293" ht="12.75">
      <c r="V293" s="111"/>
    </row>
    <row r="294" ht="12.75">
      <c r="V294" s="111"/>
    </row>
    <row r="295" ht="12.75">
      <c r="V295" s="111"/>
    </row>
    <row r="296" ht="12.75">
      <c r="V296" s="111"/>
    </row>
    <row r="297" ht="12.75">
      <c r="V297" s="111"/>
    </row>
    <row r="298" ht="12.75">
      <c r="V298" s="111"/>
    </row>
    <row r="299" ht="12.75">
      <c r="V299" s="111"/>
    </row>
    <row r="300" ht="12.75">
      <c r="V300" s="111"/>
    </row>
    <row r="301" ht="12.75">
      <c r="V301" s="111"/>
    </row>
    <row r="302" ht="12.75">
      <c r="V302" s="111"/>
    </row>
    <row r="303" ht="12.75">
      <c r="V303" s="111"/>
    </row>
    <row r="304" ht="12.75">
      <c r="V304" s="111"/>
    </row>
    <row r="305" ht="12.75">
      <c r="V305" s="111"/>
    </row>
    <row r="306" ht="12.75">
      <c r="V306" s="111"/>
    </row>
    <row r="307" ht="12.75">
      <c r="V307" s="111"/>
    </row>
    <row r="308" ht="12.75">
      <c r="V308" s="111"/>
    </row>
    <row r="309" ht="12.75">
      <c r="V309" s="111"/>
    </row>
  </sheetData>
  <mergeCells count="10">
    <mergeCell ref="A1:L1"/>
    <mergeCell ref="A3:A6"/>
    <mergeCell ref="F3:I3"/>
    <mergeCell ref="J3:J6"/>
    <mergeCell ref="F4:G4"/>
    <mergeCell ref="H4:I4"/>
    <mergeCell ref="B4:C4"/>
    <mergeCell ref="D4:E4"/>
    <mergeCell ref="B3:C3"/>
    <mergeCell ref="D3:E3"/>
  </mergeCells>
  <printOptions/>
  <pageMargins left="0.7480314960629921" right="0.7480314960629921" top="0.75" bottom="0.68" header="0.5118110236220472" footer="0.29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65"/>
  <sheetViews>
    <sheetView zoomScaleSheetLayoutView="100" workbookViewId="0" topLeftCell="A1">
      <selection activeCell="C27" sqref="C27"/>
    </sheetView>
  </sheetViews>
  <sheetFormatPr defaultColWidth="9.140625" defaultRowHeight="12.75"/>
  <cols>
    <col min="1" max="1" width="17.7109375" style="0" customWidth="1"/>
    <col min="2" max="2" width="12.421875" style="0" customWidth="1"/>
    <col min="3" max="3" width="11.00390625" style="0" customWidth="1"/>
    <col min="4" max="4" width="10.140625" style="0" customWidth="1"/>
    <col min="5" max="6" width="10.7109375" style="0" customWidth="1"/>
    <col min="7" max="7" width="11.28125" style="0" customWidth="1"/>
    <col min="8" max="8" width="10.7109375" style="0" customWidth="1"/>
    <col min="10" max="12" width="8.57421875" style="0" customWidth="1"/>
    <col min="13" max="13" width="25.421875" style="0" customWidth="1"/>
    <col min="14" max="14" width="8.7109375" style="0" customWidth="1"/>
    <col min="15" max="15" width="10.28125" style="0" customWidth="1"/>
    <col min="16" max="17" width="8.7109375" style="0" customWidth="1"/>
    <col min="18" max="18" width="16.7109375" style="0" customWidth="1"/>
    <col min="19" max="53" width="8.7109375" style="0" customWidth="1"/>
  </cols>
  <sheetData>
    <row r="1" spans="1:18" s="21" customFormat="1" ht="32.25" customHeight="1">
      <c r="A1" s="985" t="s">
        <v>818</v>
      </c>
      <c r="B1" s="985"/>
      <c r="C1" s="985"/>
      <c r="D1" s="985"/>
      <c r="E1" s="985"/>
      <c r="F1" s="985"/>
      <c r="G1" s="985"/>
      <c r="H1" s="985"/>
      <c r="I1" s="985"/>
      <c r="J1" s="985"/>
      <c r="K1" s="985"/>
      <c r="L1" s="985"/>
      <c r="M1" s="985"/>
      <c r="N1" s="20"/>
      <c r="O1" s="20"/>
      <c r="P1" s="20"/>
      <c r="Q1" s="20"/>
      <c r="R1" s="20"/>
    </row>
    <row r="2" spans="1:20" s="1" customFormat="1" ht="17.25" customHeight="1">
      <c r="A2" s="2" t="s">
        <v>340</v>
      </c>
      <c r="S2" s="172"/>
      <c r="T2" s="172"/>
    </row>
    <row r="3" spans="1:14" s="120" customFormat="1" ht="12.75" customHeight="1">
      <c r="A3" s="986" t="s">
        <v>183</v>
      </c>
      <c r="B3" s="440" t="s">
        <v>341</v>
      </c>
      <c r="C3" s="440" t="s">
        <v>342</v>
      </c>
      <c r="D3" s="1045" t="s">
        <v>343</v>
      </c>
      <c r="E3" s="1046"/>
      <c r="F3" s="1047"/>
      <c r="G3" s="1112" t="s">
        <v>819</v>
      </c>
      <c r="H3" s="1113"/>
      <c r="I3" s="1114"/>
      <c r="J3" s="1045" t="s">
        <v>345</v>
      </c>
      <c r="K3" s="1046"/>
      <c r="L3" s="1047"/>
      <c r="M3" s="972" t="s">
        <v>820</v>
      </c>
      <c r="N3" s="435"/>
    </row>
    <row r="4" spans="1:14" s="120" customFormat="1" ht="12.75" customHeight="1">
      <c r="A4" s="970"/>
      <c r="B4" s="463"/>
      <c r="C4" s="463"/>
      <c r="D4" s="1049" t="s">
        <v>351</v>
      </c>
      <c r="E4" s="1050"/>
      <c r="F4" s="1051"/>
      <c r="G4" s="1083" t="s">
        <v>352</v>
      </c>
      <c r="H4" s="1111"/>
      <c r="I4" s="1084"/>
      <c r="J4" s="1049" t="s">
        <v>985</v>
      </c>
      <c r="K4" s="1050"/>
      <c r="L4" s="1051"/>
      <c r="M4" s="974"/>
      <c r="N4" s="435"/>
    </row>
    <row r="5" spans="1:14" s="120" customFormat="1" ht="12.75" customHeight="1">
      <c r="A5" s="970"/>
      <c r="B5" s="463"/>
      <c r="C5" s="463"/>
      <c r="D5" s="440" t="s">
        <v>356</v>
      </c>
      <c r="E5" s="440" t="s">
        <v>357</v>
      </c>
      <c r="F5" s="440" t="s">
        <v>358</v>
      </c>
      <c r="G5" s="440" t="s">
        <v>356</v>
      </c>
      <c r="H5" s="440" t="s">
        <v>357</v>
      </c>
      <c r="I5" s="440" t="s">
        <v>358</v>
      </c>
      <c r="J5" s="440" t="s">
        <v>356</v>
      </c>
      <c r="K5" s="440" t="s">
        <v>357</v>
      </c>
      <c r="L5" s="440" t="s">
        <v>358</v>
      </c>
      <c r="M5" s="974"/>
      <c r="N5" s="435"/>
    </row>
    <row r="6" spans="1:14" s="120" customFormat="1" ht="12.75" customHeight="1">
      <c r="A6" s="971"/>
      <c r="B6" s="464" t="s">
        <v>821</v>
      </c>
      <c r="C6" s="464" t="s">
        <v>822</v>
      </c>
      <c r="D6" s="480" t="s">
        <v>368</v>
      </c>
      <c r="E6" s="464" t="s">
        <v>369</v>
      </c>
      <c r="F6" s="464" t="s">
        <v>370</v>
      </c>
      <c r="G6" s="480" t="s">
        <v>368</v>
      </c>
      <c r="H6" s="464" t="s">
        <v>369</v>
      </c>
      <c r="I6" s="464" t="s">
        <v>370</v>
      </c>
      <c r="J6" s="480" t="s">
        <v>368</v>
      </c>
      <c r="K6" s="464" t="s">
        <v>369</v>
      </c>
      <c r="L6" s="464" t="s">
        <v>370</v>
      </c>
      <c r="M6" s="976"/>
      <c r="N6" s="435"/>
    </row>
    <row r="7" spans="1:13" s="36" customFormat="1" ht="12.75" customHeight="1">
      <c r="A7" s="133" t="s">
        <v>1021</v>
      </c>
      <c r="B7" s="536">
        <v>1</v>
      </c>
      <c r="C7" s="536">
        <v>27</v>
      </c>
      <c r="D7" s="536">
        <v>137</v>
      </c>
      <c r="E7" s="536">
        <v>88</v>
      </c>
      <c r="F7" s="536">
        <v>49</v>
      </c>
      <c r="G7" s="536">
        <v>49</v>
      </c>
      <c r="H7" s="536">
        <f aca="true" t="shared" si="0" ref="H7:H12">G7-I7</f>
        <v>17</v>
      </c>
      <c r="I7" s="536">
        <v>32</v>
      </c>
      <c r="J7" s="536">
        <v>13</v>
      </c>
      <c r="K7" s="536">
        <f aca="true" t="shared" si="1" ref="K7:K12">J7-L7</f>
        <v>4</v>
      </c>
      <c r="L7" s="536">
        <v>9</v>
      </c>
      <c r="M7" s="115" t="s">
        <v>1013</v>
      </c>
    </row>
    <row r="8" spans="1:13" s="39" customFormat="1" ht="12.75" customHeight="1">
      <c r="A8" s="164" t="s">
        <v>1010</v>
      </c>
      <c r="B8" s="536">
        <v>1</v>
      </c>
      <c r="C8" s="536">
        <v>26</v>
      </c>
      <c r="D8" s="536">
        <v>207</v>
      </c>
      <c r="E8" s="536">
        <v>135</v>
      </c>
      <c r="F8" s="536">
        <v>72</v>
      </c>
      <c r="G8" s="536">
        <v>43</v>
      </c>
      <c r="H8" s="536">
        <f t="shared" si="0"/>
        <v>16</v>
      </c>
      <c r="I8" s="536">
        <v>27</v>
      </c>
      <c r="J8" s="536">
        <v>11</v>
      </c>
      <c r="K8" s="536">
        <f t="shared" si="1"/>
        <v>7</v>
      </c>
      <c r="L8" s="536">
        <v>4</v>
      </c>
      <c r="M8" s="579" t="s">
        <v>1016</v>
      </c>
    </row>
    <row r="9" spans="1:13" s="36" customFormat="1" ht="12.75" customHeight="1">
      <c r="A9" s="133" t="s">
        <v>1020</v>
      </c>
      <c r="B9" s="536">
        <v>1</v>
      </c>
      <c r="C9" s="536">
        <v>29</v>
      </c>
      <c r="D9" s="536">
        <v>149</v>
      </c>
      <c r="E9" s="536">
        <v>103</v>
      </c>
      <c r="F9" s="536">
        <v>46</v>
      </c>
      <c r="G9" s="536">
        <v>51</v>
      </c>
      <c r="H9" s="536">
        <f t="shared" si="0"/>
        <v>18</v>
      </c>
      <c r="I9" s="536">
        <v>33</v>
      </c>
      <c r="J9" s="536">
        <v>12</v>
      </c>
      <c r="K9" s="536">
        <f t="shared" si="1"/>
        <v>4</v>
      </c>
      <c r="L9" s="536">
        <v>8</v>
      </c>
      <c r="M9" s="115" t="s">
        <v>1014</v>
      </c>
    </row>
    <row r="10" spans="1:13" s="39" customFormat="1" ht="12.75" customHeight="1">
      <c r="A10" s="164" t="s">
        <v>1011</v>
      </c>
      <c r="B10" s="536">
        <v>1</v>
      </c>
      <c r="C10" s="536">
        <v>26</v>
      </c>
      <c r="D10" s="536">
        <v>207</v>
      </c>
      <c r="E10" s="536">
        <v>135</v>
      </c>
      <c r="F10" s="536">
        <v>72</v>
      </c>
      <c r="G10" s="536">
        <v>43</v>
      </c>
      <c r="H10" s="536">
        <f t="shared" si="0"/>
        <v>16</v>
      </c>
      <c r="I10" s="536">
        <v>27</v>
      </c>
      <c r="J10" s="536">
        <v>11</v>
      </c>
      <c r="K10" s="536">
        <f t="shared" si="1"/>
        <v>7</v>
      </c>
      <c r="L10" s="536">
        <v>4</v>
      </c>
      <c r="M10" s="579" t="s">
        <v>1017</v>
      </c>
    </row>
    <row r="11" spans="1:13" s="36" customFormat="1" ht="12.75" customHeight="1">
      <c r="A11" s="133" t="s">
        <v>1019</v>
      </c>
      <c r="B11" s="536">
        <v>1</v>
      </c>
      <c r="C11" s="536">
        <v>32</v>
      </c>
      <c r="D11" s="536">
        <v>152</v>
      </c>
      <c r="E11" s="536">
        <v>105</v>
      </c>
      <c r="F11" s="536">
        <v>47</v>
      </c>
      <c r="G11" s="536">
        <v>53</v>
      </c>
      <c r="H11" s="536">
        <f t="shared" si="0"/>
        <v>17</v>
      </c>
      <c r="I11" s="536">
        <v>36</v>
      </c>
      <c r="J11" s="536">
        <v>13</v>
      </c>
      <c r="K11" s="536">
        <f t="shared" si="1"/>
        <v>5</v>
      </c>
      <c r="L11" s="536">
        <v>8</v>
      </c>
      <c r="M11" s="115" t="s">
        <v>1015</v>
      </c>
    </row>
    <row r="12" spans="1:13" s="36" customFormat="1" ht="12.75" customHeight="1">
      <c r="A12" s="164" t="s">
        <v>1012</v>
      </c>
      <c r="B12" s="536">
        <v>1</v>
      </c>
      <c r="C12" s="536">
        <v>26</v>
      </c>
      <c r="D12" s="536">
        <v>214</v>
      </c>
      <c r="E12" s="536">
        <v>137</v>
      </c>
      <c r="F12" s="536">
        <v>77</v>
      </c>
      <c r="G12" s="536">
        <v>44</v>
      </c>
      <c r="H12" s="536">
        <f t="shared" si="0"/>
        <v>16</v>
      </c>
      <c r="I12" s="536">
        <v>28</v>
      </c>
      <c r="J12" s="536">
        <v>11</v>
      </c>
      <c r="K12" s="536">
        <f t="shared" si="1"/>
        <v>7</v>
      </c>
      <c r="L12" s="536">
        <v>4</v>
      </c>
      <c r="M12" s="579" t="s">
        <v>1018</v>
      </c>
    </row>
    <row r="13" spans="1:13" s="76" customFormat="1" ht="12.75" customHeight="1">
      <c r="A13" s="191" t="s">
        <v>178</v>
      </c>
      <c r="B13" s="536">
        <v>3</v>
      </c>
      <c r="C13" s="536">
        <v>69</v>
      </c>
      <c r="D13" s="536">
        <v>772</v>
      </c>
      <c r="E13" s="536">
        <v>408</v>
      </c>
      <c r="F13" s="536">
        <v>364</v>
      </c>
      <c r="G13" s="536">
        <v>95</v>
      </c>
      <c r="H13" s="536">
        <v>33</v>
      </c>
      <c r="I13" s="536">
        <v>62</v>
      </c>
      <c r="J13" s="536">
        <v>24</v>
      </c>
      <c r="K13" s="536">
        <v>12</v>
      </c>
      <c r="L13" s="536">
        <v>12</v>
      </c>
      <c r="M13" s="50" t="s">
        <v>178</v>
      </c>
    </row>
    <row r="14" spans="1:13" s="512" customFormat="1" ht="12.75" customHeight="1">
      <c r="A14" s="191" t="s">
        <v>36</v>
      </c>
      <c r="B14" s="536">
        <v>3</v>
      </c>
      <c r="C14" s="536">
        <v>73</v>
      </c>
      <c r="D14" s="536">
        <v>772</v>
      </c>
      <c r="E14" s="536">
        <v>407</v>
      </c>
      <c r="F14" s="536">
        <v>365</v>
      </c>
      <c r="G14" s="536">
        <v>102</v>
      </c>
      <c r="H14" s="536">
        <v>36</v>
      </c>
      <c r="I14" s="536">
        <v>66</v>
      </c>
      <c r="J14" s="536">
        <v>21</v>
      </c>
      <c r="K14" s="536">
        <v>11</v>
      </c>
      <c r="L14" s="536">
        <v>10</v>
      </c>
      <c r="M14" s="50" t="s">
        <v>36</v>
      </c>
    </row>
    <row r="15" spans="1:13" s="512" customFormat="1" ht="12.75" customHeight="1">
      <c r="A15" s="191" t="s">
        <v>486</v>
      </c>
      <c r="B15" s="536">
        <v>3</v>
      </c>
      <c r="C15" s="536">
        <v>79</v>
      </c>
      <c r="D15" s="536">
        <v>808</v>
      </c>
      <c r="E15" s="536">
        <v>442</v>
      </c>
      <c r="F15" s="536">
        <v>366</v>
      </c>
      <c r="G15" s="536">
        <v>114</v>
      </c>
      <c r="H15" s="536">
        <v>41</v>
      </c>
      <c r="I15" s="536">
        <v>73</v>
      </c>
      <c r="J15" s="536">
        <v>23</v>
      </c>
      <c r="K15" s="536">
        <v>13</v>
      </c>
      <c r="L15" s="536">
        <v>10</v>
      </c>
      <c r="M15" s="50" t="s">
        <v>489</v>
      </c>
    </row>
    <row r="16" spans="1:13" s="25" customFormat="1" ht="12.75" customHeight="1">
      <c r="A16" s="187" t="s">
        <v>490</v>
      </c>
      <c r="B16" s="799">
        <v>3</v>
      </c>
      <c r="C16" s="799">
        <v>82</v>
      </c>
      <c r="D16" s="799">
        <v>851</v>
      </c>
      <c r="E16" s="799">
        <v>456</v>
      </c>
      <c r="F16" s="799">
        <v>395</v>
      </c>
      <c r="G16" s="799">
        <v>115</v>
      </c>
      <c r="H16" s="799">
        <v>44</v>
      </c>
      <c r="I16" s="799">
        <v>71</v>
      </c>
      <c r="J16" s="799">
        <v>22</v>
      </c>
      <c r="K16" s="799">
        <v>12</v>
      </c>
      <c r="L16" s="799">
        <v>10</v>
      </c>
      <c r="M16" s="564" t="s">
        <v>490</v>
      </c>
    </row>
    <row r="17" spans="1:14" s="76" customFormat="1" ht="12.75" customHeight="1">
      <c r="A17" s="566" t="s">
        <v>966</v>
      </c>
      <c r="B17" s="800">
        <v>1</v>
      </c>
      <c r="C17" s="800">
        <v>36</v>
      </c>
      <c r="D17" s="679">
        <v>147</v>
      </c>
      <c r="E17" s="800">
        <v>101</v>
      </c>
      <c r="F17" s="800">
        <v>46</v>
      </c>
      <c r="G17" s="679">
        <v>62</v>
      </c>
      <c r="H17" s="800">
        <v>22</v>
      </c>
      <c r="I17" s="800">
        <v>40</v>
      </c>
      <c r="J17" s="679">
        <v>11</v>
      </c>
      <c r="K17" s="800">
        <v>5</v>
      </c>
      <c r="L17" s="800">
        <v>6</v>
      </c>
      <c r="M17" s="575" t="s">
        <v>969</v>
      </c>
      <c r="N17" s="189"/>
    </row>
    <row r="18" spans="1:15" s="76" customFormat="1" ht="12.75" customHeight="1">
      <c r="A18" s="566" t="s">
        <v>967</v>
      </c>
      <c r="B18" s="800">
        <v>1</v>
      </c>
      <c r="C18" s="800">
        <v>31</v>
      </c>
      <c r="D18" s="679">
        <v>184</v>
      </c>
      <c r="E18" s="800">
        <v>106</v>
      </c>
      <c r="F18" s="800">
        <v>78</v>
      </c>
      <c r="G18" s="679">
        <v>53</v>
      </c>
      <c r="H18" s="800">
        <v>22</v>
      </c>
      <c r="I18" s="800">
        <v>31</v>
      </c>
      <c r="J18" s="679">
        <v>11</v>
      </c>
      <c r="K18" s="800">
        <v>7</v>
      </c>
      <c r="L18" s="800">
        <v>4</v>
      </c>
      <c r="M18" s="575" t="s">
        <v>970</v>
      </c>
      <c r="N18" s="189"/>
      <c r="O18" s="186"/>
    </row>
    <row r="19" spans="1:21" s="76" customFormat="1" ht="12.75" customHeight="1">
      <c r="A19" s="569" t="s">
        <v>968</v>
      </c>
      <c r="B19" s="801">
        <v>1</v>
      </c>
      <c r="C19" s="801">
        <v>15</v>
      </c>
      <c r="D19" s="801">
        <v>520</v>
      </c>
      <c r="E19" s="801">
        <v>249</v>
      </c>
      <c r="F19" s="801">
        <v>271</v>
      </c>
      <c r="G19" s="802">
        <v>0</v>
      </c>
      <c r="H19" s="802">
        <v>0</v>
      </c>
      <c r="I19" s="802">
        <v>0</v>
      </c>
      <c r="J19" s="802">
        <v>0</v>
      </c>
      <c r="K19" s="802">
        <v>0</v>
      </c>
      <c r="L19" s="802">
        <v>0</v>
      </c>
      <c r="M19" s="578" t="s">
        <v>971</v>
      </c>
      <c r="N19" s="188"/>
      <c r="O19" s="188"/>
      <c r="P19" s="188"/>
      <c r="Q19" s="188"/>
      <c r="R19" s="368"/>
      <c r="S19" s="190"/>
      <c r="T19" s="190"/>
      <c r="U19" s="186"/>
    </row>
    <row r="20" spans="1:21" s="76" customFormat="1" ht="12.75" customHeight="1">
      <c r="A20" s="566"/>
      <c r="B20" s="534"/>
      <c r="C20" s="534"/>
      <c r="D20" s="534"/>
      <c r="E20" s="534"/>
      <c r="F20" s="534"/>
      <c r="G20" s="560"/>
      <c r="H20" s="560"/>
      <c r="I20" s="560"/>
      <c r="J20" s="560"/>
      <c r="K20" s="560"/>
      <c r="L20" s="560"/>
      <c r="M20" s="188"/>
      <c r="N20" s="188"/>
      <c r="O20" s="188"/>
      <c r="P20" s="188"/>
      <c r="Q20" s="188"/>
      <c r="R20" s="368"/>
      <c r="S20" s="190"/>
      <c r="T20" s="190"/>
      <c r="U20" s="186"/>
    </row>
    <row r="21" spans="1:11" s="120" customFormat="1" ht="12.75" customHeight="1">
      <c r="A21" s="986" t="s">
        <v>183</v>
      </c>
      <c r="B21" s="479" t="s">
        <v>986</v>
      </c>
      <c r="C21" s="740"/>
      <c r="D21" s="440" t="s">
        <v>361</v>
      </c>
      <c r="E21" s="414" t="s">
        <v>347</v>
      </c>
      <c r="F21" s="440" t="s">
        <v>348</v>
      </c>
      <c r="G21" s="440" t="s">
        <v>958</v>
      </c>
      <c r="H21" s="972" t="s">
        <v>820</v>
      </c>
      <c r="I21" s="973"/>
      <c r="J21" s="973"/>
      <c r="K21" s="973"/>
    </row>
    <row r="22" spans="1:11" s="120" customFormat="1" ht="12.75" customHeight="1">
      <c r="A22" s="970"/>
      <c r="B22" s="463"/>
      <c r="C22" s="440" t="s">
        <v>165</v>
      </c>
      <c r="D22" s="624"/>
      <c r="E22" s="482"/>
      <c r="F22" s="463"/>
      <c r="G22" s="463"/>
      <c r="H22" s="974"/>
      <c r="I22" s="975"/>
      <c r="J22" s="975"/>
      <c r="K22" s="975"/>
    </row>
    <row r="23" spans="1:11" s="120" customFormat="1" ht="12.75" customHeight="1">
      <c r="A23" s="970"/>
      <c r="B23" s="463"/>
      <c r="C23" s="741" t="s">
        <v>166</v>
      </c>
      <c r="D23" s="438"/>
      <c r="E23" s="463" t="s">
        <v>362</v>
      </c>
      <c r="F23" s="463"/>
      <c r="G23" s="463"/>
      <c r="H23" s="974"/>
      <c r="I23" s="975"/>
      <c r="J23" s="975"/>
      <c r="K23" s="975"/>
    </row>
    <row r="24" spans="1:11" s="120" customFormat="1" ht="12.75" customHeight="1">
      <c r="A24" s="971"/>
      <c r="B24" s="464" t="s">
        <v>371</v>
      </c>
      <c r="C24" s="742" t="s">
        <v>167</v>
      </c>
      <c r="D24" s="625" t="s">
        <v>396</v>
      </c>
      <c r="E24" s="464" t="s">
        <v>988</v>
      </c>
      <c r="F24" s="464" t="s">
        <v>375</v>
      </c>
      <c r="G24" s="464" t="s">
        <v>350</v>
      </c>
      <c r="H24" s="976"/>
      <c r="I24" s="977"/>
      <c r="J24" s="977"/>
      <c r="K24" s="977"/>
    </row>
    <row r="25" spans="1:11" s="16" customFormat="1" ht="12.75" customHeight="1">
      <c r="A25" s="133" t="s">
        <v>1021</v>
      </c>
      <c r="B25" s="536">
        <v>41</v>
      </c>
      <c r="C25" s="803">
        <v>0</v>
      </c>
      <c r="D25" s="536">
        <v>39</v>
      </c>
      <c r="E25" s="536">
        <v>10</v>
      </c>
      <c r="F25" s="536">
        <v>7</v>
      </c>
      <c r="G25" s="536">
        <v>21</v>
      </c>
      <c r="H25" s="1107" t="s">
        <v>1013</v>
      </c>
      <c r="I25" s="1108"/>
      <c r="J25" s="1108"/>
      <c r="K25" s="1108"/>
    </row>
    <row r="26" spans="1:11" s="16" customFormat="1" ht="12.75" customHeight="1">
      <c r="A26" s="164" t="s">
        <v>1010</v>
      </c>
      <c r="B26" s="536">
        <v>63</v>
      </c>
      <c r="C26" s="803">
        <v>0</v>
      </c>
      <c r="D26" s="536">
        <v>58</v>
      </c>
      <c r="E26" s="536">
        <v>12.9</v>
      </c>
      <c r="F26" s="536">
        <v>5.8</v>
      </c>
      <c r="G26" s="536">
        <v>26</v>
      </c>
      <c r="H26" s="1105" t="s">
        <v>1016</v>
      </c>
      <c r="I26" s="1106"/>
      <c r="J26" s="1106"/>
      <c r="K26" s="1106"/>
    </row>
    <row r="27" spans="1:11" s="124" customFormat="1" ht="12.75" customHeight="1">
      <c r="A27" s="133" t="s">
        <v>1020</v>
      </c>
      <c r="B27" s="536">
        <v>37</v>
      </c>
      <c r="C27" s="803">
        <v>0</v>
      </c>
      <c r="D27" s="536">
        <v>37</v>
      </c>
      <c r="E27" s="536">
        <v>10</v>
      </c>
      <c r="F27" s="536">
        <v>7</v>
      </c>
      <c r="G27" s="536">
        <v>23</v>
      </c>
      <c r="H27" s="1107" t="s">
        <v>1014</v>
      </c>
      <c r="I27" s="1108"/>
      <c r="J27" s="1108"/>
      <c r="K27" s="1108"/>
    </row>
    <row r="28" spans="1:11" s="124" customFormat="1" ht="12.75" customHeight="1">
      <c r="A28" s="164" t="s">
        <v>1011</v>
      </c>
      <c r="B28" s="536">
        <v>62</v>
      </c>
      <c r="C28" s="803">
        <v>0</v>
      </c>
      <c r="D28" s="536">
        <v>63</v>
      </c>
      <c r="E28" s="536">
        <v>10.1</v>
      </c>
      <c r="F28" s="536">
        <v>6.6</v>
      </c>
      <c r="G28" s="536">
        <v>26</v>
      </c>
      <c r="H28" s="1105" t="s">
        <v>1017</v>
      </c>
      <c r="I28" s="1106"/>
      <c r="J28" s="1106"/>
      <c r="K28" s="1106"/>
    </row>
    <row r="29" spans="1:11" s="124" customFormat="1" ht="12.75" customHeight="1">
      <c r="A29" s="133" t="s">
        <v>1019</v>
      </c>
      <c r="B29" s="536">
        <v>24</v>
      </c>
      <c r="C29" s="803">
        <v>0</v>
      </c>
      <c r="D29" s="536">
        <v>28</v>
      </c>
      <c r="E29" s="536">
        <v>10</v>
      </c>
      <c r="F29" s="536">
        <v>7</v>
      </c>
      <c r="G29" s="536">
        <v>25</v>
      </c>
      <c r="H29" s="1107" t="s">
        <v>1015</v>
      </c>
      <c r="I29" s="1108"/>
      <c r="J29" s="1108"/>
      <c r="K29" s="1108"/>
    </row>
    <row r="30" spans="1:11" s="124" customFormat="1" ht="12.75" customHeight="1">
      <c r="A30" s="164" t="s">
        <v>1012</v>
      </c>
      <c r="B30" s="536">
        <v>64</v>
      </c>
      <c r="C30" s="803">
        <v>0</v>
      </c>
      <c r="D30" s="536">
        <v>69</v>
      </c>
      <c r="E30" s="536">
        <v>11</v>
      </c>
      <c r="F30" s="536">
        <v>7</v>
      </c>
      <c r="G30" s="536">
        <v>26</v>
      </c>
      <c r="H30" s="1105" t="s">
        <v>1018</v>
      </c>
      <c r="I30" s="1106"/>
      <c r="J30" s="1106"/>
      <c r="K30" s="1106"/>
    </row>
    <row r="31" spans="1:11" s="124" customFormat="1" ht="12.75" customHeight="1">
      <c r="A31" s="191" t="s">
        <v>178</v>
      </c>
      <c r="B31" s="536">
        <v>236</v>
      </c>
      <c r="C31" s="803">
        <v>0</v>
      </c>
      <c r="D31" s="536">
        <v>211</v>
      </c>
      <c r="E31" s="536">
        <v>21</v>
      </c>
      <c r="F31" s="536">
        <v>14</v>
      </c>
      <c r="G31" s="536">
        <v>48</v>
      </c>
      <c r="H31" s="887" t="s">
        <v>178</v>
      </c>
      <c r="I31" s="888"/>
      <c r="J31" s="888"/>
      <c r="K31" s="888"/>
    </row>
    <row r="32" spans="1:11" s="517" customFormat="1" ht="12.75" customHeight="1">
      <c r="A32" s="191" t="s">
        <v>36</v>
      </c>
      <c r="B32" s="536">
        <v>242</v>
      </c>
      <c r="C32" s="803">
        <v>0</v>
      </c>
      <c r="D32" s="536">
        <v>191</v>
      </c>
      <c r="E32" s="536">
        <v>23</v>
      </c>
      <c r="F32" s="536">
        <v>14</v>
      </c>
      <c r="G32" s="536">
        <v>52</v>
      </c>
      <c r="H32" s="887" t="s">
        <v>36</v>
      </c>
      <c r="I32" s="1110"/>
      <c r="J32" s="1110"/>
      <c r="K32" s="1110"/>
    </row>
    <row r="33" spans="1:11" s="517" customFormat="1" ht="12.75" customHeight="1">
      <c r="A33" s="191" t="s">
        <v>486</v>
      </c>
      <c r="B33" s="536">
        <v>228</v>
      </c>
      <c r="C33" s="803">
        <v>0</v>
      </c>
      <c r="D33" s="536">
        <v>175</v>
      </c>
      <c r="E33" s="536">
        <v>23</v>
      </c>
      <c r="F33" s="536">
        <v>14</v>
      </c>
      <c r="G33" s="536">
        <v>58</v>
      </c>
      <c r="H33" s="887" t="s">
        <v>486</v>
      </c>
      <c r="I33" s="959"/>
      <c r="J33" s="959"/>
      <c r="K33" s="959"/>
    </row>
    <row r="34" spans="1:11" s="124" customFormat="1" ht="12.75" customHeight="1">
      <c r="A34" s="187" t="s">
        <v>490</v>
      </c>
      <c r="B34" s="799">
        <v>224</v>
      </c>
      <c r="C34" s="799">
        <v>44</v>
      </c>
      <c r="D34" s="799">
        <v>235</v>
      </c>
      <c r="E34" s="799">
        <v>23</v>
      </c>
      <c r="F34" s="799">
        <v>15</v>
      </c>
      <c r="G34" s="799">
        <v>59</v>
      </c>
      <c r="H34" s="1109" t="s">
        <v>493</v>
      </c>
      <c r="I34" s="959"/>
      <c r="J34" s="959"/>
      <c r="K34" s="959"/>
    </row>
    <row r="35" spans="1:11" s="124" customFormat="1" ht="12.75" customHeight="1">
      <c r="A35" s="566" t="s">
        <v>966</v>
      </c>
      <c r="B35" s="800">
        <v>41</v>
      </c>
      <c r="C35" s="800">
        <v>2</v>
      </c>
      <c r="D35" s="800">
        <v>26</v>
      </c>
      <c r="E35" s="800">
        <v>10</v>
      </c>
      <c r="F35" s="800">
        <v>7</v>
      </c>
      <c r="G35" s="800">
        <v>28</v>
      </c>
      <c r="H35" s="1102" t="s">
        <v>969</v>
      </c>
      <c r="I35" s="959"/>
      <c r="J35" s="959"/>
      <c r="K35" s="959"/>
    </row>
    <row r="36" spans="1:11" s="124" customFormat="1" ht="12.75" customHeight="1">
      <c r="A36" s="566" t="s">
        <v>967</v>
      </c>
      <c r="B36" s="800">
        <v>48</v>
      </c>
      <c r="C36" s="800">
        <v>0</v>
      </c>
      <c r="D36" s="800">
        <v>40</v>
      </c>
      <c r="E36" s="800">
        <v>13</v>
      </c>
      <c r="F36" s="800">
        <v>8</v>
      </c>
      <c r="G36" s="800">
        <v>31</v>
      </c>
      <c r="H36" s="1102" t="s">
        <v>970</v>
      </c>
      <c r="I36" s="959"/>
      <c r="J36" s="959"/>
      <c r="K36" s="959"/>
    </row>
    <row r="37" spans="1:11" s="124" customFormat="1" ht="12.75" customHeight="1">
      <c r="A37" s="569" t="s">
        <v>968</v>
      </c>
      <c r="B37" s="801">
        <v>135</v>
      </c>
      <c r="C37" s="801">
        <v>42</v>
      </c>
      <c r="D37" s="801">
        <v>169</v>
      </c>
      <c r="E37" s="802">
        <v>0</v>
      </c>
      <c r="F37" s="802">
        <v>0</v>
      </c>
      <c r="G37" s="802">
        <v>0</v>
      </c>
      <c r="H37" s="1103" t="s">
        <v>971</v>
      </c>
      <c r="I37" s="1104"/>
      <c r="J37" s="1104"/>
      <c r="K37" s="1104"/>
    </row>
    <row r="38" spans="1:15" s="124" customFormat="1" ht="12.75" customHeight="1">
      <c r="A38" s="18" t="s">
        <v>1031</v>
      </c>
      <c r="B38" s="44"/>
      <c r="C38" s="44"/>
      <c r="D38" s="44"/>
      <c r="E38" s="44"/>
      <c r="F38" s="1101" t="s">
        <v>857</v>
      </c>
      <c r="G38" s="1101"/>
      <c r="H38" s="1101"/>
      <c r="I38" s="1101"/>
      <c r="J38" s="1101"/>
      <c r="K38" s="1101"/>
      <c r="L38" s="357"/>
      <c r="M38" s="357"/>
      <c r="N38" s="357"/>
      <c r="O38" s="357"/>
    </row>
    <row r="39" spans="1:18" s="124" customFormat="1" ht="12.75" customHeight="1">
      <c r="A39" s="47" t="s">
        <v>912</v>
      </c>
      <c r="B39" s="19"/>
      <c r="C39" s="19"/>
      <c r="D39" s="19"/>
      <c r="E39" s="19"/>
      <c r="F39" s="61" t="s">
        <v>858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s="124" customFormat="1" ht="12.75" customHeight="1">
      <c r="A40" s="19" t="s">
        <v>823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s="124" customFormat="1" ht="12.75" customHeight="1">
      <c r="A41" s="19" t="s">
        <v>913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s="124" customFormat="1" ht="12.75" customHeight="1">
      <c r="A42" s="19" t="s">
        <v>824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="124" customFormat="1" ht="13.5"/>
    <row r="44" s="124" customFormat="1" ht="13.5"/>
    <row r="45" s="124" customFormat="1" ht="13.5"/>
    <row r="46" s="124" customFormat="1" ht="13.5"/>
    <row r="47" spans="1:18" ht="13.5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</row>
    <row r="48" spans="1:18" ht="13.5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</row>
    <row r="49" spans="1:18" ht="13.5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</row>
    <row r="50" spans="1:18" ht="13.5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</row>
    <row r="51" spans="1:18" ht="13.5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</row>
    <row r="52" spans="1:18" ht="13.5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</row>
    <row r="53" spans="1:18" ht="13.5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</row>
    <row r="54" spans="1:18" ht="13.5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</row>
    <row r="55" spans="1:18" ht="13.5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</row>
    <row r="56" spans="1:18" ht="13.5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</row>
    <row r="57" spans="1:18" ht="13.5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</row>
    <row r="58" spans="1:18" ht="13.5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</row>
    <row r="59" spans="1:18" ht="13.5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</row>
    <row r="60" spans="1:18" ht="13.5">
      <c r="A60" s="124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</row>
    <row r="61" spans="1:18" ht="13.5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</row>
    <row r="62" spans="1:18" ht="13.5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</row>
    <row r="63" spans="1:18" ht="13.5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</row>
    <row r="64" spans="1:18" ht="13.5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</row>
    <row r="65" spans="1:18" ht="13.5">
      <c r="A65" s="124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</row>
  </sheetData>
  <mergeCells count="25">
    <mergeCell ref="J3:L3"/>
    <mergeCell ref="G4:I4"/>
    <mergeCell ref="J4:L4"/>
    <mergeCell ref="H21:K24"/>
    <mergeCell ref="G3:I3"/>
    <mergeCell ref="A21:A24"/>
    <mergeCell ref="A3:A6"/>
    <mergeCell ref="D3:F3"/>
    <mergeCell ref="D4:F4"/>
    <mergeCell ref="H32:K32"/>
    <mergeCell ref="H35:K35"/>
    <mergeCell ref="H25:K25"/>
    <mergeCell ref="H26:K26"/>
    <mergeCell ref="H27:K27"/>
    <mergeCell ref="H33:K33"/>
    <mergeCell ref="F38:K38"/>
    <mergeCell ref="A1:M1"/>
    <mergeCell ref="M3:M6"/>
    <mergeCell ref="H36:K36"/>
    <mergeCell ref="H37:K37"/>
    <mergeCell ref="H28:K28"/>
    <mergeCell ref="H29:K29"/>
    <mergeCell ref="H30:K30"/>
    <mergeCell ref="H31:K31"/>
    <mergeCell ref="H34:K34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19"/>
  <sheetViews>
    <sheetView workbookViewId="0" topLeftCell="A7">
      <selection activeCell="G14" sqref="G14"/>
    </sheetView>
  </sheetViews>
  <sheetFormatPr defaultColWidth="9.140625" defaultRowHeight="12.75"/>
  <cols>
    <col min="1" max="1" width="14.8515625" style="112" customWidth="1"/>
    <col min="2" max="3" width="12.00390625" style="112" customWidth="1"/>
    <col min="4" max="4" width="14.7109375" style="112" customWidth="1"/>
    <col min="5" max="5" width="13.8515625" style="112" customWidth="1"/>
    <col min="6" max="6" width="9.00390625" style="112" customWidth="1"/>
    <col min="7" max="7" width="10.00390625" style="112" customWidth="1"/>
    <col min="8" max="8" width="12.421875" style="112" customWidth="1"/>
    <col min="9" max="9" width="13.140625" style="112" customWidth="1"/>
    <col min="10" max="10" width="11.00390625" style="112" customWidth="1"/>
    <col min="11" max="11" width="12.00390625" style="112" customWidth="1"/>
    <col min="12" max="12" width="15.140625" style="112" customWidth="1"/>
    <col min="13" max="13" width="14.57421875" style="112" customWidth="1"/>
    <col min="14" max="16384" width="10.00390625" style="112" customWidth="1"/>
  </cols>
  <sheetData>
    <row r="1" spans="1:13" s="21" customFormat="1" ht="32.25" customHeight="1">
      <c r="A1" s="286" t="s">
        <v>839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178"/>
    </row>
    <row r="2" spans="1:19" s="1" customFormat="1" ht="18" customHeight="1">
      <c r="A2" s="172" t="s">
        <v>845</v>
      </c>
      <c r="B2" s="172"/>
      <c r="C2" s="204"/>
      <c r="D2" s="204"/>
      <c r="E2" s="204"/>
      <c r="F2" s="204"/>
      <c r="G2" s="204"/>
      <c r="H2" s="204"/>
      <c r="I2" s="204"/>
      <c r="J2" s="204"/>
      <c r="K2" s="204"/>
      <c r="L2" s="427" t="s">
        <v>846</v>
      </c>
      <c r="M2" s="172"/>
      <c r="N2" s="172"/>
      <c r="O2" s="172"/>
      <c r="P2" s="172"/>
      <c r="Q2" s="172"/>
      <c r="R2" s="172"/>
      <c r="S2" s="172"/>
    </row>
    <row r="3" spans="1:29" s="1" customFormat="1" ht="32.25" customHeight="1">
      <c r="A3" s="1118" t="s">
        <v>860</v>
      </c>
      <c r="B3" s="1075" t="s">
        <v>849</v>
      </c>
      <c r="C3" s="1076"/>
      <c r="D3" s="1076"/>
      <c r="E3" s="1077"/>
      <c r="F3" s="1075" t="s">
        <v>850</v>
      </c>
      <c r="G3" s="1120"/>
      <c r="H3" s="1120"/>
      <c r="I3" s="1120"/>
      <c r="J3" s="1121"/>
      <c r="K3" s="196" t="s">
        <v>851</v>
      </c>
      <c r="L3" s="1115" t="s">
        <v>859</v>
      </c>
      <c r="M3" s="347"/>
      <c r="N3" s="347"/>
      <c r="O3" s="347"/>
      <c r="P3" s="347"/>
      <c r="Q3" s="347"/>
      <c r="R3" s="347"/>
      <c r="S3" s="347"/>
      <c r="T3" s="345"/>
      <c r="U3" s="345"/>
      <c r="V3" s="345"/>
      <c r="W3" s="345"/>
      <c r="X3" s="345"/>
      <c r="Y3" s="345"/>
      <c r="Z3" s="345"/>
      <c r="AA3" s="345"/>
      <c r="AB3" s="345"/>
      <c r="AC3" s="345"/>
    </row>
    <row r="4" spans="1:29" s="1" customFormat="1" ht="25.5" customHeight="1">
      <c r="A4" s="1067"/>
      <c r="B4" s="197"/>
      <c r="C4" s="198" t="s">
        <v>840</v>
      </c>
      <c r="D4" s="359" t="s">
        <v>863</v>
      </c>
      <c r="E4" s="198" t="s">
        <v>867</v>
      </c>
      <c r="F4" s="197"/>
      <c r="G4" s="198" t="s">
        <v>840</v>
      </c>
      <c r="H4" s="359" t="s">
        <v>863</v>
      </c>
      <c r="I4" s="198" t="s">
        <v>841</v>
      </c>
      <c r="J4" s="198" t="s">
        <v>397</v>
      </c>
      <c r="K4" s="199" t="s">
        <v>842</v>
      </c>
      <c r="L4" s="1116"/>
      <c r="M4" s="347"/>
      <c r="N4" s="347"/>
      <c r="O4" s="347"/>
      <c r="P4" s="347"/>
      <c r="Q4" s="347"/>
      <c r="R4" s="347"/>
      <c r="S4" s="347"/>
      <c r="T4" s="345"/>
      <c r="U4" s="345"/>
      <c r="V4" s="345"/>
      <c r="W4" s="345"/>
      <c r="X4" s="345"/>
      <c r="Y4" s="345"/>
      <c r="Z4" s="345"/>
      <c r="AA4" s="345"/>
      <c r="AB4" s="345"/>
      <c r="AC4" s="345"/>
    </row>
    <row r="5" spans="1:29" s="1" customFormat="1" ht="22.5" customHeight="1">
      <c r="A5" s="1067"/>
      <c r="B5" s="3"/>
      <c r="C5" s="200" t="s">
        <v>864</v>
      </c>
      <c r="D5" s="173" t="s">
        <v>866</v>
      </c>
      <c r="E5" s="374" t="s">
        <v>868</v>
      </c>
      <c r="F5" s="3"/>
      <c r="G5" s="200" t="s">
        <v>864</v>
      </c>
      <c r="H5" s="173" t="s">
        <v>866</v>
      </c>
      <c r="I5" s="374" t="s">
        <v>868</v>
      </c>
      <c r="J5" s="374"/>
      <c r="K5" s="199" t="s">
        <v>289</v>
      </c>
      <c r="L5" s="1116"/>
      <c r="M5" s="347"/>
      <c r="N5" s="347"/>
      <c r="O5" s="347"/>
      <c r="P5" s="347"/>
      <c r="Q5" s="347"/>
      <c r="R5" s="347"/>
      <c r="S5" s="347"/>
      <c r="T5" s="345"/>
      <c r="U5" s="345"/>
      <c r="V5" s="345"/>
      <c r="W5" s="345"/>
      <c r="X5" s="345"/>
      <c r="Y5" s="345"/>
      <c r="Z5" s="345"/>
      <c r="AA5" s="345"/>
      <c r="AB5" s="345"/>
      <c r="AC5" s="345"/>
    </row>
    <row r="6" spans="1:29" s="1" customFormat="1" ht="33.75" customHeight="1">
      <c r="A6" s="1119"/>
      <c r="B6" s="4"/>
      <c r="C6" s="202" t="s">
        <v>865</v>
      </c>
      <c r="D6" s="373" t="s">
        <v>869</v>
      </c>
      <c r="E6" s="237" t="s">
        <v>869</v>
      </c>
      <c r="F6" s="4"/>
      <c r="G6" s="202" t="s">
        <v>865</v>
      </c>
      <c r="H6" s="373" t="s">
        <v>870</v>
      </c>
      <c r="I6" s="237" t="s">
        <v>870</v>
      </c>
      <c r="J6" s="237" t="s">
        <v>398</v>
      </c>
      <c r="K6" s="202" t="s">
        <v>844</v>
      </c>
      <c r="L6" s="1117"/>
      <c r="M6" s="347"/>
      <c r="N6" s="347"/>
      <c r="O6" s="347"/>
      <c r="P6" s="347"/>
      <c r="Q6" s="347"/>
      <c r="R6" s="347"/>
      <c r="S6" s="347"/>
      <c r="T6" s="345"/>
      <c r="U6" s="345"/>
      <c r="V6" s="345"/>
      <c r="W6" s="345"/>
      <c r="X6" s="345"/>
      <c r="Y6" s="345"/>
      <c r="Z6" s="345"/>
      <c r="AA6" s="345"/>
      <c r="AB6" s="345"/>
      <c r="AC6" s="345"/>
    </row>
    <row r="7" spans="1:12" s="114" customFormat="1" ht="24.75" customHeight="1">
      <c r="A7" s="252" t="s">
        <v>133</v>
      </c>
      <c r="B7" s="603">
        <f>SUM(C7:D7)</f>
        <v>5462</v>
      </c>
      <c r="C7" s="571">
        <v>5196</v>
      </c>
      <c r="D7" s="571">
        <v>266</v>
      </c>
      <c r="E7" s="571" t="s">
        <v>847</v>
      </c>
      <c r="F7" s="571">
        <v>5222</v>
      </c>
      <c r="G7" s="571" t="s">
        <v>246</v>
      </c>
      <c r="H7" s="571" t="s">
        <v>246</v>
      </c>
      <c r="I7" s="571" t="s">
        <v>246</v>
      </c>
      <c r="J7" s="571"/>
      <c r="K7" s="604">
        <v>95.6</v>
      </c>
      <c r="L7" s="40" t="s">
        <v>871</v>
      </c>
    </row>
    <row r="8" spans="1:12" s="114" customFormat="1" ht="24.75" customHeight="1">
      <c r="A8" s="302" t="s">
        <v>267</v>
      </c>
      <c r="B8" s="605">
        <v>1288</v>
      </c>
      <c r="C8" s="605">
        <v>1266</v>
      </c>
      <c r="D8" s="605">
        <v>22</v>
      </c>
      <c r="E8" s="571" t="s">
        <v>847</v>
      </c>
      <c r="F8" s="571">
        <v>1194</v>
      </c>
      <c r="G8" s="606" t="s">
        <v>246</v>
      </c>
      <c r="H8" s="606" t="s">
        <v>246</v>
      </c>
      <c r="I8" s="606" t="s">
        <v>246</v>
      </c>
      <c r="J8" s="606"/>
      <c r="K8" s="604">
        <v>92.7</v>
      </c>
      <c r="L8" s="38" t="s">
        <v>2</v>
      </c>
    </row>
    <row r="9" spans="1:12" s="114" customFormat="1" ht="24.75" customHeight="1">
      <c r="A9" s="252" t="s">
        <v>134</v>
      </c>
      <c r="B9" s="603">
        <v>5439</v>
      </c>
      <c r="C9" s="571">
        <v>5114</v>
      </c>
      <c r="D9" s="571">
        <v>325</v>
      </c>
      <c r="E9" s="571" t="s">
        <v>847</v>
      </c>
      <c r="F9" s="571">
        <v>5233</v>
      </c>
      <c r="G9" s="571" t="s">
        <v>246</v>
      </c>
      <c r="H9" s="571" t="s">
        <v>246</v>
      </c>
      <c r="I9" s="571" t="s">
        <v>246</v>
      </c>
      <c r="J9" s="571"/>
      <c r="K9" s="604">
        <v>96.21253906968192</v>
      </c>
      <c r="L9" s="40" t="s">
        <v>278</v>
      </c>
    </row>
    <row r="10" spans="1:12" s="114" customFormat="1" ht="24.75" customHeight="1">
      <c r="A10" s="302" t="s">
        <v>268</v>
      </c>
      <c r="B10" s="605">
        <v>1213</v>
      </c>
      <c r="C10" s="605">
        <v>1168</v>
      </c>
      <c r="D10" s="605">
        <v>45</v>
      </c>
      <c r="E10" s="571" t="s">
        <v>847</v>
      </c>
      <c r="F10" s="571">
        <v>1176</v>
      </c>
      <c r="G10" s="606" t="s">
        <v>246</v>
      </c>
      <c r="H10" s="606" t="s">
        <v>246</v>
      </c>
      <c r="I10" s="606" t="s">
        <v>246</v>
      </c>
      <c r="J10" s="606"/>
      <c r="K10" s="604">
        <v>97.9142857142857</v>
      </c>
      <c r="L10" s="38" t="s">
        <v>872</v>
      </c>
    </row>
    <row r="11" spans="1:12" s="76" customFormat="1" ht="24.75" customHeight="1">
      <c r="A11" s="252" t="s">
        <v>135</v>
      </c>
      <c r="B11" s="601">
        <f>SUM(C11:E11)</f>
        <v>5485</v>
      </c>
      <c r="C11" s="550">
        <v>5124</v>
      </c>
      <c r="D11" s="550">
        <v>351</v>
      </c>
      <c r="E11" s="550">
        <v>10</v>
      </c>
      <c r="F11" s="550">
        <v>5101</v>
      </c>
      <c r="G11" s="607" t="s">
        <v>246</v>
      </c>
      <c r="H11" s="607" t="s">
        <v>246</v>
      </c>
      <c r="I11" s="607" t="s">
        <v>246</v>
      </c>
      <c r="J11" s="607"/>
      <c r="K11" s="608">
        <v>92.99908842297174</v>
      </c>
      <c r="L11" s="40" t="s">
        <v>279</v>
      </c>
    </row>
    <row r="12" spans="1:12" s="114" customFormat="1" ht="24.75" customHeight="1">
      <c r="A12" s="302" t="s">
        <v>269</v>
      </c>
      <c r="B12" s="605">
        <v>1166</v>
      </c>
      <c r="C12" s="605">
        <v>1094</v>
      </c>
      <c r="D12" s="605">
        <v>65</v>
      </c>
      <c r="E12" s="605">
        <v>7</v>
      </c>
      <c r="F12" s="571">
        <v>1073</v>
      </c>
      <c r="G12" s="609" t="s">
        <v>246</v>
      </c>
      <c r="H12" s="609" t="s">
        <v>246</v>
      </c>
      <c r="I12" s="609" t="s">
        <v>246</v>
      </c>
      <c r="J12" s="609"/>
      <c r="K12" s="604">
        <v>92.67</v>
      </c>
      <c r="L12" s="38" t="s">
        <v>873</v>
      </c>
    </row>
    <row r="13" spans="1:12" s="76" customFormat="1" ht="24.75" customHeight="1">
      <c r="A13" s="84" t="s">
        <v>852</v>
      </c>
      <c r="B13" s="602">
        <f>SUM(C13:E13)</f>
        <v>6701</v>
      </c>
      <c r="C13" s="580">
        <v>6219</v>
      </c>
      <c r="D13" s="580">
        <v>464</v>
      </c>
      <c r="E13" s="580">
        <v>18</v>
      </c>
      <c r="F13" s="580">
        <v>6045</v>
      </c>
      <c r="G13" s="610" t="s">
        <v>246</v>
      </c>
      <c r="H13" s="610" t="s">
        <v>246</v>
      </c>
      <c r="I13" s="610" t="s">
        <v>246</v>
      </c>
      <c r="J13" s="610"/>
      <c r="K13" s="611">
        <v>90.21041635576779</v>
      </c>
      <c r="L13" s="50" t="s">
        <v>852</v>
      </c>
    </row>
    <row r="14" spans="1:12" s="76" customFormat="1" ht="24.75" customHeight="1">
      <c r="A14" s="84" t="s">
        <v>174</v>
      </c>
      <c r="B14" s="580">
        <f>SUM(C14:E14)</f>
        <v>7019</v>
      </c>
      <c r="C14" s="580">
        <v>6495</v>
      </c>
      <c r="D14" s="580">
        <v>513</v>
      </c>
      <c r="E14" s="580">
        <v>11</v>
      </c>
      <c r="F14" s="580">
        <v>6292</v>
      </c>
      <c r="G14" s="580">
        <v>5903</v>
      </c>
      <c r="H14" s="580">
        <v>378</v>
      </c>
      <c r="I14" s="580">
        <v>11</v>
      </c>
      <c r="J14" s="580"/>
      <c r="K14" s="295">
        <v>89.6</v>
      </c>
      <c r="L14" s="39" t="s">
        <v>174</v>
      </c>
    </row>
    <row r="15" spans="1:12" s="76" customFormat="1" ht="24.75" customHeight="1">
      <c r="A15" s="84" t="s">
        <v>489</v>
      </c>
      <c r="B15" s="580">
        <v>6295</v>
      </c>
      <c r="C15" s="580">
        <v>5729</v>
      </c>
      <c r="D15" s="580">
        <v>556</v>
      </c>
      <c r="E15" s="580">
        <v>10</v>
      </c>
      <c r="F15" s="580">
        <v>5619</v>
      </c>
      <c r="G15" s="580">
        <v>5117</v>
      </c>
      <c r="H15" s="580">
        <v>492</v>
      </c>
      <c r="I15" s="580">
        <v>10</v>
      </c>
      <c r="J15" s="580"/>
      <c r="K15" s="611">
        <v>89.26131850675138</v>
      </c>
      <c r="L15" s="50" t="s">
        <v>489</v>
      </c>
    </row>
    <row r="16" spans="1:12" s="81" customFormat="1" ht="24.75" customHeight="1">
      <c r="A16" s="195" t="s">
        <v>490</v>
      </c>
      <c r="B16" s="636">
        <v>4979</v>
      </c>
      <c r="C16" s="636">
        <v>4210</v>
      </c>
      <c r="D16" s="636">
        <v>647</v>
      </c>
      <c r="E16" s="636">
        <v>122</v>
      </c>
      <c r="F16" s="636">
        <v>4856</v>
      </c>
      <c r="G16" s="636">
        <v>4118</v>
      </c>
      <c r="H16" s="636">
        <v>616</v>
      </c>
      <c r="I16" s="636">
        <v>122</v>
      </c>
      <c r="J16" s="636">
        <v>0</v>
      </c>
      <c r="K16" s="637">
        <v>97.5</v>
      </c>
      <c r="L16" s="260" t="s">
        <v>490</v>
      </c>
    </row>
    <row r="17" spans="1:12" s="19" customFormat="1" ht="19.5" customHeight="1">
      <c r="A17" s="18" t="s">
        <v>848</v>
      </c>
      <c r="B17" s="44"/>
      <c r="C17" s="44"/>
      <c r="D17" s="44"/>
      <c r="E17" s="44"/>
      <c r="L17" s="46" t="s">
        <v>254</v>
      </c>
    </row>
    <row r="18" spans="9:13" s="16" customFormat="1" ht="19.5" customHeight="1">
      <c r="I18" s="16" t="s">
        <v>255</v>
      </c>
      <c r="M18" s="60"/>
    </row>
    <row r="19" s="192" customFormat="1" ht="19.5" customHeight="1">
      <c r="M19" s="193"/>
    </row>
    <row r="20" ht="19.5" customHeight="1"/>
    <row r="21" ht="19.5" customHeight="1"/>
  </sheetData>
  <mergeCells count="4">
    <mergeCell ref="L3:L6"/>
    <mergeCell ref="B3:E3"/>
    <mergeCell ref="A3:A6"/>
    <mergeCell ref="F3:J3"/>
  </mergeCells>
  <printOptions/>
  <pageMargins left="0.39" right="0.53" top="0.984251968503937" bottom="0.98425196850393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36"/>
  <sheetViews>
    <sheetView zoomScaleSheetLayoutView="100" workbookViewId="0" topLeftCell="A1">
      <selection activeCell="A19" sqref="A19:A25"/>
    </sheetView>
  </sheetViews>
  <sheetFormatPr defaultColWidth="9.140625" defaultRowHeight="12.75"/>
  <cols>
    <col min="1" max="1" width="14.140625" style="345" customWidth="1"/>
    <col min="2" max="2" width="11.7109375" style="345" customWidth="1"/>
    <col min="3" max="7" width="11.140625" style="345" customWidth="1"/>
    <col min="8" max="8" width="10.140625" style="345" customWidth="1"/>
    <col min="9" max="14" width="8.57421875" style="345" customWidth="1"/>
    <col min="15" max="15" width="13.00390625" style="345" customWidth="1"/>
    <col min="16" max="17" width="9.57421875" style="345" customWidth="1"/>
    <col min="18" max="20" width="7.57421875" style="345" customWidth="1"/>
    <col min="21" max="21" width="12.7109375" style="345" customWidth="1"/>
    <col min="22" max="16384" width="9.140625" style="345" customWidth="1"/>
  </cols>
  <sheetData>
    <row r="1" spans="1:21" ht="32.25" customHeight="1">
      <c r="A1" s="1073" t="s">
        <v>446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  <c r="M1" s="1073"/>
      <c r="N1" s="1073"/>
      <c r="O1" s="1073"/>
      <c r="P1" s="369"/>
      <c r="Q1" s="369"/>
      <c r="R1" s="369"/>
      <c r="S1" s="369"/>
      <c r="T1" s="369"/>
      <c r="U1" s="369"/>
    </row>
    <row r="2" spans="1:17" s="1" customFormat="1" ht="15.75" customHeight="1">
      <c r="A2" s="203" t="s">
        <v>447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5" t="s">
        <v>448</v>
      </c>
      <c r="P2" s="204"/>
      <c r="Q2" s="204"/>
    </row>
    <row r="3" spans="1:16" s="1" customFormat="1" ht="13.5" customHeight="1">
      <c r="A3" s="1122" t="s">
        <v>877</v>
      </c>
      <c r="B3" s="505"/>
      <c r="C3" s="505"/>
      <c r="D3" s="505"/>
      <c r="E3" s="505"/>
      <c r="F3" s="1136" t="s">
        <v>449</v>
      </c>
      <c r="G3" s="1136"/>
      <c r="H3" s="1136"/>
      <c r="I3" s="1126"/>
      <c r="J3" s="1126"/>
      <c r="K3" s="1126"/>
      <c r="L3" s="1126"/>
      <c r="M3" s="505"/>
      <c r="N3" s="1149"/>
      <c r="O3" s="1150"/>
      <c r="P3" s="911"/>
    </row>
    <row r="4" spans="1:16" s="1" customFormat="1" ht="13.5" customHeight="1">
      <c r="A4" s="1123"/>
      <c r="B4" s="1075" t="s">
        <v>451</v>
      </c>
      <c r="C4" s="1120"/>
      <c r="D4" s="1120"/>
      <c r="E4" s="1076"/>
      <c r="F4" s="1076"/>
      <c r="G4" s="1076"/>
      <c r="H4" s="1076"/>
      <c r="I4" s="1139"/>
      <c r="J4" s="1075" t="s">
        <v>452</v>
      </c>
      <c r="K4" s="1076"/>
      <c r="L4" s="1075" t="s">
        <v>453</v>
      </c>
      <c r="M4" s="1077"/>
      <c r="N4" s="1120" t="s">
        <v>454</v>
      </c>
      <c r="O4" s="1077"/>
      <c r="P4" s="495"/>
    </row>
    <row r="5" spans="1:16" s="1" customFormat="1" ht="13.5" customHeight="1">
      <c r="A5" s="1123"/>
      <c r="B5" s="1065" t="s">
        <v>460</v>
      </c>
      <c r="C5" s="1137"/>
      <c r="D5" s="1137"/>
      <c r="E5" s="1137"/>
      <c r="F5" s="1137"/>
      <c r="G5" s="1137"/>
      <c r="H5" s="1137"/>
      <c r="I5" s="1138"/>
      <c r="J5" s="1065" t="s">
        <v>461</v>
      </c>
      <c r="K5" s="1067"/>
      <c r="L5" s="1065" t="s">
        <v>462</v>
      </c>
      <c r="M5" s="1067"/>
      <c r="N5" s="1065" t="s">
        <v>463</v>
      </c>
      <c r="O5" s="1067"/>
      <c r="P5" s="495" t="s">
        <v>876</v>
      </c>
    </row>
    <row r="6" spans="1:16" s="1" customFormat="1" ht="13.5" customHeight="1">
      <c r="A6" s="1123"/>
      <c r="B6" s="506"/>
      <c r="C6" s="440" t="s">
        <v>467</v>
      </c>
      <c r="D6" s="198" t="s">
        <v>468</v>
      </c>
      <c r="E6" s="198" t="s">
        <v>469</v>
      </c>
      <c r="F6" s="198" t="s">
        <v>470</v>
      </c>
      <c r="G6" s="413" t="s">
        <v>471</v>
      </c>
      <c r="H6" s="411" t="s">
        <v>472</v>
      </c>
      <c r="I6" s="411" t="s">
        <v>308</v>
      </c>
      <c r="J6" s="3"/>
      <c r="K6" s="198" t="s">
        <v>287</v>
      </c>
      <c r="L6" s="3"/>
      <c r="M6" s="198" t="s">
        <v>287</v>
      </c>
      <c r="N6" s="3"/>
      <c r="O6" s="198" t="s">
        <v>287</v>
      </c>
      <c r="P6" s="495"/>
    </row>
    <row r="7" spans="1:16" s="1" customFormat="1" ht="13.5" customHeight="1">
      <c r="A7" s="1123"/>
      <c r="B7" s="3"/>
      <c r="C7" s="199"/>
      <c r="D7" s="199"/>
      <c r="E7" s="199"/>
      <c r="F7" s="199"/>
      <c r="G7" s="415"/>
      <c r="H7" s="506" t="s">
        <v>476</v>
      </c>
      <c r="I7" s="506"/>
      <c r="J7" s="3"/>
      <c r="K7" s="199"/>
      <c r="L7" s="3"/>
      <c r="M7" s="199"/>
      <c r="N7" s="3"/>
      <c r="O7" s="199"/>
      <c r="P7" s="495"/>
    </row>
    <row r="8" spans="1:16" s="1" customFormat="1" ht="13.5" customHeight="1">
      <c r="A8" s="1123"/>
      <c r="B8" s="199"/>
      <c r="C8" s="199" t="s">
        <v>479</v>
      </c>
      <c r="D8" s="199" t="s">
        <v>480</v>
      </c>
      <c r="E8" s="199"/>
      <c r="F8" s="199" t="s">
        <v>481</v>
      </c>
      <c r="G8" s="415" t="s">
        <v>482</v>
      </c>
      <c r="H8" s="3" t="s">
        <v>284</v>
      </c>
      <c r="I8" s="650" t="s">
        <v>309</v>
      </c>
      <c r="J8" s="3"/>
      <c r="K8" s="173"/>
      <c r="L8" s="173"/>
      <c r="M8" s="173"/>
      <c r="N8" s="173"/>
      <c r="O8" s="173"/>
      <c r="P8" s="495"/>
    </row>
    <row r="9" spans="1:16" s="1" customFormat="1" ht="13.5" customHeight="1">
      <c r="A9" s="1124"/>
      <c r="B9" s="202"/>
      <c r="C9" s="202" t="s">
        <v>498</v>
      </c>
      <c r="D9" s="202" t="s">
        <v>499</v>
      </c>
      <c r="E9" s="202" t="s">
        <v>500</v>
      </c>
      <c r="F9" s="202" t="s">
        <v>501</v>
      </c>
      <c r="G9" s="416" t="s">
        <v>501</v>
      </c>
      <c r="H9" s="202" t="s">
        <v>502</v>
      </c>
      <c r="I9" s="653"/>
      <c r="J9" s="201"/>
      <c r="K9" s="202" t="s">
        <v>334</v>
      </c>
      <c r="L9" s="4"/>
      <c r="M9" s="202" t="s">
        <v>334</v>
      </c>
      <c r="N9" s="4"/>
      <c r="O9" s="202" t="s">
        <v>334</v>
      </c>
      <c r="P9" s="492"/>
    </row>
    <row r="10" spans="1:16" ht="13.5" customHeight="1">
      <c r="A10" s="376" t="s">
        <v>874</v>
      </c>
      <c r="B10" s="804">
        <v>521</v>
      </c>
      <c r="C10" s="805">
        <v>33</v>
      </c>
      <c r="D10" s="805">
        <v>54</v>
      </c>
      <c r="E10" s="805">
        <v>8</v>
      </c>
      <c r="F10" s="805">
        <v>11</v>
      </c>
      <c r="G10" s="805">
        <v>264</v>
      </c>
      <c r="H10" s="805">
        <v>151</v>
      </c>
      <c r="I10" s="805"/>
      <c r="J10" s="806">
        <v>26028</v>
      </c>
      <c r="K10" s="806">
        <v>14572</v>
      </c>
      <c r="L10" s="806">
        <v>96782</v>
      </c>
      <c r="M10" s="806">
        <v>51042</v>
      </c>
      <c r="N10" s="806">
        <v>1370</v>
      </c>
      <c r="O10" s="806">
        <v>1092</v>
      </c>
      <c r="P10" s="382" t="s">
        <v>247</v>
      </c>
    </row>
    <row r="11" spans="1:16" ht="13.5" customHeight="1">
      <c r="A11" s="377" t="s">
        <v>504</v>
      </c>
      <c r="B11" s="805">
        <v>78</v>
      </c>
      <c r="C11" s="805">
        <v>7</v>
      </c>
      <c r="D11" s="805">
        <v>7</v>
      </c>
      <c r="E11" s="805">
        <v>1</v>
      </c>
      <c r="F11" s="805">
        <v>3</v>
      </c>
      <c r="G11" s="805">
        <v>33</v>
      </c>
      <c r="H11" s="805">
        <v>27</v>
      </c>
      <c r="I11" s="805"/>
      <c r="J11" s="806">
        <v>3701</v>
      </c>
      <c r="K11" s="806">
        <v>1921</v>
      </c>
      <c r="L11" s="806">
        <v>15635</v>
      </c>
      <c r="M11" s="806">
        <v>8147</v>
      </c>
      <c r="N11" s="806">
        <v>164</v>
      </c>
      <c r="O11" s="806">
        <v>134</v>
      </c>
      <c r="P11" s="383" t="s">
        <v>861</v>
      </c>
    </row>
    <row r="12" spans="1:16" ht="13.5" customHeight="1">
      <c r="A12" s="376" t="s">
        <v>875</v>
      </c>
      <c r="B12" s="807">
        <v>591</v>
      </c>
      <c r="C12" s="805">
        <v>35</v>
      </c>
      <c r="D12" s="805">
        <v>67</v>
      </c>
      <c r="E12" s="805">
        <v>9</v>
      </c>
      <c r="F12" s="805">
        <v>13</v>
      </c>
      <c r="G12" s="805">
        <v>266</v>
      </c>
      <c r="H12" s="805">
        <v>201</v>
      </c>
      <c r="I12" s="805"/>
      <c r="J12" s="806">
        <v>30847</v>
      </c>
      <c r="K12" s="806">
        <v>16335</v>
      </c>
      <c r="L12" s="806">
        <v>75347</v>
      </c>
      <c r="M12" s="806">
        <v>40076</v>
      </c>
      <c r="N12" s="806">
        <v>1576</v>
      </c>
      <c r="O12" s="806">
        <v>1125</v>
      </c>
      <c r="P12" s="382" t="s">
        <v>248</v>
      </c>
    </row>
    <row r="13" spans="1:16" ht="13.5" customHeight="1">
      <c r="A13" s="376" t="s">
        <v>506</v>
      </c>
      <c r="B13" s="807">
        <v>76</v>
      </c>
      <c r="C13" s="805">
        <v>3</v>
      </c>
      <c r="D13" s="805">
        <v>7</v>
      </c>
      <c r="E13" s="805" t="s">
        <v>505</v>
      </c>
      <c r="F13" s="805">
        <v>1</v>
      </c>
      <c r="G13" s="805">
        <v>33</v>
      </c>
      <c r="H13" s="805">
        <v>32</v>
      </c>
      <c r="I13" s="805"/>
      <c r="J13" s="806">
        <v>3885</v>
      </c>
      <c r="K13" s="806">
        <v>2027</v>
      </c>
      <c r="L13" s="806">
        <v>16427</v>
      </c>
      <c r="M13" s="806">
        <v>8764</v>
      </c>
      <c r="N13" s="806">
        <v>203</v>
      </c>
      <c r="O13" s="808">
        <v>166</v>
      </c>
      <c r="P13" s="384" t="s">
        <v>862</v>
      </c>
    </row>
    <row r="14" spans="1:16" ht="13.5" customHeight="1">
      <c r="A14" s="375" t="s">
        <v>173</v>
      </c>
      <c r="B14" s="807">
        <v>720</v>
      </c>
      <c r="C14" s="805">
        <v>37</v>
      </c>
      <c r="D14" s="805">
        <v>86</v>
      </c>
      <c r="E14" s="805">
        <v>9</v>
      </c>
      <c r="F14" s="805">
        <v>15</v>
      </c>
      <c r="G14" s="805">
        <v>299</v>
      </c>
      <c r="H14" s="805">
        <v>274</v>
      </c>
      <c r="I14" s="805"/>
      <c r="J14" s="806">
        <v>46453</v>
      </c>
      <c r="K14" s="806">
        <v>19540</v>
      </c>
      <c r="L14" s="806">
        <v>94094</v>
      </c>
      <c r="M14" s="806">
        <v>50749</v>
      </c>
      <c r="N14" s="806">
        <v>2134</v>
      </c>
      <c r="O14" s="808">
        <v>1456</v>
      </c>
      <c r="P14" s="375" t="s">
        <v>173</v>
      </c>
    </row>
    <row r="15" spans="1:16" s="337" customFormat="1" ht="13.5" customHeight="1">
      <c r="A15" s="527" t="s">
        <v>174</v>
      </c>
      <c r="B15" s="405">
        <f>SUM(C15:H15)</f>
        <v>736</v>
      </c>
      <c r="C15" s="406">
        <v>33</v>
      </c>
      <c r="D15" s="406">
        <v>93</v>
      </c>
      <c r="E15" s="406">
        <v>10</v>
      </c>
      <c r="F15" s="406">
        <v>9</v>
      </c>
      <c r="G15" s="406">
        <v>317</v>
      </c>
      <c r="H15" s="406">
        <v>274</v>
      </c>
      <c r="I15" s="406"/>
      <c r="J15" s="809">
        <v>37812</v>
      </c>
      <c r="K15" s="809">
        <v>19903</v>
      </c>
      <c r="L15" s="809">
        <v>74964</v>
      </c>
      <c r="M15" s="809">
        <v>38378</v>
      </c>
      <c r="N15" s="809">
        <v>1952</v>
      </c>
      <c r="O15" s="810">
        <v>1478</v>
      </c>
      <c r="P15" s="528" t="s">
        <v>174</v>
      </c>
    </row>
    <row r="16" spans="1:16" s="337" customFormat="1" ht="13.5" customHeight="1">
      <c r="A16" s="527" t="s">
        <v>489</v>
      </c>
      <c r="B16" s="405">
        <v>748</v>
      </c>
      <c r="C16" s="406">
        <v>32</v>
      </c>
      <c r="D16" s="406">
        <v>125</v>
      </c>
      <c r="E16" s="406">
        <v>11</v>
      </c>
      <c r="F16" s="406">
        <v>7</v>
      </c>
      <c r="G16" s="406">
        <v>295</v>
      </c>
      <c r="H16" s="406">
        <v>278</v>
      </c>
      <c r="I16" s="406"/>
      <c r="J16" s="809">
        <v>32561</v>
      </c>
      <c r="K16" s="809">
        <v>17527</v>
      </c>
      <c r="L16" s="809">
        <v>80211</v>
      </c>
      <c r="M16" s="809">
        <v>43415</v>
      </c>
      <c r="N16" s="809">
        <v>2288</v>
      </c>
      <c r="O16" s="809">
        <v>1568</v>
      </c>
      <c r="P16" s="621" t="s">
        <v>489</v>
      </c>
    </row>
    <row r="17" spans="1:16" s="529" customFormat="1" ht="13.5" customHeight="1">
      <c r="A17" s="378" t="s">
        <v>490</v>
      </c>
      <c r="B17" s="638">
        <v>752</v>
      </c>
      <c r="C17" s="639">
        <v>24</v>
      </c>
      <c r="D17" s="639">
        <v>125</v>
      </c>
      <c r="E17" s="639">
        <v>10</v>
      </c>
      <c r="F17" s="639">
        <v>0</v>
      </c>
      <c r="G17" s="639">
        <v>259</v>
      </c>
      <c r="H17" s="639">
        <v>302</v>
      </c>
      <c r="I17" s="639">
        <v>32</v>
      </c>
      <c r="J17" s="639">
        <v>37432</v>
      </c>
      <c r="K17" s="639">
        <v>19972</v>
      </c>
      <c r="L17" s="639">
        <v>84438</v>
      </c>
      <c r="M17" s="639">
        <v>45077</v>
      </c>
      <c r="N17" s="639">
        <v>2438</v>
      </c>
      <c r="O17" s="639">
        <v>1639</v>
      </c>
      <c r="P17" s="620" t="s">
        <v>490</v>
      </c>
    </row>
    <row r="18" spans="1:21" s="355" customFormat="1" ht="7.5" customHeight="1">
      <c r="A18" s="380"/>
      <c r="B18" s="381"/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0"/>
    </row>
    <row r="19" spans="1:9" s="1" customFormat="1" ht="25.5" customHeight="1">
      <c r="A19" s="1122" t="s">
        <v>877</v>
      </c>
      <c r="B19" s="1125" t="s">
        <v>878</v>
      </c>
      <c r="C19" s="1126"/>
      <c r="D19" s="1127"/>
      <c r="E19" s="1071" t="s">
        <v>450</v>
      </c>
      <c r="F19" s="1074"/>
      <c r="G19" s="1072"/>
      <c r="H19" s="1078" t="s">
        <v>876</v>
      </c>
      <c r="I19" s="1132"/>
    </row>
    <row r="20" spans="1:9" s="1" customFormat="1" ht="13.5" customHeight="1">
      <c r="A20" s="1123"/>
      <c r="B20" s="198" t="s">
        <v>455</v>
      </c>
      <c r="C20" s="198" t="s">
        <v>456</v>
      </c>
      <c r="D20" s="412" t="s">
        <v>457</v>
      </c>
      <c r="E20" s="198" t="s">
        <v>458</v>
      </c>
      <c r="F20" s="413" t="s">
        <v>459</v>
      </c>
      <c r="G20" s="413" t="s">
        <v>459</v>
      </c>
      <c r="H20" s="1133"/>
      <c r="I20" s="1134"/>
    </row>
    <row r="21" spans="1:9" s="1" customFormat="1" ht="13.5" customHeight="1">
      <c r="A21" s="1123"/>
      <c r="B21" s="199"/>
      <c r="C21" s="199"/>
      <c r="D21" s="197" t="s">
        <v>464</v>
      </c>
      <c r="E21" s="197" t="s">
        <v>465</v>
      </c>
      <c r="F21" s="504" t="s">
        <v>465</v>
      </c>
      <c r="G21" s="504" t="s">
        <v>466</v>
      </c>
      <c r="H21" s="1133"/>
      <c r="I21" s="1134"/>
    </row>
    <row r="22" spans="1:9" s="1" customFormat="1" ht="13.5" customHeight="1">
      <c r="A22" s="1123"/>
      <c r="B22" s="173"/>
      <c r="C22" s="173"/>
      <c r="D22" s="173"/>
      <c r="E22" s="173" t="s">
        <v>473</v>
      </c>
      <c r="F22" s="491" t="s">
        <v>474</v>
      </c>
      <c r="G22" s="491" t="s">
        <v>475</v>
      </c>
      <c r="H22" s="1133"/>
      <c r="I22" s="1134"/>
    </row>
    <row r="23" spans="1:9" s="1" customFormat="1" ht="13.5" customHeight="1">
      <c r="A23" s="1123"/>
      <c r="B23" s="199"/>
      <c r="C23" s="199" t="s">
        <v>477</v>
      </c>
      <c r="D23" s="199"/>
      <c r="E23" s="199" t="s">
        <v>478</v>
      </c>
      <c r="F23" s="415"/>
      <c r="G23" s="415"/>
      <c r="H23" s="1133"/>
      <c r="I23" s="1134"/>
    </row>
    <row r="24" spans="1:9" s="1" customFormat="1" ht="13.5" customHeight="1">
      <c r="A24" s="1123"/>
      <c r="B24" s="199" t="s">
        <v>483</v>
      </c>
      <c r="C24" s="199" t="s">
        <v>484</v>
      </c>
      <c r="D24" s="199" t="s">
        <v>485</v>
      </c>
      <c r="E24" s="199"/>
      <c r="F24" s="415"/>
      <c r="G24" s="415"/>
      <c r="H24" s="1133"/>
      <c r="I24" s="1134"/>
    </row>
    <row r="25" spans="1:9" s="1" customFormat="1" ht="13.5" customHeight="1">
      <c r="A25" s="1124"/>
      <c r="B25" s="202" t="s">
        <v>478</v>
      </c>
      <c r="C25" s="202" t="s">
        <v>474</v>
      </c>
      <c r="D25" s="202" t="s">
        <v>503</v>
      </c>
      <c r="E25" s="202"/>
      <c r="F25" s="416"/>
      <c r="G25" s="416"/>
      <c r="H25" s="1062"/>
      <c r="I25" s="1135"/>
    </row>
    <row r="26" spans="1:9" ht="15.75" customHeight="1">
      <c r="A26" s="385" t="s">
        <v>874</v>
      </c>
      <c r="B26" s="805">
        <v>816</v>
      </c>
      <c r="C26" s="805">
        <v>33899</v>
      </c>
      <c r="D26" s="805">
        <v>1343</v>
      </c>
      <c r="E26" s="335">
        <v>0</v>
      </c>
      <c r="F26" s="335">
        <v>0</v>
      </c>
      <c r="G26" s="335">
        <v>0</v>
      </c>
      <c r="H26" s="1128" t="s">
        <v>247</v>
      </c>
      <c r="I26" s="1129"/>
    </row>
    <row r="27" spans="1:9" ht="15.75" customHeight="1">
      <c r="A27" s="377" t="s">
        <v>504</v>
      </c>
      <c r="B27" s="805">
        <v>272</v>
      </c>
      <c r="C27" s="805">
        <v>2064</v>
      </c>
      <c r="D27" s="805">
        <v>136</v>
      </c>
      <c r="E27" s="335">
        <v>0</v>
      </c>
      <c r="F27" s="335">
        <v>0</v>
      </c>
      <c r="G27" s="335">
        <v>0</v>
      </c>
      <c r="H27" s="1130" t="s">
        <v>861</v>
      </c>
      <c r="I27" s="1131"/>
    </row>
    <row r="28" spans="1:9" ht="15.75" customHeight="1">
      <c r="A28" s="377" t="s">
        <v>875</v>
      </c>
      <c r="B28" s="805">
        <v>1506</v>
      </c>
      <c r="C28" s="805">
        <v>33899</v>
      </c>
      <c r="D28" s="805">
        <v>1382</v>
      </c>
      <c r="E28" s="335">
        <v>0</v>
      </c>
      <c r="F28" s="335">
        <v>0</v>
      </c>
      <c r="G28" s="335">
        <v>0</v>
      </c>
      <c r="H28" s="1141" t="s">
        <v>248</v>
      </c>
      <c r="I28" s="1142"/>
    </row>
    <row r="29" spans="1:9" ht="15.75" customHeight="1">
      <c r="A29" s="377" t="s">
        <v>506</v>
      </c>
      <c r="B29" s="805">
        <v>213</v>
      </c>
      <c r="C29" s="805">
        <v>3630</v>
      </c>
      <c r="D29" s="805">
        <v>204</v>
      </c>
      <c r="E29" s="335">
        <v>0</v>
      </c>
      <c r="F29" s="335">
        <v>0</v>
      </c>
      <c r="G29" s="335">
        <v>0</v>
      </c>
      <c r="H29" s="1130" t="s">
        <v>862</v>
      </c>
      <c r="I29" s="1131"/>
    </row>
    <row r="30" spans="1:9" ht="15.75" customHeight="1">
      <c r="A30" s="358" t="s">
        <v>173</v>
      </c>
      <c r="B30" s="805">
        <v>1878</v>
      </c>
      <c r="C30" s="805">
        <v>46988</v>
      </c>
      <c r="D30" s="805">
        <v>1625</v>
      </c>
      <c r="E30" s="335">
        <v>45</v>
      </c>
      <c r="F30" s="335">
        <v>0</v>
      </c>
      <c r="G30" s="335">
        <v>0</v>
      </c>
      <c r="H30" s="1143" t="s">
        <v>173</v>
      </c>
      <c r="I30" s="1144"/>
    </row>
    <row r="31" spans="1:11" s="337" customFormat="1" ht="15.75" customHeight="1">
      <c r="A31" s="527" t="s">
        <v>174</v>
      </c>
      <c r="B31" s="406">
        <v>1577</v>
      </c>
      <c r="C31" s="406">
        <v>53360</v>
      </c>
      <c r="D31" s="406">
        <v>1585</v>
      </c>
      <c r="E31" s="167">
        <v>57</v>
      </c>
      <c r="F31" s="167">
        <v>142</v>
      </c>
      <c r="G31" s="167">
        <v>5792</v>
      </c>
      <c r="H31" s="1147" t="s">
        <v>174</v>
      </c>
      <c r="I31" s="1148"/>
      <c r="J31" s="487"/>
      <c r="K31" s="487"/>
    </row>
    <row r="32" spans="1:11" s="337" customFormat="1" ht="15.75" customHeight="1">
      <c r="A32" s="527" t="s">
        <v>489</v>
      </c>
      <c r="B32" s="406">
        <v>1677</v>
      </c>
      <c r="C32" s="406">
        <v>49217</v>
      </c>
      <c r="D32" s="406">
        <v>1569</v>
      </c>
      <c r="E32" s="167">
        <v>54</v>
      </c>
      <c r="F32" s="167">
        <v>56</v>
      </c>
      <c r="G32" s="167">
        <v>5928</v>
      </c>
      <c r="H32" s="1147" t="s">
        <v>489</v>
      </c>
      <c r="I32" s="1138"/>
      <c r="J32" s="487"/>
      <c r="K32" s="487"/>
    </row>
    <row r="33" spans="1:9" s="347" customFormat="1" ht="15.75" customHeight="1">
      <c r="A33" s="378" t="s">
        <v>490</v>
      </c>
      <c r="B33" s="639">
        <v>1702</v>
      </c>
      <c r="C33" s="639">
        <v>32980</v>
      </c>
      <c r="D33" s="639">
        <v>1596</v>
      </c>
      <c r="E33" s="639">
        <v>50</v>
      </c>
      <c r="F33" s="639">
        <v>113</v>
      </c>
      <c r="G33" s="639">
        <v>5349</v>
      </c>
      <c r="H33" s="1145" t="s">
        <v>490</v>
      </c>
      <c r="I33" s="1146"/>
    </row>
    <row r="34" spans="1:16" s="124" customFormat="1" ht="12.75" customHeight="1">
      <c r="A34" s="18" t="s">
        <v>1031</v>
      </c>
      <c r="B34" s="44"/>
      <c r="C34" s="44"/>
      <c r="D34" s="44"/>
      <c r="E34" s="44"/>
      <c r="F34" s="1140" t="s">
        <v>857</v>
      </c>
      <c r="G34" s="1140"/>
      <c r="H34" s="1140"/>
      <c r="I34" s="1140"/>
      <c r="J34" s="1140"/>
      <c r="K34" s="1140"/>
      <c r="L34" s="357"/>
      <c r="M34" s="357"/>
      <c r="N34" s="357"/>
      <c r="O34" s="357"/>
      <c r="P34" s="357"/>
    </row>
    <row r="35" spans="1:19" s="124" customFormat="1" ht="12.75" customHeight="1">
      <c r="A35" s="379" t="s">
        <v>879</v>
      </c>
      <c r="B35" s="345"/>
      <c r="C35" s="345"/>
      <c r="D35" s="19"/>
      <c r="E35" s="19"/>
      <c r="F35" s="61" t="s">
        <v>858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21" ht="12.75">
      <c r="A36" s="174"/>
      <c r="B36" s="376"/>
      <c r="C36" s="376"/>
      <c r="D36" s="376"/>
      <c r="E36" s="376"/>
      <c r="F36" s="376"/>
      <c r="G36" s="376"/>
      <c r="O36" s="1151"/>
      <c r="P36" s="1151"/>
      <c r="Q36" s="1151"/>
      <c r="R36" s="1151"/>
      <c r="S36" s="1151"/>
      <c r="T36" s="1151"/>
      <c r="U36" s="1151"/>
    </row>
  </sheetData>
  <mergeCells count="26">
    <mergeCell ref="O36:U36"/>
    <mergeCell ref="J5:K5"/>
    <mergeCell ref="L5:M5"/>
    <mergeCell ref="N5:O5"/>
    <mergeCell ref="F34:K34"/>
    <mergeCell ref="H28:I28"/>
    <mergeCell ref="H29:I29"/>
    <mergeCell ref="H30:I30"/>
    <mergeCell ref="H33:I33"/>
    <mergeCell ref="H31:I31"/>
    <mergeCell ref="H32:I32"/>
    <mergeCell ref="A3:A9"/>
    <mergeCell ref="A1:O1"/>
    <mergeCell ref="F3:L3"/>
    <mergeCell ref="J4:K4"/>
    <mergeCell ref="L4:M4"/>
    <mergeCell ref="B5:I5"/>
    <mergeCell ref="B4:I4"/>
    <mergeCell ref="N3:O3"/>
    <mergeCell ref="N4:O4"/>
    <mergeCell ref="A19:A25"/>
    <mergeCell ref="B19:D19"/>
    <mergeCell ref="H26:I26"/>
    <mergeCell ref="H27:I27"/>
    <mergeCell ref="H19:I25"/>
    <mergeCell ref="E19:G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6"/>
  <sheetViews>
    <sheetView zoomScaleSheetLayoutView="100" workbookViewId="0" topLeftCell="A4">
      <selection activeCell="G17" sqref="G17"/>
    </sheetView>
  </sheetViews>
  <sheetFormatPr defaultColWidth="9.140625" defaultRowHeight="12.75"/>
  <cols>
    <col min="1" max="1" width="17.7109375" style="112" customWidth="1"/>
    <col min="2" max="2" width="8.140625" style="112" customWidth="1"/>
    <col min="3" max="4" width="9.8515625" style="112" customWidth="1"/>
    <col min="5" max="7" width="11.28125" style="112" customWidth="1"/>
    <col min="8" max="8" width="12.57421875" style="112" customWidth="1"/>
    <col min="9" max="11" width="14.7109375" style="112" customWidth="1"/>
    <col min="12" max="12" width="21.57421875" style="112" customWidth="1"/>
    <col min="13" max="13" width="18.8515625" style="112" customWidth="1"/>
    <col min="14" max="16384" width="12.57421875" style="112" customWidth="1"/>
  </cols>
  <sheetData>
    <row r="1" spans="1:13" s="21" customFormat="1" ht="32.25" customHeight="1">
      <c r="A1" s="985" t="s">
        <v>507</v>
      </c>
      <c r="B1" s="985"/>
      <c r="C1" s="985"/>
      <c r="D1" s="985"/>
      <c r="E1" s="985"/>
      <c r="F1" s="985"/>
      <c r="G1" s="985"/>
      <c r="H1" s="985"/>
      <c r="I1" s="985"/>
      <c r="J1" s="985"/>
      <c r="K1" s="985"/>
      <c r="L1" s="985"/>
      <c r="M1" s="20"/>
    </row>
    <row r="2" spans="1:13" s="1" customFormat="1" ht="21" customHeight="1">
      <c r="A2" s="203" t="s">
        <v>256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13" t="s">
        <v>257</v>
      </c>
      <c r="M2" s="213"/>
    </row>
    <row r="3" spans="1:12" s="120" customFormat="1" ht="18" customHeight="1">
      <c r="A3" s="986" t="s">
        <v>508</v>
      </c>
      <c r="B3" s="440" t="s">
        <v>509</v>
      </c>
      <c r="C3" s="440" t="s">
        <v>510</v>
      </c>
      <c r="D3" s="440" t="s">
        <v>511</v>
      </c>
      <c r="E3" s="1045" t="s">
        <v>512</v>
      </c>
      <c r="F3" s="1046"/>
      <c r="G3" s="1047"/>
      <c r="H3" s="440" t="s">
        <v>513</v>
      </c>
      <c r="I3" s="440" t="s">
        <v>513</v>
      </c>
      <c r="J3" s="440" t="s">
        <v>513</v>
      </c>
      <c r="K3" s="440" t="s">
        <v>514</v>
      </c>
      <c r="L3" s="972" t="s">
        <v>515</v>
      </c>
    </row>
    <row r="4" spans="1:12" s="120" customFormat="1" ht="18" customHeight="1">
      <c r="A4" s="970"/>
      <c r="B4" s="463"/>
      <c r="C4" s="463" t="s">
        <v>516</v>
      </c>
      <c r="D4" s="463"/>
      <c r="E4" s="463" t="s">
        <v>258</v>
      </c>
      <c r="F4" s="479" t="s">
        <v>517</v>
      </c>
      <c r="G4" s="440" t="s">
        <v>518</v>
      </c>
      <c r="H4" s="503" t="s">
        <v>399</v>
      </c>
      <c r="I4" s="503" t="s">
        <v>519</v>
      </c>
      <c r="J4" s="503" t="s">
        <v>520</v>
      </c>
      <c r="K4" s="463"/>
      <c r="L4" s="974"/>
    </row>
    <row r="5" spans="1:13" s="120" customFormat="1" ht="18" customHeight="1">
      <c r="A5" s="971"/>
      <c r="B5" s="464" t="s">
        <v>521</v>
      </c>
      <c r="C5" s="464" t="s">
        <v>522</v>
      </c>
      <c r="D5" s="464" t="s">
        <v>523</v>
      </c>
      <c r="E5" s="464" t="s">
        <v>259</v>
      </c>
      <c r="F5" s="480" t="s">
        <v>524</v>
      </c>
      <c r="G5" s="464" t="s">
        <v>525</v>
      </c>
      <c r="H5" s="464" t="s">
        <v>400</v>
      </c>
      <c r="I5" s="464" t="s">
        <v>526</v>
      </c>
      <c r="J5" s="464" t="s">
        <v>527</v>
      </c>
      <c r="K5" s="464" t="s">
        <v>528</v>
      </c>
      <c r="L5" s="976"/>
      <c r="M5" s="461"/>
    </row>
    <row r="6" spans="1:13" s="76" customFormat="1" ht="18.75" customHeight="1">
      <c r="A6" s="386" t="s">
        <v>814</v>
      </c>
      <c r="B6" s="584">
        <v>65</v>
      </c>
      <c r="C6" s="537">
        <v>3</v>
      </c>
      <c r="D6" s="537">
        <v>2563</v>
      </c>
      <c r="E6" s="537">
        <v>384257</v>
      </c>
      <c r="F6" s="537">
        <v>364878</v>
      </c>
      <c r="G6" s="537">
        <v>19379</v>
      </c>
      <c r="H6" s="537"/>
      <c r="I6" s="537">
        <v>863820</v>
      </c>
      <c r="J6" s="537">
        <v>891638</v>
      </c>
      <c r="K6" s="585">
        <v>1525526</v>
      </c>
      <c r="L6" s="388" t="s">
        <v>263</v>
      </c>
      <c r="M6" s="39"/>
    </row>
    <row r="7" spans="1:12" s="75" customFormat="1" ht="18.75" customHeight="1">
      <c r="A7" s="386" t="s">
        <v>530</v>
      </c>
      <c r="B7" s="537">
        <v>17</v>
      </c>
      <c r="C7" s="537">
        <v>5</v>
      </c>
      <c r="D7" s="537">
        <v>1428</v>
      </c>
      <c r="E7" s="537">
        <v>157140</v>
      </c>
      <c r="F7" s="537">
        <v>153268</v>
      </c>
      <c r="G7" s="537">
        <v>3872</v>
      </c>
      <c r="H7" s="537"/>
      <c r="I7" s="537">
        <v>164978</v>
      </c>
      <c r="J7" s="537">
        <v>169833</v>
      </c>
      <c r="K7" s="585">
        <v>828412</v>
      </c>
      <c r="L7" s="387" t="s">
        <v>264</v>
      </c>
    </row>
    <row r="8" spans="1:13" s="76" customFormat="1" ht="18.75" customHeight="1">
      <c r="A8" s="386" t="s">
        <v>815</v>
      </c>
      <c r="B8" s="584">
        <v>54</v>
      </c>
      <c r="C8" s="537">
        <v>4</v>
      </c>
      <c r="D8" s="537">
        <v>2600</v>
      </c>
      <c r="E8" s="537">
        <v>453969</v>
      </c>
      <c r="F8" s="537">
        <v>427507</v>
      </c>
      <c r="G8" s="537">
        <v>26462</v>
      </c>
      <c r="H8" s="537"/>
      <c r="I8" s="537">
        <v>1000545</v>
      </c>
      <c r="J8" s="537">
        <v>1096455</v>
      </c>
      <c r="K8" s="585">
        <v>2594072</v>
      </c>
      <c r="L8" s="388" t="s">
        <v>889</v>
      </c>
      <c r="M8" s="39"/>
    </row>
    <row r="9" spans="1:13" s="76" customFormat="1" ht="18.75" customHeight="1">
      <c r="A9" s="386" t="s">
        <v>531</v>
      </c>
      <c r="B9" s="537">
        <v>19</v>
      </c>
      <c r="C9" s="537">
        <v>5</v>
      </c>
      <c r="D9" s="537">
        <v>1428</v>
      </c>
      <c r="E9" s="537">
        <v>188642</v>
      </c>
      <c r="F9" s="537">
        <v>179980</v>
      </c>
      <c r="G9" s="537">
        <v>6662</v>
      </c>
      <c r="H9" s="537"/>
      <c r="I9" s="537">
        <v>187461</v>
      </c>
      <c r="J9" s="537">
        <v>252679</v>
      </c>
      <c r="K9" s="585">
        <v>963345</v>
      </c>
      <c r="L9" s="387" t="s">
        <v>894</v>
      </c>
      <c r="M9" s="39"/>
    </row>
    <row r="10" spans="1:13" s="76" customFormat="1" ht="18.75" customHeight="1">
      <c r="A10" s="141" t="s">
        <v>532</v>
      </c>
      <c r="B10" s="537">
        <v>69</v>
      </c>
      <c r="C10" s="537">
        <v>9</v>
      </c>
      <c r="D10" s="537">
        <v>3660</v>
      </c>
      <c r="E10" s="537">
        <v>729487</v>
      </c>
      <c r="F10" s="537">
        <v>678500</v>
      </c>
      <c r="G10" s="537">
        <v>50987</v>
      </c>
      <c r="H10" s="537"/>
      <c r="I10" s="537">
        <v>1369123</v>
      </c>
      <c r="J10" s="537">
        <v>1511080</v>
      </c>
      <c r="K10" s="537">
        <v>3596297</v>
      </c>
      <c r="L10" s="50" t="s">
        <v>532</v>
      </c>
      <c r="M10" s="39"/>
    </row>
    <row r="11" spans="1:13" s="76" customFormat="1" ht="18.75" customHeight="1">
      <c r="A11" s="518" t="s">
        <v>178</v>
      </c>
      <c r="B11" s="612">
        <v>69</v>
      </c>
      <c r="C11" s="586">
        <v>9</v>
      </c>
      <c r="D11" s="586">
        <v>3649</v>
      </c>
      <c r="E11" s="586">
        <v>749480</v>
      </c>
      <c r="F11" s="586">
        <v>726108</v>
      </c>
      <c r="G11" s="586">
        <v>29051</v>
      </c>
      <c r="H11" s="586"/>
      <c r="I11" s="586">
        <v>1459575</v>
      </c>
      <c r="J11" s="586">
        <v>1370419</v>
      </c>
      <c r="K11" s="613">
        <v>3993113</v>
      </c>
      <c r="L11" s="530" t="s">
        <v>178</v>
      </c>
      <c r="M11" s="39"/>
    </row>
    <row r="12" spans="1:13" s="76" customFormat="1" ht="18.75" customHeight="1">
      <c r="A12" s="518" t="s">
        <v>495</v>
      </c>
      <c r="B12" s="612">
        <v>72</v>
      </c>
      <c r="C12" s="586">
        <v>9</v>
      </c>
      <c r="D12" s="586">
        <v>3482</v>
      </c>
      <c r="E12" s="586">
        <v>849838</v>
      </c>
      <c r="F12" s="586">
        <v>787044</v>
      </c>
      <c r="G12" s="586">
        <v>62794</v>
      </c>
      <c r="H12" s="586"/>
      <c r="I12" s="586">
        <v>1463501</v>
      </c>
      <c r="J12" s="586">
        <v>1405991</v>
      </c>
      <c r="K12" s="613">
        <v>3854696</v>
      </c>
      <c r="L12" s="530" t="s">
        <v>495</v>
      </c>
      <c r="M12" s="39"/>
    </row>
    <row r="13" spans="1:13" s="82" customFormat="1" ht="18.75" customHeight="1">
      <c r="A13" s="572" t="s">
        <v>35</v>
      </c>
      <c r="B13" s="614">
        <f>SUM(B14:B23)</f>
        <v>197</v>
      </c>
      <c r="C13" s="615">
        <f aca="true" t="shared" si="0" ref="C13:I13">SUM(C14:C23)</f>
        <v>10</v>
      </c>
      <c r="D13" s="615">
        <f t="shared" si="0"/>
        <v>4290</v>
      </c>
      <c r="E13" s="615">
        <f t="shared" si="0"/>
        <v>843941</v>
      </c>
      <c r="F13" s="615">
        <f t="shared" si="0"/>
        <v>814133</v>
      </c>
      <c r="G13" s="615">
        <f t="shared" si="0"/>
        <v>29808</v>
      </c>
      <c r="H13" s="615">
        <f t="shared" si="0"/>
        <v>548873</v>
      </c>
      <c r="I13" s="615">
        <f t="shared" si="0"/>
        <v>1644083</v>
      </c>
      <c r="J13" s="615">
        <f>SUM(J14:J23)</f>
        <v>880352</v>
      </c>
      <c r="K13" s="616">
        <f>SUM(K14:K23)</f>
        <v>5773197</v>
      </c>
      <c r="L13" s="583" t="s">
        <v>35</v>
      </c>
      <c r="M13" s="80"/>
    </row>
    <row r="14" spans="1:13" s="76" customFormat="1" ht="18.75" customHeight="1">
      <c r="A14" s="504" t="s">
        <v>972</v>
      </c>
      <c r="B14" s="757">
        <v>30</v>
      </c>
      <c r="C14" s="641">
        <v>1</v>
      </c>
      <c r="D14" s="757">
        <v>463</v>
      </c>
      <c r="E14" s="762">
        <f aca="true" t="shared" si="1" ref="E14:E23">F14+G14</f>
        <v>207881</v>
      </c>
      <c r="F14" s="757">
        <v>193769</v>
      </c>
      <c r="G14" s="757">
        <v>14112</v>
      </c>
      <c r="H14" s="560">
        <v>173925</v>
      </c>
      <c r="I14" s="560">
        <v>382319</v>
      </c>
      <c r="J14" s="757">
        <v>193110</v>
      </c>
      <c r="K14" s="758">
        <v>745716</v>
      </c>
      <c r="L14" s="575" t="s">
        <v>407</v>
      </c>
      <c r="M14" s="39"/>
    </row>
    <row r="15" spans="1:13" s="76" customFormat="1" ht="18.75" customHeight="1">
      <c r="A15" s="504" t="s">
        <v>976</v>
      </c>
      <c r="B15" s="757">
        <v>6</v>
      </c>
      <c r="C15" s="641">
        <v>1</v>
      </c>
      <c r="D15" s="757">
        <v>264</v>
      </c>
      <c r="E15" s="762">
        <f t="shared" si="1"/>
        <v>5453</v>
      </c>
      <c r="F15" s="757">
        <v>5453</v>
      </c>
      <c r="G15" s="757">
        <v>0</v>
      </c>
      <c r="H15" s="560">
        <v>886</v>
      </c>
      <c r="I15" s="560">
        <v>45374</v>
      </c>
      <c r="J15" s="757">
        <v>30947</v>
      </c>
      <c r="K15" s="758">
        <v>325073</v>
      </c>
      <c r="L15" s="575" t="s">
        <v>408</v>
      </c>
      <c r="M15" s="39"/>
    </row>
    <row r="16" spans="1:13" s="76" customFormat="1" ht="18.75" customHeight="1">
      <c r="A16" s="504" t="s">
        <v>977</v>
      </c>
      <c r="B16" s="757">
        <v>7</v>
      </c>
      <c r="C16" s="641">
        <v>1</v>
      </c>
      <c r="D16" s="757">
        <v>587</v>
      </c>
      <c r="E16" s="762">
        <f t="shared" si="1"/>
        <v>62104</v>
      </c>
      <c r="F16" s="757">
        <v>59747</v>
      </c>
      <c r="G16" s="757">
        <v>2357</v>
      </c>
      <c r="H16" s="560">
        <v>13879</v>
      </c>
      <c r="I16" s="560">
        <v>30725</v>
      </c>
      <c r="J16" s="757">
        <v>11042</v>
      </c>
      <c r="K16" s="758">
        <v>160743</v>
      </c>
      <c r="L16" s="575" t="s">
        <v>409</v>
      </c>
      <c r="M16" s="39"/>
    </row>
    <row r="17" spans="1:13" s="76" customFormat="1" ht="18.75" customHeight="1">
      <c r="A17" s="504" t="s">
        <v>973</v>
      </c>
      <c r="B17" s="757">
        <v>27</v>
      </c>
      <c r="C17" s="641">
        <v>1</v>
      </c>
      <c r="D17" s="757">
        <v>1278</v>
      </c>
      <c r="E17" s="762">
        <f t="shared" si="1"/>
        <v>216828</v>
      </c>
      <c r="F17" s="757">
        <v>213231</v>
      </c>
      <c r="G17" s="757">
        <v>3597</v>
      </c>
      <c r="H17" s="560">
        <v>5003</v>
      </c>
      <c r="I17" s="560">
        <v>361536</v>
      </c>
      <c r="J17" s="757">
        <v>135755</v>
      </c>
      <c r="K17" s="758">
        <v>1061357</v>
      </c>
      <c r="L17" s="575" t="s">
        <v>410</v>
      </c>
      <c r="M17" s="39"/>
    </row>
    <row r="18" spans="1:13" s="76" customFormat="1" ht="18.75" customHeight="1">
      <c r="A18" s="504" t="s">
        <v>974</v>
      </c>
      <c r="B18" s="757">
        <v>24</v>
      </c>
      <c r="C18" s="76">
        <v>1</v>
      </c>
      <c r="D18" s="757">
        <v>863</v>
      </c>
      <c r="E18" s="762">
        <f t="shared" si="1"/>
        <v>153132</v>
      </c>
      <c r="F18" s="757">
        <v>150148</v>
      </c>
      <c r="G18" s="757">
        <v>2984</v>
      </c>
      <c r="H18" s="560">
        <v>215891</v>
      </c>
      <c r="I18" s="560">
        <v>414526</v>
      </c>
      <c r="J18" s="757">
        <v>241979</v>
      </c>
      <c r="K18" s="758">
        <v>467492</v>
      </c>
      <c r="L18" s="575" t="s">
        <v>411</v>
      </c>
      <c r="M18" s="39"/>
    </row>
    <row r="19" spans="1:13" s="76" customFormat="1" ht="18.75" customHeight="1">
      <c r="A19" s="504" t="s">
        <v>978</v>
      </c>
      <c r="B19" s="757">
        <v>7</v>
      </c>
      <c r="C19" s="76">
        <v>1</v>
      </c>
      <c r="D19" s="757">
        <v>155</v>
      </c>
      <c r="E19" s="762">
        <f t="shared" si="1"/>
        <v>46880</v>
      </c>
      <c r="F19" s="757">
        <v>45280</v>
      </c>
      <c r="G19" s="757">
        <v>1600</v>
      </c>
      <c r="H19" s="560">
        <v>14060</v>
      </c>
      <c r="I19" s="560">
        <v>67051</v>
      </c>
      <c r="J19" s="757">
        <v>0</v>
      </c>
      <c r="K19" s="758">
        <v>322994</v>
      </c>
      <c r="L19" s="756" t="s">
        <v>412</v>
      </c>
      <c r="M19" s="208"/>
    </row>
    <row r="20" spans="1:13" s="76" customFormat="1" ht="18.75" customHeight="1">
      <c r="A20" s="504" t="s">
        <v>979</v>
      </c>
      <c r="B20" s="757">
        <v>7</v>
      </c>
      <c r="C20" s="641">
        <v>1</v>
      </c>
      <c r="D20" s="757">
        <v>124</v>
      </c>
      <c r="E20" s="762">
        <f t="shared" si="1"/>
        <v>41074</v>
      </c>
      <c r="F20" s="757">
        <v>39692</v>
      </c>
      <c r="G20" s="757">
        <v>1382</v>
      </c>
      <c r="H20" s="560">
        <v>20440</v>
      </c>
      <c r="I20" s="560">
        <v>63251</v>
      </c>
      <c r="J20" s="757">
        <v>41162</v>
      </c>
      <c r="K20" s="758">
        <v>287360</v>
      </c>
      <c r="L20" s="756" t="s">
        <v>413</v>
      </c>
      <c r="M20" s="208"/>
    </row>
    <row r="21" spans="1:13" s="76" customFormat="1" ht="18.75" customHeight="1">
      <c r="A21" s="504" t="s">
        <v>414</v>
      </c>
      <c r="B21" s="757">
        <v>7</v>
      </c>
      <c r="C21" s="641">
        <v>1</v>
      </c>
      <c r="D21" s="757">
        <v>106</v>
      </c>
      <c r="E21" s="762">
        <f t="shared" si="1"/>
        <v>33291</v>
      </c>
      <c r="F21" s="757">
        <v>31756</v>
      </c>
      <c r="G21" s="757">
        <v>1535</v>
      </c>
      <c r="H21" s="560">
        <v>5949</v>
      </c>
      <c r="I21" s="560">
        <v>33093</v>
      </c>
      <c r="J21" s="757">
        <v>39934</v>
      </c>
      <c r="K21" s="758">
        <v>48529</v>
      </c>
      <c r="L21" s="756" t="s">
        <v>415</v>
      </c>
      <c r="M21" s="208"/>
    </row>
    <row r="22" spans="1:13" s="76" customFormat="1" ht="18.75" customHeight="1">
      <c r="A22" s="504" t="s">
        <v>416</v>
      </c>
      <c r="B22" s="757">
        <v>26</v>
      </c>
      <c r="C22" s="641">
        <v>1</v>
      </c>
      <c r="D22" s="757">
        <v>300</v>
      </c>
      <c r="E22" s="762">
        <f t="shared" si="1"/>
        <v>40968</v>
      </c>
      <c r="F22" s="757">
        <v>40013</v>
      </c>
      <c r="G22" s="757">
        <v>955</v>
      </c>
      <c r="H22" s="560">
        <v>18337</v>
      </c>
      <c r="I22" s="560">
        <v>60004</v>
      </c>
      <c r="J22" s="757">
        <v>35383</v>
      </c>
      <c r="K22" s="757">
        <v>1960105</v>
      </c>
      <c r="L22" s="575"/>
      <c r="M22" s="208"/>
    </row>
    <row r="23" spans="1:13" s="76" customFormat="1" ht="24" customHeight="1">
      <c r="A23" s="617" t="s">
        <v>975</v>
      </c>
      <c r="B23" s="759">
        <v>56</v>
      </c>
      <c r="C23" s="642">
        <v>1</v>
      </c>
      <c r="D23" s="759">
        <v>150</v>
      </c>
      <c r="E23" s="763">
        <f t="shared" si="1"/>
        <v>36330</v>
      </c>
      <c r="F23" s="759">
        <v>35044</v>
      </c>
      <c r="G23" s="759">
        <v>1286</v>
      </c>
      <c r="H23" s="561">
        <v>80503</v>
      </c>
      <c r="I23" s="561">
        <v>186204</v>
      </c>
      <c r="J23" s="759">
        <v>151040</v>
      </c>
      <c r="K23" s="760">
        <v>393828</v>
      </c>
      <c r="L23" s="619" t="s">
        <v>417</v>
      </c>
      <c r="M23" s="208"/>
    </row>
    <row r="24" spans="1:12" s="120" customFormat="1" ht="18.75" customHeight="1">
      <c r="A24" s="6" t="s">
        <v>418</v>
      </c>
      <c r="B24" s="632"/>
      <c r="C24" s="632"/>
      <c r="D24" s="761"/>
      <c r="E24" s="632"/>
      <c r="F24" s="632"/>
      <c r="G24" s="632"/>
      <c r="H24" s="1152" t="s">
        <v>419</v>
      </c>
      <c r="I24" s="1152"/>
      <c r="J24" s="1152"/>
      <c r="K24" s="1152"/>
      <c r="L24" s="1152"/>
    </row>
    <row r="25" spans="1:14" s="61" customFormat="1" ht="12.75">
      <c r="A25" s="206" t="s">
        <v>420</v>
      </c>
      <c r="B25" s="568"/>
      <c r="C25" s="568"/>
      <c r="D25" s="568"/>
      <c r="E25" s="568"/>
      <c r="F25" s="568"/>
      <c r="G25" s="568"/>
      <c r="H25" s="568"/>
      <c r="I25" s="568"/>
      <c r="J25" s="568"/>
      <c r="K25" s="568"/>
      <c r="L25" s="568"/>
      <c r="N25" s="106"/>
    </row>
    <row r="26" spans="1:12" ht="12.75">
      <c r="A26" s="568"/>
      <c r="B26" s="568"/>
      <c r="C26" s="568"/>
      <c r="D26" s="568"/>
      <c r="E26" s="568"/>
      <c r="F26" s="568"/>
      <c r="G26" s="568"/>
      <c r="H26" s="568"/>
      <c r="I26" s="568"/>
      <c r="J26" s="568"/>
      <c r="K26" s="568"/>
      <c r="L26" s="568"/>
    </row>
  </sheetData>
  <mergeCells count="5">
    <mergeCell ref="H24:L24"/>
    <mergeCell ref="A1:L1"/>
    <mergeCell ref="A3:A5"/>
    <mergeCell ref="E3:G3"/>
    <mergeCell ref="L3:L5"/>
  </mergeCells>
  <printOptions/>
  <pageMargins left="0.32" right="0.34" top="0.984251968503937" bottom="0.984251968503937" header="0.5118110236220472" footer="0.5118110236220472"/>
  <pageSetup horizontalDpi="600" verticalDpi="600" orientation="landscape" paperSize="9" scale="9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22"/>
  <sheetViews>
    <sheetView zoomScaleSheetLayoutView="100" workbookViewId="0" topLeftCell="A7">
      <selection activeCell="N17" sqref="N17"/>
    </sheetView>
  </sheetViews>
  <sheetFormatPr defaultColWidth="9.140625" defaultRowHeight="12.75"/>
  <cols>
    <col min="1" max="1" width="14.7109375" style="568" customWidth="1"/>
    <col min="2" max="2" width="11.28125" style="568" bestFit="1" customWidth="1"/>
    <col min="3" max="3" width="8.00390625" style="568" customWidth="1"/>
    <col min="4" max="4" width="7.421875" style="568" customWidth="1"/>
    <col min="5" max="5" width="8.28125" style="568" customWidth="1"/>
    <col min="6" max="6" width="9.140625" style="568" customWidth="1"/>
    <col min="7" max="7" width="7.421875" style="568" customWidth="1"/>
    <col min="8" max="16" width="8.57421875" style="568" customWidth="1"/>
    <col min="17" max="17" width="18.28125" style="568" customWidth="1"/>
    <col min="18" max="16384" width="9.140625" style="345" customWidth="1"/>
  </cols>
  <sheetData>
    <row r="1" spans="1:17" ht="32.25" customHeight="1">
      <c r="A1" s="1153" t="s">
        <v>421</v>
      </c>
      <c r="B1" s="1153"/>
      <c r="C1" s="1153"/>
      <c r="D1" s="1153"/>
      <c r="E1" s="1153"/>
      <c r="F1" s="1153"/>
      <c r="G1" s="1153"/>
      <c r="H1" s="1153"/>
      <c r="I1" s="1153"/>
      <c r="J1" s="1153"/>
      <c r="K1" s="1153"/>
      <c r="L1" s="1153"/>
      <c r="M1" s="1153"/>
      <c r="N1" s="1153"/>
      <c r="O1" s="1153"/>
      <c r="P1" s="1153"/>
      <c r="Q1" s="1153"/>
    </row>
    <row r="2" spans="1:17" s="1" customFormat="1" ht="18" customHeight="1">
      <c r="A2" s="568" t="s">
        <v>1041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568"/>
      <c r="Q2" s="645" t="s">
        <v>1042</v>
      </c>
    </row>
    <row r="3" spans="1:17" s="1" customFormat="1" ht="26.25" customHeight="1">
      <c r="A3" s="646"/>
      <c r="B3" s="198" t="s">
        <v>1043</v>
      </c>
      <c r="C3" s="1075" t="s">
        <v>310</v>
      </c>
      <c r="D3" s="1136"/>
      <c r="E3" s="1136"/>
      <c r="F3" s="1136"/>
      <c r="G3" s="1136"/>
      <c r="H3" s="1136"/>
      <c r="I3" s="1136"/>
      <c r="J3" s="1136"/>
      <c r="K3" s="1136"/>
      <c r="L3" s="1136"/>
      <c r="M3" s="1136"/>
      <c r="N3" s="1136"/>
      <c r="O3" s="1136"/>
      <c r="P3" s="1154"/>
      <c r="Q3" s="647"/>
    </row>
    <row r="4" spans="1:17" s="1" customFormat="1" ht="26.25" customHeight="1">
      <c r="A4" s="648" t="s">
        <v>1044</v>
      </c>
      <c r="B4" s="649"/>
      <c r="C4" s="197"/>
      <c r="D4" s="198" t="s">
        <v>1045</v>
      </c>
      <c r="E4" s="198" t="s">
        <v>1046</v>
      </c>
      <c r="F4" s="198" t="s">
        <v>1047</v>
      </c>
      <c r="G4" s="198" t="s">
        <v>1048</v>
      </c>
      <c r="H4" s="198" t="s">
        <v>1049</v>
      </c>
      <c r="I4" s="198" t="s">
        <v>1050</v>
      </c>
      <c r="J4" s="198" t="s">
        <v>1051</v>
      </c>
      <c r="K4" s="198" t="s">
        <v>1052</v>
      </c>
      <c r="L4" s="198" t="s">
        <v>1053</v>
      </c>
      <c r="M4" s="198" t="s">
        <v>1054</v>
      </c>
      <c r="N4" s="198" t="s">
        <v>1055</v>
      </c>
      <c r="O4" s="198" t="s">
        <v>1056</v>
      </c>
      <c r="P4" s="198" t="s">
        <v>1057</v>
      </c>
      <c r="Q4" s="650" t="s">
        <v>1058</v>
      </c>
    </row>
    <row r="5" spans="1:17" s="1" customFormat="1" ht="26.25" customHeight="1">
      <c r="A5" s="648" t="s">
        <v>1059</v>
      </c>
      <c r="B5" s="649"/>
      <c r="C5" s="649"/>
      <c r="D5" s="649"/>
      <c r="E5" s="649"/>
      <c r="F5" s="649" t="s">
        <v>1060</v>
      </c>
      <c r="G5" s="649"/>
      <c r="H5" s="649"/>
      <c r="I5" s="649" t="s">
        <v>1061</v>
      </c>
      <c r="J5" s="649"/>
      <c r="K5" s="649"/>
      <c r="L5" s="649"/>
      <c r="M5" s="649" t="s">
        <v>1062</v>
      </c>
      <c r="N5" s="649" t="s">
        <v>1063</v>
      </c>
      <c r="O5" s="649"/>
      <c r="P5" s="649"/>
      <c r="Q5" s="650" t="s">
        <v>1064</v>
      </c>
    </row>
    <row r="6" spans="1:17" s="1" customFormat="1" ht="26.25" customHeight="1">
      <c r="A6" s="651"/>
      <c r="B6" s="652" t="s">
        <v>1098</v>
      </c>
      <c r="C6" s="653" t="s">
        <v>1092</v>
      </c>
      <c r="D6" s="653" t="s">
        <v>1065</v>
      </c>
      <c r="E6" s="653" t="s">
        <v>1066</v>
      </c>
      <c r="F6" s="653" t="s">
        <v>1067</v>
      </c>
      <c r="G6" s="653" t="s">
        <v>1068</v>
      </c>
      <c r="H6" s="653" t="s">
        <v>1069</v>
      </c>
      <c r="I6" s="653" t="s">
        <v>1070</v>
      </c>
      <c r="J6" s="653" t="s">
        <v>1071</v>
      </c>
      <c r="K6" s="653" t="s">
        <v>1072</v>
      </c>
      <c r="L6" s="653" t="s">
        <v>1073</v>
      </c>
      <c r="M6" s="653" t="s">
        <v>1074</v>
      </c>
      <c r="N6" s="653" t="s">
        <v>1075</v>
      </c>
      <c r="O6" s="653" t="s">
        <v>1076</v>
      </c>
      <c r="P6" s="652" t="s">
        <v>1077</v>
      </c>
      <c r="Q6" s="654"/>
    </row>
    <row r="7" spans="1:17" ht="40.5" customHeight="1">
      <c r="A7" s="655" t="s">
        <v>908</v>
      </c>
      <c r="B7" s="643">
        <v>1131515</v>
      </c>
      <c r="C7" s="656">
        <v>15168</v>
      </c>
      <c r="D7" s="643">
        <v>2207</v>
      </c>
      <c r="E7" s="643" t="s">
        <v>1078</v>
      </c>
      <c r="F7" s="643" t="s">
        <v>1078</v>
      </c>
      <c r="G7" s="643" t="s">
        <v>1078</v>
      </c>
      <c r="H7" s="643" t="s">
        <v>1078</v>
      </c>
      <c r="I7" s="643" t="s">
        <v>1078</v>
      </c>
      <c r="J7" s="643" t="s">
        <v>1078</v>
      </c>
      <c r="K7" s="643" t="s">
        <v>1078</v>
      </c>
      <c r="L7" s="643" t="s">
        <v>1078</v>
      </c>
      <c r="M7" s="643" t="s">
        <v>1078</v>
      </c>
      <c r="N7" s="643" t="s">
        <v>1078</v>
      </c>
      <c r="O7" s="643" t="s">
        <v>1078</v>
      </c>
      <c r="P7" s="657" t="s">
        <v>1078</v>
      </c>
      <c r="Q7" s="658" t="s">
        <v>908</v>
      </c>
    </row>
    <row r="8" spans="1:17" ht="40.5" customHeight="1">
      <c r="A8" s="655" t="s">
        <v>171</v>
      </c>
      <c r="B8" s="643">
        <v>1148920</v>
      </c>
      <c r="C8" s="656">
        <v>42225</v>
      </c>
      <c r="D8" s="643">
        <v>717</v>
      </c>
      <c r="E8" s="643" t="s">
        <v>1078</v>
      </c>
      <c r="F8" s="643" t="s">
        <v>1078</v>
      </c>
      <c r="G8" s="643" t="s">
        <v>1078</v>
      </c>
      <c r="H8" s="643" t="s">
        <v>1078</v>
      </c>
      <c r="I8" s="643" t="s">
        <v>1078</v>
      </c>
      <c r="J8" s="643" t="s">
        <v>1078</v>
      </c>
      <c r="K8" s="643" t="s">
        <v>1078</v>
      </c>
      <c r="L8" s="643" t="s">
        <v>1078</v>
      </c>
      <c r="M8" s="643" t="s">
        <v>1078</v>
      </c>
      <c r="N8" s="643" t="s">
        <v>1078</v>
      </c>
      <c r="O8" s="643" t="s">
        <v>1078</v>
      </c>
      <c r="P8" s="659" t="s">
        <v>1078</v>
      </c>
      <c r="Q8" s="658" t="s">
        <v>171</v>
      </c>
    </row>
    <row r="9" spans="1:17" ht="40.5" customHeight="1">
      <c r="A9" s="655" t="s">
        <v>172</v>
      </c>
      <c r="B9" s="643">
        <v>1140062</v>
      </c>
      <c r="C9" s="656">
        <v>48105</v>
      </c>
      <c r="D9" s="643">
        <v>864</v>
      </c>
      <c r="E9" s="643" t="s">
        <v>1078</v>
      </c>
      <c r="F9" s="643" t="s">
        <v>1078</v>
      </c>
      <c r="G9" s="643" t="s">
        <v>1078</v>
      </c>
      <c r="H9" s="643" t="s">
        <v>1078</v>
      </c>
      <c r="I9" s="643" t="s">
        <v>1078</v>
      </c>
      <c r="J9" s="643" t="s">
        <v>1078</v>
      </c>
      <c r="K9" s="643" t="s">
        <v>1078</v>
      </c>
      <c r="L9" s="643" t="s">
        <v>1078</v>
      </c>
      <c r="M9" s="643" t="s">
        <v>1078</v>
      </c>
      <c r="N9" s="643" t="s">
        <v>1078</v>
      </c>
      <c r="O9" s="643" t="s">
        <v>1078</v>
      </c>
      <c r="P9" s="659" t="s">
        <v>1078</v>
      </c>
      <c r="Q9" s="658" t="s">
        <v>172</v>
      </c>
    </row>
    <row r="10" spans="1:17" ht="40.5" customHeight="1">
      <c r="A10" s="655" t="s">
        <v>173</v>
      </c>
      <c r="B10" s="643">
        <v>1231005</v>
      </c>
      <c r="C10" s="656">
        <v>47564</v>
      </c>
      <c r="D10" s="643">
        <v>808</v>
      </c>
      <c r="E10" s="643" t="s">
        <v>1078</v>
      </c>
      <c r="F10" s="643" t="s">
        <v>1078</v>
      </c>
      <c r="G10" s="643" t="s">
        <v>1078</v>
      </c>
      <c r="H10" s="643" t="s">
        <v>1078</v>
      </c>
      <c r="I10" s="643" t="s">
        <v>1078</v>
      </c>
      <c r="J10" s="643" t="s">
        <v>1078</v>
      </c>
      <c r="K10" s="643" t="s">
        <v>1078</v>
      </c>
      <c r="L10" s="643" t="s">
        <v>1078</v>
      </c>
      <c r="M10" s="643" t="s">
        <v>1078</v>
      </c>
      <c r="N10" s="643" t="s">
        <v>1078</v>
      </c>
      <c r="O10" s="643" t="s">
        <v>1078</v>
      </c>
      <c r="P10" s="659" t="s">
        <v>1078</v>
      </c>
      <c r="Q10" s="658" t="s">
        <v>173</v>
      </c>
    </row>
    <row r="11" spans="1:17" ht="40.5" customHeight="1">
      <c r="A11" s="660" t="s">
        <v>1079</v>
      </c>
      <c r="B11" s="559">
        <v>979220</v>
      </c>
      <c r="C11" s="559">
        <v>49794</v>
      </c>
      <c r="D11" s="559">
        <v>1027</v>
      </c>
      <c r="E11" s="643" t="s">
        <v>1078</v>
      </c>
      <c r="F11" s="643" t="s">
        <v>1078</v>
      </c>
      <c r="G11" s="643" t="s">
        <v>1078</v>
      </c>
      <c r="H11" s="643" t="s">
        <v>1078</v>
      </c>
      <c r="I11" s="643" t="s">
        <v>1078</v>
      </c>
      <c r="J11" s="643" t="s">
        <v>1078</v>
      </c>
      <c r="K11" s="643" t="s">
        <v>1078</v>
      </c>
      <c r="L11" s="643" t="s">
        <v>1078</v>
      </c>
      <c r="M11" s="643" t="s">
        <v>1078</v>
      </c>
      <c r="N11" s="643" t="s">
        <v>1078</v>
      </c>
      <c r="O11" s="643" t="s">
        <v>1078</v>
      </c>
      <c r="P11" s="659" t="s">
        <v>1078</v>
      </c>
      <c r="Q11" s="661" t="s">
        <v>1079</v>
      </c>
    </row>
    <row r="12" spans="1:17" s="355" customFormat="1" ht="34.5" customHeight="1">
      <c r="A12" s="572" t="s">
        <v>35</v>
      </c>
      <c r="B12" s="558">
        <f>SUM(B13:B15)</f>
        <v>1258275</v>
      </c>
      <c r="C12" s="558">
        <f aca="true" t="shared" si="0" ref="C12:P12">SUM(C13:C15)</f>
        <v>52309</v>
      </c>
      <c r="D12" s="558">
        <f t="shared" si="0"/>
        <v>1169</v>
      </c>
      <c r="E12" s="558">
        <f t="shared" si="0"/>
        <v>5631</v>
      </c>
      <c r="F12" s="558">
        <f t="shared" si="0"/>
        <v>974</v>
      </c>
      <c r="G12" s="558">
        <f t="shared" si="0"/>
        <v>793</v>
      </c>
      <c r="H12" s="558">
        <f t="shared" si="0"/>
        <v>165</v>
      </c>
      <c r="I12" s="558">
        <f t="shared" si="0"/>
        <v>1053</v>
      </c>
      <c r="J12" s="558">
        <f t="shared" si="0"/>
        <v>315</v>
      </c>
      <c r="K12" s="558">
        <f t="shared" si="0"/>
        <v>193</v>
      </c>
      <c r="L12" s="558">
        <f t="shared" si="0"/>
        <v>2534</v>
      </c>
      <c r="M12" s="558">
        <f t="shared" si="0"/>
        <v>61</v>
      </c>
      <c r="N12" s="558">
        <f t="shared" si="0"/>
        <v>2475</v>
      </c>
      <c r="O12" s="558">
        <f t="shared" si="0"/>
        <v>3</v>
      </c>
      <c r="P12" s="558">
        <f t="shared" si="0"/>
        <v>36943</v>
      </c>
      <c r="Q12" s="662" t="s">
        <v>35</v>
      </c>
    </row>
    <row r="13" spans="1:17" s="355" customFormat="1" ht="34.5" customHeight="1">
      <c r="A13" s="504" t="s">
        <v>533</v>
      </c>
      <c r="B13" s="559">
        <v>254366</v>
      </c>
      <c r="C13" s="559">
        <f>SUM(D13:P13)</f>
        <v>9833</v>
      </c>
      <c r="D13" s="559">
        <v>398</v>
      </c>
      <c r="E13" s="559">
        <v>3708</v>
      </c>
      <c r="F13" s="559">
        <v>974</v>
      </c>
      <c r="G13" s="559">
        <v>558</v>
      </c>
      <c r="H13" s="559">
        <v>165</v>
      </c>
      <c r="I13" s="559">
        <v>49</v>
      </c>
      <c r="J13" s="559">
        <v>315</v>
      </c>
      <c r="K13" s="559">
        <v>193</v>
      </c>
      <c r="L13" s="559">
        <v>1725</v>
      </c>
      <c r="M13" s="559">
        <v>61</v>
      </c>
      <c r="N13" s="559">
        <v>1615</v>
      </c>
      <c r="O13" s="559">
        <v>3</v>
      </c>
      <c r="P13" s="559">
        <v>69</v>
      </c>
      <c r="Q13" s="650" t="s">
        <v>534</v>
      </c>
    </row>
    <row r="14" spans="1:17" ht="34.5" customHeight="1">
      <c r="A14" s="663" t="s">
        <v>1080</v>
      </c>
      <c r="B14" s="559">
        <v>998909</v>
      </c>
      <c r="C14" s="559">
        <v>36794</v>
      </c>
      <c r="D14" s="643" t="s">
        <v>505</v>
      </c>
      <c r="E14" s="643" t="s">
        <v>505</v>
      </c>
      <c r="F14" s="643" t="s">
        <v>505</v>
      </c>
      <c r="G14" s="643" t="s">
        <v>505</v>
      </c>
      <c r="H14" s="643" t="s">
        <v>505</v>
      </c>
      <c r="I14" s="643" t="s">
        <v>505</v>
      </c>
      <c r="J14" s="643" t="s">
        <v>505</v>
      </c>
      <c r="K14" s="643" t="s">
        <v>505</v>
      </c>
      <c r="L14" s="643" t="s">
        <v>505</v>
      </c>
      <c r="M14" s="643" t="s">
        <v>505</v>
      </c>
      <c r="N14" s="643" t="s">
        <v>505</v>
      </c>
      <c r="O14" s="643" t="s">
        <v>505</v>
      </c>
      <c r="P14" s="559">
        <v>36794</v>
      </c>
      <c r="Q14" s="664" t="s">
        <v>535</v>
      </c>
    </row>
    <row r="15" spans="1:17" ht="34.5" customHeight="1">
      <c r="A15" s="617" t="s">
        <v>536</v>
      </c>
      <c r="B15" s="561">
        <v>5000</v>
      </c>
      <c r="C15" s="559">
        <v>5682</v>
      </c>
      <c r="D15" s="561">
        <v>771</v>
      </c>
      <c r="E15" s="561">
        <v>1923</v>
      </c>
      <c r="F15" s="644" t="s">
        <v>505</v>
      </c>
      <c r="G15" s="561">
        <v>235</v>
      </c>
      <c r="H15" s="644" t="s">
        <v>505</v>
      </c>
      <c r="I15" s="561">
        <v>1004</v>
      </c>
      <c r="J15" s="644" t="s">
        <v>505</v>
      </c>
      <c r="K15" s="644" t="s">
        <v>505</v>
      </c>
      <c r="L15" s="561">
        <v>809</v>
      </c>
      <c r="M15" s="644" t="s">
        <v>505</v>
      </c>
      <c r="N15" s="561">
        <v>860</v>
      </c>
      <c r="O15" s="644" t="s">
        <v>505</v>
      </c>
      <c r="P15" s="912">
        <v>80</v>
      </c>
      <c r="Q15" s="665" t="s">
        <v>1081</v>
      </c>
    </row>
    <row r="16" spans="1:17" ht="18" customHeight="1">
      <c r="A16" s="666" t="s">
        <v>1082</v>
      </c>
      <c r="B16" s="667"/>
      <c r="C16" s="667"/>
      <c r="D16" s="667"/>
      <c r="E16" s="668"/>
      <c r="F16" s="668"/>
      <c r="G16" s="668"/>
      <c r="H16" s="668"/>
      <c r="I16" s="632"/>
      <c r="J16" s="632"/>
      <c r="K16" s="632"/>
      <c r="L16" s="632"/>
      <c r="M16" s="632"/>
      <c r="N16" s="632"/>
      <c r="P16" s="668"/>
      <c r="Q16" s="669" t="s">
        <v>537</v>
      </c>
    </row>
    <row r="17" spans="1:15" ht="17.25" customHeight="1">
      <c r="A17" s="568" t="s">
        <v>1083</v>
      </c>
      <c r="B17" s="632"/>
      <c r="C17" s="632"/>
      <c r="D17" s="632"/>
      <c r="E17" s="632"/>
      <c r="F17" s="632"/>
      <c r="G17" s="632"/>
      <c r="H17" s="632"/>
      <c r="I17" s="632"/>
      <c r="J17" s="632"/>
      <c r="K17" s="632"/>
      <c r="L17" s="632"/>
      <c r="M17" s="632"/>
      <c r="N17" s="632"/>
      <c r="O17" s="568" t="s">
        <v>538</v>
      </c>
    </row>
    <row r="22" ht="12.75">
      <c r="A22" s="658"/>
    </row>
  </sheetData>
  <mergeCells count="2">
    <mergeCell ref="A1:Q1"/>
    <mergeCell ref="C3:P3"/>
  </mergeCells>
  <printOptions/>
  <pageMargins left="0.49" right="0.33" top="0.984251968503937" bottom="0.61" header="0.5118110236220472" footer="0.39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2"/>
  <sheetViews>
    <sheetView zoomScaleSheetLayoutView="100" workbookViewId="0" topLeftCell="A1">
      <selection activeCell="N31" sqref="N31"/>
    </sheetView>
  </sheetViews>
  <sheetFormatPr defaultColWidth="9.140625" defaultRowHeight="12.75"/>
  <cols>
    <col min="1" max="1" width="17.140625" style="0" customWidth="1"/>
    <col min="2" max="2" width="9.7109375" style="0" customWidth="1"/>
    <col min="3" max="12" width="8.8515625" style="0" customWidth="1"/>
    <col min="13" max="13" width="8.28125" style="0" customWidth="1"/>
    <col min="14" max="14" width="7.28125" style="0" customWidth="1"/>
    <col min="15" max="15" width="1.7109375" style="0" customWidth="1"/>
    <col min="16" max="16" width="6.57421875" style="0" customWidth="1"/>
    <col min="17" max="19" width="7.00390625" style="0" customWidth="1"/>
    <col min="20" max="20" width="8.421875" style="0" customWidth="1"/>
    <col min="21" max="21" width="8.140625" style="0" customWidth="1"/>
    <col min="22" max="22" width="8.7109375" style="0" customWidth="1"/>
    <col min="23" max="23" width="20.421875" style="0" customWidth="1"/>
  </cols>
  <sheetData>
    <row r="1" spans="1:23" s="21" customFormat="1" ht="32.25" customHeight="1">
      <c r="A1" s="985" t="s">
        <v>213</v>
      </c>
      <c r="B1" s="985"/>
      <c r="C1" s="985"/>
      <c r="D1" s="985"/>
      <c r="E1" s="985"/>
      <c r="F1" s="985"/>
      <c r="G1" s="985"/>
      <c r="H1" s="985"/>
      <c r="I1" s="985"/>
      <c r="J1" s="985"/>
      <c r="K1" s="985"/>
      <c r="L1" s="985"/>
      <c r="M1" s="985"/>
      <c r="N1" s="985"/>
      <c r="O1" s="985"/>
      <c r="P1" s="286"/>
      <c r="Q1" s="286"/>
      <c r="R1" s="286"/>
      <c r="S1" s="286"/>
      <c r="T1" s="286"/>
      <c r="U1" s="286"/>
      <c r="V1" s="286"/>
      <c r="W1" s="286"/>
    </row>
    <row r="2" spans="1:15" s="1" customFormat="1" ht="13.5" customHeight="1">
      <c r="A2" s="1" t="s">
        <v>181</v>
      </c>
      <c r="L2" s="978" t="s">
        <v>182</v>
      </c>
      <c r="M2" s="978"/>
      <c r="N2" s="978"/>
      <c r="O2" s="978"/>
    </row>
    <row r="3" spans="1:15" s="120" customFormat="1" ht="12" customHeight="1">
      <c r="A3" s="986" t="s">
        <v>272</v>
      </c>
      <c r="B3" s="951" t="s">
        <v>214</v>
      </c>
      <c r="C3" s="951" t="s">
        <v>215</v>
      </c>
      <c r="D3" s="953" t="s">
        <v>216</v>
      </c>
      <c r="E3" s="965"/>
      <c r="F3" s="966"/>
      <c r="G3" s="953" t="s">
        <v>217</v>
      </c>
      <c r="H3" s="965"/>
      <c r="I3" s="966"/>
      <c r="J3" s="964" t="s">
        <v>218</v>
      </c>
      <c r="K3" s="965"/>
      <c r="L3" s="966"/>
      <c r="M3" s="972" t="s">
        <v>382</v>
      </c>
      <c r="N3" s="973"/>
      <c r="O3" s="973"/>
    </row>
    <row r="4" spans="1:15" s="438" customFormat="1" ht="12" customHeight="1">
      <c r="A4" s="970"/>
      <c r="B4" s="952"/>
      <c r="C4" s="952"/>
      <c r="D4" s="967"/>
      <c r="E4" s="968"/>
      <c r="F4" s="969"/>
      <c r="G4" s="967"/>
      <c r="H4" s="968"/>
      <c r="I4" s="969"/>
      <c r="J4" s="967"/>
      <c r="K4" s="968"/>
      <c r="L4" s="969"/>
      <c r="M4" s="974"/>
      <c r="N4" s="975"/>
      <c r="O4" s="975"/>
    </row>
    <row r="5" spans="1:15" s="438" customFormat="1" ht="14.25" customHeight="1">
      <c r="A5" s="970"/>
      <c r="B5" s="447"/>
      <c r="C5" s="447"/>
      <c r="D5" s="991" t="s">
        <v>223</v>
      </c>
      <c r="E5" s="991" t="s">
        <v>224</v>
      </c>
      <c r="F5" s="991" t="s">
        <v>225</v>
      </c>
      <c r="G5" s="991" t="s">
        <v>223</v>
      </c>
      <c r="H5" s="991" t="s">
        <v>224</v>
      </c>
      <c r="I5" s="991" t="s">
        <v>225</v>
      </c>
      <c r="J5" s="991" t="s">
        <v>223</v>
      </c>
      <c r="K5" s="991" t="s">
        <v>224</v>
      </c>
      <c r="L5" s="991" t="s">
        <v>225</v>
      </c>
      <c r="M5" s="974"/>
      <c r="N5" s="975"/>
      <c r="O5" s="975"/>
    </row>
    <row r="6" spans="1:15" s="438" customFormat="1" ht="14.25" customHeight="1">
      <c r="A6" s="971"/>
      <c r="B6" s="418" t="s">
        <v>230</v>
      </c>
      <c r="C6" s="419" t="s">
        <v>231</v>
      </c>
      <c r="D6" s="992"/>
      <c r="E6" s="992"/>
      <c r="F6" s="992"/>
      <c r="G6" s="992"/>
      <c r="H6" s="992"/>
      <c r="I6" s="992"/>
      <c r="J6" s="992"/>
      <c r="K6" s="992"/>
      <c r="L6" s="992"/>
      <c r="M6" s="976"/>
      <c r="N6" s="977"/>
      <c r="O6" s="977"/>
    </row>
    <row r="7" spans="1:15" s="76" customFormat="1" ht="12" customHeight="1">
      <c r="A7" s="308" t="s">
        <v>133</v>
      </c>
      <c r="B7" s="538">
        <v>35</v>
      </c>
      <c r="C7" s="538">
        <v>114</v>
      </c>
      <c r="D7" s="538">
        <v>3538</v>
      </c>
      <c r="E7" s="538">
        <v>1852</v>
      </c>
      <c r="F7" s="538">
        <v>1686</v>
      </c>
      <c r="G7" s="538">
        <v>147</v>
      </c>
      <c r="H7" s="538">
        <v>1</v>
      </c>
      <c r="I7" s="538">
        <v>146</v>
      </c>
      <c r="J7" s="538">
        <v>28</v>
      </c>
      <c r="K7" s="538">
        <v>12</v>
      </c>
      <c r="L7" s="538">
        <v>16</v>
      </c>
      <c r="M7" s="981" t="s">
        <v>378</v>
      </c>
      <c r="N7" s="982"/>
      <c r="O7" s="982"/>
    </row>
    <row r="8" spans="1:15" s="75" customFormat="1" ht="12" customHeight="1">
      <c r="A8" s="309" t="s">
        <v>267</v>
      </c>
      <c r="B8" s="538">
        <v>33</v>
      </c>
      <c r="C8" s="538">
        <v>50</v>
      </c>
      <c r="D8" s="538">
        <v>1170</v>
      </c>
      <c r="E8" s="538">
        <v>605</v>
      </c>
      <c r="F8" s="538">
        <v>565</v>
      </c>
      <c r="G8" s="538">
        <v>53</v>
      </c>
      <c r="H8" s="848" t="s">
        <v>175</v>
      </c>
      <c r="I8" s="538">
        <v>53</v>
      </c>
      <c r="J8" s="538">
        <v>5</v>
      </c>
      <c r="K8" s="538">
        <v>3</v>
      </c>
      <c r="L8" s="538">
        <v>2</v>
      </c>
      <c r="M8" s="983" t="s">
        <v>142</v>
      </c>
      <c r="N8" s="984"/>
      <c r="O8" s="984"/>
    </row>
    <row r="9" spans="1:15" s="76" customFormat="1" ht="12" customHeight="1">
      <c r="A9" s="308" t="s">
        <v>134</v>
      </c>
      <c r="B9" s="538">
        <v>36</v>
      </c>
      <c r="C9" s="538">
        <v>117</v>
      </c>
      <c r="D9" s="538">
        <v>3415</v>
      </c>
      <c r="E9" s="538">
        <v>1737</v>
      </c>
      <c r="F9" s="538">
        <v>1678</v>
      </c>
      <c r="G9" s="538">
        <v>152</v>
      </c>
      <c r="H9" s="538">
        <v>2</v>
      </c>
      <c r="I9" s="538">
        <v>150</v>
      </c>
      <c r="J9" s="538">
        <v>21</v>
      </c>
      <c r="K9" s="538">
        <v>9</v>
      </c>
      <c r="L9" s="538">
        <v>12</v>
      </c>
      <c r="M9" s="981" t="s">
        <v>379</v>
      </c>
      <c r="N9" s="982"/>
      <c r="O9" s="982"/>
    </row>
    <row r="10" spans="1:15" s="75" customFormat="1" ht="12" customHeight="1">
      <c r="A10" s="309" t="s">
        <v>268</v>
      </c>
      <c r="B10" s="538">
        <v>33</v>
      </c>
      <c r="C10" s="538">
        <v>48</v>
      </c>
      <c r="D10" s="538">
        <v>1013</v>
      </c>
      <c r="E10" s="538">
        <v>537</v>
      </c>
      <c r="F10" s="538">
        <v>476</v>
      </c>
      <c r="G10" s="538">
        <v>51</v>
      </c>
      <c r="H10" s="848" t="s">
        <v>175</v>
      </c>
      <c r="I10" s="538">
        <v>51</v>
      </c>
      <c r="J10" s="538">
        <v>10</v>
      </c>
      <c r="K10" s="538">
        <v>4</v>
      </c>
      <c r="L10" s="538">
        <v>6</v>
      </c>
      <c r="M10" s="983" t="s">
        <v>143</v>
      </c>
      <c r="N10" s="984"/>
      <c r="O10" s="984"/>
    </row>
    <row r="11" spans="1:15" s="76" customFormat="1" ht="12" customHeight="1">
      <c r="A11" s="308" t="s">
        <v>135</v>
      </c>
      <c r="B11" s="538">
        <v>36</v>
      </c>
      <c r="C11" s="538">
        <v>128</v>
      </c>
      <c r="D11" s="538">
        <v>3680</v>
      </c>
      <c r="E11" s="538">
        <v>1935</v>
      </c>
      <c r="F11" s="538">
        <v>1745</v>
      </c>
      <c r="G11" s="538">
        <v>175</v>
      </c>
      <c r="H11" s="538">
        <v>3</v>
      </c>
      <c r="I11" s="538">
        <v>172</v>
      </c>
      <c r="J11" s="538">
        <v>35</v>
      </c>
      <c r="K11" s="538">
        <v>14</v>
      </c>
      <c r="L11" s="538">
        <v>21</v>
      </c>
      <c r="M11" s="981" t="s">
        <v>380</v>
      </c>
      <c r="N11" s="982"/>
      <c r="O11" s="982"/>
    </row>
    <row r="12" spans="1:15" s="76" customFormat="1" ht="12" customHeight="1">
      <c r="A12" s="309" t="s">
        <v>269</v>
      </c>
      <c r="B12" s="538">
        <v>33</v>
      </c>
      <c r="C12" s="538">
        <v>49</v>
      </c>
      <c r="D12" s="538">
        <v>924</v>
      </c>
      <c r="E12" s="538">
        <v>493</v>
      </c>
      <c r="F12" s="538">
        <v>431</v>
      </c>
      <c r="G12" s="538">
        <v>52</v>
      </c>
      <c r="H12" s="538" t="s">
        <v>847</v>
      </c>
      <c r="I12" s="538">
        <v>52</v>
      </c>
      <c r="J12" s="538">
        <v>10</v>
      </c>
      <c r="K12" s="538">
        <v>4</v>
      </c>
      <c r="L12" s="538">
        <v>6</v>
      </c>
      <c r="M12" s="265" t="s">
        <v>144</v>
      </c>
      <c r="N12" s="208"/>
      <c r="O12" s="208"/>
    </row>
    <row r="13" spans="1:15" s="82" customFormat="1" ht="12" customHeight="1">
      <c r="A13" s="84" t="s">
        <v>237</v>
      </c>
      <c r="B13" s="849">
        <v>67</v>
      </c>
      <c r="C13" s="540">
        <v>176</v>
      </c>
      <c r="D13" s="539">
        <f>SUM(E13:F13)</f>
        <v>4658</v>
      </c>
      <c r="E13" s="540">
        <v>2401</v>
      </c>
      <c r="F13" s="540">
        <v>2257</v>
      </c>
      <c r="G13" s="539">
        <f>SUM(H13:I13)</f>
        <v>233</v>
      </c>
      <c r="H13" s="540">
        <v>4</v>
      </c>
      <c r="I13" s="540">
        <v>229</v>
      </c>
      <c r="J13" s="539">
        <f>SUM(K13:L13)</f>
        <v>45</v>
      </c>
      <c r="K13" s="540">
        <v>18</v>
      </c>
      <c r="L13" s="850">
        <v>27</v>
      </c>
      <c r="M13" s="993" t="s">
        <v>237</v>
      </c>
      <c r="N13" s="994"/>
      <c r="O13" s="994"/>
    </row>
    <row r="14" spans="1:15" s="76" customFormat="1" ht="12" customHeight="1">
      <c r="A14" s="84" t="s">
        <v>174</v>
      </c>
      <c r="B14" s="540">
        <v>68</v>
      </c>
      <c r="C14" s="540">
        <v>175</v>
      </c>
      <c r="D14" s="540">
        <f>SUM(E14:F14)</f>
        <v>4417</v>
      </c>
      <c r="E14" s="540">
        <v>2301</v>
      </c>
      <c r="F14" s="540">
        <v>2116</v>
      </c>
      <c r="G14" s="540">
        <f>SUM(H14:I14)</f>
        <v>246</v>
      </c>
      <c r="H14" s="540">
        <v>5</v>
      </c>
      <c r="I14" s="540">
        <v>241</v>
      </c>
      <c r="J14" s="540">
        <f>SUM(K14:L14)</f>
        <v>50</v>
      </c>
      <c r="K14" s="540">
        <v>20</v>
      </c>
      <c r="L14" s="850">
        <v>30</v>
      </c>
      <c r="M14" s="993" t="s">
        <v>174</v>
      </c>
      <c r="N14" s="994"/>
      <c r="O14" s="994"/>
    </row>
    <row r="15" spans="1:15" s="76" customFormat="1" ht="12.75" customHeight="1">
      <c r="A15" s="84" t="s">
        <v>489</v>
      </c>
      <c r="B15" s="540">
        <v>68</v>
      </c>
      <c r="C15" s="540">
        <v>176</v>
      </c>
      <c r="D15" s="540">
        <v>4184</v>
      </c>
      <c r="E15" s="540">
        <v>2263</v>
      </c>
      <c r="F15" s="540">
        <v>1921</v>
      </c>
      <c r="G15" s="540">
        <v>246</v>
      </c>
      <c r="H15" s="540">
        <v>3</v>
      </c>
      <c r="I15" s="540">
        <v>243</v>
      </c>
      <c r="J15" s="540">
        <v>65</v>
      </c>
      <c r="K15" s="540">
        <v>26</v>
      </c>
      <c r="L15" s="850">
        <v>39</v>
      </c>
      <c r="M15" s="993" t="s">
        <v>489</v>
      </c>
      <c r="N15" s="959"/>
      <c r="O15" s="284"/>
    </row>
    <row r="16" spans="1:15" s="81" customFormat="1" ht="12" customHeight="1" thickBot="1">
      <c r="A16" s="541" t="s">
        <v>488</v>
      </c>
      <c r="B16" s="851">
        <v>68</v>
      </c>
      <c r="C16" s="838">
        <v>183</v>
      </c>
      <c r="D16" s="838">
        <v>4198</v>
      </c>
      <c r="E16" s="838">
        <v>2196</v>
      </c>
      <c r="F16" s="838">
        <v>2002</v>
      </c>
      <c r="G16" s="838">
        <v>249</v>
      </c>
      <c r="H16" s="838">
        <v>3</v>
      </c>
      <c r="I16" s="838">
        <v>246</v>
      </c>
      <c r="J16" s="838">
        <v>66</v>
      </c>
      <c r="K16" s="838">
        <v>25</v>
      </c>
      <c r="L16" s="852">
        <v>41</v>
      </c>
      <c r="M16" s="979" t="s">
        <v>488</v>
      </c>
      <c r="N16" s="980"/>
      <c r="O16" s="980"/>
    </row>
    <row r="17" spans="1:25" s="82" customFormat="1" ht="8.25" customHeight="1">
      <c r="A17" s="80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79"/>
      <c r="T17" s="79"/>
      <c r="U17" s="80"/>
      <c r="V17" s="80"/>
      <c r="W17" s="263"/>
      <c r="X17" s="81"/>
      <c r="Y17" s="81"/>
    </row>
    <row r="18" spans="1:14" s="120" customFormat="1" ht="12" customHeight="1">
      <c r="A18" s="986" t="s">
        <v>271</v>
      </c>
      <c r="B18" s="953" t="s">
        <v>219</v>
      </c>
      <c r="C18" s="965"/>
      <c r="D18" s="966"/>
      <c r="E18" s="964" t="s">
        <v>220</v>
      </c>
      <c r="F18" s="965"/>
      <c r="G18" s="966"/>
      <c r="H18" s="964" t="s">
        <v>221</v>
      </c>
      <c r="I18" s="954"/>
      <c r="J18" s="954"/>
      <c r="K18" s="955"/>
      <c r="L18" s="972" t="s">
        <v>382</v>
      </c>
      <c r="M18" s="973"/>
      <c r="N18" s="432"/>
    </row>
    <row r="19" spans="1:14" s="438" customFormat="1" ht="12" customHeight="1">
      <c r="A19" s="970"/>
      <c r="B19" s="967"/>
      <c r="C19" s="968"/>
      <c r="D19" s="969"/>
      <c r="E19" s="967"/>
      <c r="F19" s="968"/>
      <c r="G19" s="969"/>
      <c r="H19" s="956" t="s">
        <v>222</v>
      </c>
      <c r="I19" s="957"/>
      <c r="J19" s="957"/>
      <c r="K19" s="958"/>
      <c r="L19" s="974"/>
      <c r="M19" s="975"/>
      <c r="N19" s="432"/>
    </row>
    <row r="20" spans="1:14" s="438" customFormat="1" ht="15" customHeight="1">
      <c r="A20" s="970"/>
      <c r="B20" s="991" t="s">
        <v>223</v>
      </c>
      <c r="C20" s="991" t="s">
        <v>224</v>
      </c>
      <c r="D20" s="991" t="s">
        <v>225</v>
      </c>
      <c r="E20" s="991" t="s">
        <v>223</v>
      </c>
      <c r="F20" s="991" t="s">
        <v>224</v>
      </c>
      <c r="G20" s="991" t="s">
        <v>225</v>
      </c>
      <c r="H20" s="431" t="s">
        <v>226</v>
      </c>
      <c r="I20" s="440" t="s">
        <v>227</v>
      </c>
      <c r="J20" s="439" t="s">
        <v>228</v>
      </c>
      <c r="K20" s="441" t="s">
        <v>229</v>
      </c>
      <c r="L20" s="974"/>
      <c r="M20" s="975"/>
      <c r="N20" s="432"/>
    </row>
    <row r="21" spans="1:14" s="438" customFormat="1" ht="24" customHeight="1">
      <c r="A21" s="971"/>
      <c r="B21" s="992"/>
      <c r="C21" s="992"/>
      <c r="D21" s="992"/>
      <c r="E21" s="992"/>
      <c r="F21" s="992"/>
      <c r="G21" s="992"/>
      <c r="H21" s="443" t="s">
        <v>232</v>
      </c>
      <c r="I21" s="444" t="s">
        <v>233</v>
      </c>
      <c r="J21" s="444" t="s">
        <v>234</v>
      </c>
      <c r="K21" s="444" t="s">
        <v>235</v>
      </c>
      <c r="L21" s="976"/>
      <c r="M21" s="977"/>
      <c r="N21" s="432"/>
    </row>
    <row r="22" spans="1:14" s="76" customFormat="1" ht="12" customHeight="1">
      <c r="A22" s="308" t="s">
        <v>133</v>
      </c>
      <c r="B22" s="853">
        <v>358</v>
      </c>
      <c r="C22" s="853">
        <v>196</v>
      </c>
      <c r="D22" s="853">
        <v>162</v>
      </c>
      <c r="E22" s="320">
        <v>2983</v>
      </c>
      <c r="F22" s="320">
        <v>1592</v>
      </c>
      <c r="G22" s="320">
        <v>1391</v>
      </c>
      <c r="H22" s="853">
        <v>117</v>
      </c>
      <c r="I22" s="853">
        <v>117</v>
      </c>
      <c r="J22" s="39" t="s">
        <v>175</v>
      </c>
      <c r="K22" s="77" t="s">
        <v>175</v>
      </c>
      <c r="L22" s="255" t="s">
        <v>378</v>
      </c>
      <c r="M22" s="287"/>
      <c r="N22" s="314"/>
    </row>
    <row r="23" spans="1:14" s="75" customFormat="1" ht="12" customHeight="1">
      <c r="A23" s="309" t="s">
        <v>267</v>
      </c>
      <c r="B23" s="853">
        <v>119</v>
      </c>
      <c r="C23" s="853">
        <v>57</v>
      </c>
      <c r="D23" s="853">
        <v>62</v>
      </c>
      <c r="E23" s="320">
        <v>1086</v>
      </c>
      <c r="F23" s="320">
        <v>564</v>
      </c>
      <c r="G23" s="320">
        <v>522</v>
      </c>
      <c r="H23" s="853">
        <v>50</v>
      </c>
      <c r="I23" s="853">
        <v>50</v>
      </c>
      <c r="J23" s="39" t="s">
        <v>175</v>
      </c>
      <c r="K23" s="77" t="s">
        <v>175</v>
      </c>
      <c r="L23" s="256" t="s">
        <v>142</v>
      </c>
      <c r="M23" s="288"/>
      <c r="N23" s="315"/>
    </row>
    <row r="24" spans="1:14" s="76" customFormat="1" ht="12" customHeight="1">
      <c r="A24" s="308" t="s">
        <v>134</v>
      </c>
      <c r="B24" s="853">
        <v>409</v>
      </c>
      <c r="C24" s="853">
        <v>216</v>
      </c>
      <c r="D24" s="853">
        <v>193</v>
      </c>
      <c r="E24" s="320">
        <v>3169</v>
      </c>
      <c r="F24" s="320">
        <v>1635</v>
      </c>
      <c r="G24" s="320">
        <v>1534</v>
      </c>
      <c r="H24" s="853">
        <v>124</v>
      </c>
      <c r="I24" s="853">
        <v>124</v>
      </c>
      <c r="J24" s="39" t="s">
        <v>175</v>
      </c>
      <c r="K24" s="77" t="s">
        <v>175</v>
      </c>
      <c r="L24" s="255" t="s">
        <v>379</v>
      </c>
      <c r="M24" s="287"/>
      <c r="N24" s="314"/>
    </row>
    <row r="25" spans="1:14" s="75" customFormat="1" ht="12" customHeight="1">
      <c r="A25" s="309" t="s">
        <v>268</v>
      </c>
      <c r="B25" s="853">
        <v>118</v>
      </c>
      <c r="C25" s="853">
        <v>67</v>
      </c>
      <c r="D25" s="853">
        <v>51</v>
      </c>
      <c r="E25" s="320">
        <v>1036</v>
      </c>
      <c r="F25" s="320">
        <v>536</v>
      </c>
      <c r="G25" s="320">
        <v>500</v>
      </c>
      <c r="H25" s="853">
        <v>51</v>
      </c>
      <c r="I25" s="853">
        <v>51</v>
      </c>
      <c r="J25" s="39" t="s">
        <v>175</v>
      </c>
      <c r="K25" s="77" t="s">
        <v>175</v>
      </c>
      <c r="L25" s="256" t="s">
        <v>143</v>
      </c>
      <c r="M25" s="288"/>
      <c r="N25" s="315"/>
    </row>
    <row r="26" spans="1:14" s="76" customFormat="1" ht="12" customHeight="1">
      <c r="A26" s="308" t="s">
        <v>135</v>
      </c>
      <c r="B26" s="853">
        <v>397</v>
      </c>
      <c r="C26" s="853">
        <v>198</v>
      </c>
      <c r="D26" s="853">
        <v>199</v>
      </c>
      <c r="E26" s="320">
        <v>3097</v>
      </c>
      <c r="F26" s="320">
        <v>1612</v>
      </c>
      <c r="G26" s="320">
        <v>1485</v>
      </c>
      <c r="H26" s="853">
        <v>128</v>
      </c>
      <c r="I26" s="853">
        <v>128</v>
      </c>
      <c r="J26" s="39" t="s">
        <v>175</v>
      </c>
      <c r="K26" s="77" t="s">
        <v>175</v>
      </c>
      <c r="L26" s="255" t="s">
        <v>380</v>
      </c>
      <c r="M26" s="287"/>
      <c r="N26" s="314"/>
    </row>
    <row r="27" spans="1:14" s="76" customFormat="1" ht="12" customHeight="1">
      <c r="A27" s="309" t="s">
        <v>269</v>
      </c>
      <c r="B27" s="853">
        <v>174</v>
      </c>
      <c r="C27" s="853">
        <v>92</v>
      </c>
      <c r="D27" s="853">
        <v>82</v>
      </c>
      <c r="E27" s="320">
        <v>989</v>
      </c>
      <c r="F27" s="320">
        <v>532</v>
      </c>
      <c r="G27" s="320">
        <v>457</v>
      </c>
      <c r="H27" s="853">
        <v>49</v>
      </c>
      <c r="I27" s="853">
        <v>49</v>
      </c>
      <c r="J27" s="39" t="s">
        <v>175</v>
      </c>
      <c r="K27" s="77" t="s">
        <v>175</v>
      </c>
      <c r="L27" s="256" t="s">
        <v>144</v>
      </c>
      <c r="M27" s="272"/>
      <c r="N27" s="310"/>
    </row>
    <row r="28" spans="1:14" s="82" customFormat="1" ht="12" customHeight="1">
      <c r="A28" s="84" t="s">
        <v>237</v>
      </c>
      <c r="B28" s="854">
        <f>SUM(C28:D28)</f>
        <v>810</v>
      </c>
      <c r="C28" s="854">
        <v>442</v>
      </c>
      <c r="D28" s="854">
        <v>368</v>
      </c>
      <c r="E28" s="322">
        <f>SUM(F28:G28)</f>
        <v>3791</v>
      </c>
      <c r="F28" s="322">
        <v>1992</v>
      </c>
      <c r="G28" s="322">
        <v>1799</v>
      </c>
      <c r="H28" s="853">
        <v>176</v>
      </c>
      <c r="I28" s="853">
        <v>176</v>
      </c>
      <c r="J28" s="39" t="s">
        <v>175</v>
      </c>
      <c r="K28" s="77" t="s">
        <v>175</v>
      </c>
      <c r="L28" s="993" t="s">
        <v>237</v>
      </c>
      <c r="M28" s="994"/>
      <c r="N28" s="284"/>
    </row>
    <row r="29" spans="1:14" s="76" customFormat="1" ht="12" customHeight="1">
      <c r="A29" s="84" t="s">
        <v>174</v>
      </c>
      <c r="B29" s="855">
        <f>SUM(C29:D29)</f>
        <v>843</v>
      </c>
      <c r="C29" s="855">
        <v>444</v>
      </c>
      <c r="D29" s="855">
        <v>399</v>
      </c>
      <c r="E29" s="321">
        <f>SUM(F29:G29)</f>
        <v>3862</v>
      </c>
      <c r="F29" s="321">
        <v>1980</v>
      </c>
      <c r="G29" s="321">
        <v>1882</v>
      </c>
      <c r="H29" s="853">
        <v>180</v>
      </c>
      <c r="I29" s="853">
        <v>180</v>
      </c>
      <c r="J29" s="39" t="s">
        <v>505</v>
      </c>
      <c r="K29" s="84" t="s">
        <v>505</v>
      </c>
      <c r="L29" s="993" t="s">
        <v>174</v>
      </c>
      <c r="M29" s="994"/>
      <c r="N29" s="284"/>
    </row>
    <row r="30" spans="1:14" s="76" customFormat="1" ht="12" customHeight="1">
      <c r="A30" s="84" t="s">
        <v>489</v>
      </c>
      <c r="B30" s="855">
        <v>797</v>
      </c>
      <c r="C30" s="855">
        <v>409</v>
      </c>
      <c r="D30" s="855">
        <v>388</v>
      </c>
      <c r="E30" s="321">
        <v>4292</v>
      </c>
      <c r="F30" s="321">
        <v>2250</v>
      </c>
      <c r="G30" s="321">
        <v>2042</v>
      </c>
      <c r="H30" s="853">
        <v>183</v>
      </c>
      <c r="I30" s="853">
        <v>183</v>
      </c>
      <c r="J30" s="39" t="s">
        <v>175</v>
      </c>
      <c r="K30" s="84" t="s">
        <v>175</v>
      </c>
      <c r="L30" s="993" t="s">
        <v>489</v>
      </c>
      <c r="M30" s="959"/>
      <c r="N30" s="284"/>
    </row>
    <row r="31" spans="1:14" s="81" customFormat="1" ht="12" customHeight="1" thickBot="1">
      <c r="A31" s="541" t="s">
        <v>488</v>
      </c>
      <c r="B31" s="851">
        <v>1032</v>
      </c>
      <c r="C31" s="838">
        <v>545</v>
      </c>
      <c r="D31" s="838">
        <v>487</v>
      </c>
      <c r="E31" s="542">
        <v>4022</v>
      </c>
      <c r="F31" s="542">
        <v>2166</v>
      </c>
      <c r="G31" s="542">
        <v>1856</v>
      </c>
      <c r="H31" s="856">
        <v>183</v>
      </c>
      <c r="I31" s="856">
        <v>183</v>
      </c>
      <c r="J31" s="543" t="s">
        <v>505</v>
      </c>
      <c r="K31" s="541" t="s">
        <v>505</v>
      </c>
      <c r="L31" s="979" t="s">
        <v>488</v>
      </c>
      <c r="M31" s="980"/>
      <c r="N31" s="280"/>
    </row>
    <row r="32" spans="1:23" s="269" customFormat="1" ht="23.25" customHeight="1">
      <c r="A32" s="266" t="s">
        <v>383</v>
      </c>
      <c r="B32" s="267"/>
      <c r="C32" s="267"/>
      <c r="D32" s="267"/>
      <c r="E32" s="267"/>
      <c r="F32" s="267"/>
      <c r="G32" s="268"/>
      <c r="H32" s="990" t="s">
        <v>384</v>
      </c>
      <c r="I32" s="990"/>
      <c r="J32" s="990"/>
      <c r="K32" s="990"/>
      <c r="L32" s="990"/>
      <c r="M32" s="990"/>
      <c r="N32" s="990"/>
      <c r="O32" s="990"/>
      <c r="P32" s="990"/>
      <c r="Q32" s="990"/>
      <c r="R32" s="990"/>
      <c r="S32" s="990"/>
      <c r="T32" s="990"/>
      <c r="U32" s="990"/>
      <c r="V32" s="990"/>
      <c r="W32" s="990"/>
    </row>
    <row r="33" s="61" customFormat="1" ht="12.75"/>
    <row r="34" s="61" customFormat="1" ht="12.75"/>
    <row r="35" s="61" customFormat="1" ht="12.75"/>
    <row r="36" s="61" customFormat="1" ht="12.75"/>
    <row r="37" s="61" customFormat="1" ht="12.75"/>
    <row r="38" s="61" customFormat="1" ht="12.75"/>
    <row r="39" s="61" customFormat="1" ht="12.75"/>
    <row r="40" s="61" customFormat="1" ht="12.75"/>
    <row r="41" s="61" customFormat="1" ht="12.75"/>
    <row r="42" s="61" customFormat="1" ht="12.75"/>
    <row r="43" s="61" customFormat="1" ht="12.75"/>
    <row r="44" s="61" customFormat="1" ht="12.75"/>
    <row r="45" s="61" customFormat="1" ht="12.75"/>
    <row r="46" s="61" customFormat="1" ht="12.75"/>
    <row r="47" s="61" customFormat="1" ht="12.75"/>
    <row r="48" s="61" customFormat="1" ht="12.75"/>
    <row r="49" s="61" customFormat="1" ht="12.75"/>
    <row r="50" s="61" customFormat="1" ht="12.75"/>
    <row r="51" s="61" customFormat="1" ht="12.75"/>
    <row r="52" s="61" customFormat="1" ht="12.75"/>
    <row r="53" s="61" customFormat="1" ht="12.75"/>
    <row r="54" s="61" customFormat="1" ht="12.75"/>
    <row r="55" s="61" customFormat="1" ht="12.75"/>
    <row r="56" s="61" customFormat="1" ht="12.75"/>
    <row r="57" s="61" customFormat="1" ht="12.75"/>
    <row r="58" s="61" customFormat="1" ht="12.75"/>
    <row r="59" s="61" customFormat="1" ht="12.75"/>
    <row r="60" s="61" customFormat="1" ht="12.75"/>
    <row r="61" s="61" customFormat="1" ht="12.75"/>
    <row r="62" s="61" customFormat="1" ht="12.75"/>
    <row r="63" s="61" customFormat="1" ht="12.75"/>
    <row r="64" s="61" customFormat="1" ht="12.75"/>
    <row r="65" s="61" customFormat="1" ht="12.75"/>
    <row r="66" s="61" customFormat="1" ht="12.75"/>
    <row r="67" s="61" customFormat="1" ht="12.75"/>
    <row r="68" s="61" customFormat="1" ht="12.75"/>
    <row r="69" s="61" customFormat="1" ht="12.75"/>
    <row r="70" s="61" customFormat="1" ht="12.75"/>
    <row r="71" s="61" customFormat="1" ht="12.75"/>
    <row r="72" s="61" customFormat="1" ht="12.75"/>
    <row r="73" s="61" customFormat="1" ht="12.75"/>
    <row r="74" s="61" customFormat="1" ht="12.75"/>
    <row r="75" s="61" customFormat="1" ht="12.75"/>
    <row r="76" s="61" customFormat="1" ht="12.75"/>
    <row r="77" s="61" customFormat="1" ht="12.75"/>
    <row r="78" s="61" customFormat="1" ht="12.75"/>
    <row r="79" s="61" customFormat="1" ht="12.75"/>
    <row r="80" s="61" customFormat="1" ht="12.75"/>
    <row r="81" s="61" customFormat="1" ht="12.75"/>
    <row r="82" s="61" customFormat="1" ht="12.75"/>
    <row r="83" s="61" customFormat="1" ht="12.75"/>
    <row r="84" s="61" customFormat="1" ht="12.75"/>
    <row r="85" s="61" customFormat="1" ht="12.75"/>
    <row r="86" s="61" customFormat="1" ht="12.75"/>
    <row r="87" s="61" customFormat="1" ht="12.75"/>
    <row r="88" s="61" customFormat="1" ht="12.75"/>
    <row r="89" s="61" customFormat="1" ht="12.75"/>
    <row r="90" s="61" customFormat="1" ht="12.75"/>
    <row r="91" s="61" customFormat="1" ht="12.75"/>
    <row r="92" s="61" customFormat="1" ht="12.75"/>
    <row r="93" s="61" customFormat="1" ht="12.75"/>
    <row r="94" s="61" customFormat="1" ht="12.75"/>
    <row r="95" s="61" customFormat="1" ht="12.75"/>
    <row r="96" s="61" customFormat="1" ht="12.75"/>
    <row r="97" s="61" customFormat="1" ht="12.75"/>
    <row r="98" s="61" customFormat="1" ht="12.75"/>
    <row r="99" s="61" customFormat="1" ht="12.75"/>
    <row r="100" s="61" customFormat="1" ht="12.75"/>
    <row r="101" s="61" customFormat="1" ht="12.75"/>
    <row r="102" s="61" customFormat="1" ht="12.75"/>
    <row r="103" s="61" customFormat="1" ht="12.75"/>
    <row r="104" s="61" customFormat="1" ht="12.75"/>
    <row r="105" s="61" customFormat="1" ht="12.75"/>
    <row r="106" s="61" customFormat="1" ht="12.75"/>
    <row r="107" s="61" customFormat="1" ht="12.75"/>
    <row r="108" s="61" customFormat="1" ht="12.75"/>
    <row r="109" s="61" customFormat="1" ht="12.75"/>
    <row r="110" s="61" customFormat="1" ht="12.75"/>
    <row r="111" s="61" customFormat="1" ht="12.75"/>
    <row r="112" s="61" customFormat="1" ht="12.75"/>
    <row r="113" s="61" customFormat="1" ht="12.75"/>
    <row r="114" s="61" customFormat="1" ht="12.75"/>
    <row r="115" s="61" customFormat="1" ht="12.75"/>
    <row r="116" s="61" customFormat="1" ht="12.75"/>
    <row r="117" s="61" customFormat="1" ht="12.75"/>
    <row r="118" s="61" customFormat="1" ht="12.75"/>
  </sheetData>
  <mergeCells count="44">
    <mergeCell ref="L29:M29"/>
    <mergeCell ref="M15:N15"/>
    <mergeCell ref="L30:M30"/>
    <mergeCell ref="M11:O11"/>
    <mergeCell ref="L18:M21"/>
    <mergeCell ref="L28:M28"/>
    <mergeCell ref="M14:O14"/>
    <mergeCell ref="B20:B21"/>
    <mergeCell ref="C20:C21"/>
    <mergeCell ref="H18:K18"/>
    <mergeCell ref="H19:K19"/>
    <mergeCell ref="B18:D19"/>
    <mergeCell ref="E18:G19"/>
    <mergeCell ref="D20:D21"/>
    <mergeCell ref="E20:E21"/>
    <mergeCell ref="F20:F21"/>
    <mergeCell ref="G20:G21"/>
    <mergeCell ref="A18:A21"/>
    <mergeCell ref="J3:L4"/>
    <mergeCell ref="B3:B4"/>
    <mergeCell ref="C3:C4"/>
    <mergeCell ref="D3:F4"/>
    <mergeCell ref="G3:I4"/>
    <mergeCell ref="D5:D6"/>
    <mergeCell ref="E5:E6"/>
    <mergeCell ref="F5:F6"/>
    <mergeCell ref="G5:G6"/>
    <mergeCell ref="A1:O1"/>
    <mergeCell ref="A3:A6"/>
    <mergeCell ref="L5:L6"/>
    <mergeCell ref="H5:H6"/>
    <mergeCell ref="I5:I6"/>
    <mergeCell ref="M3:O6"/>
    <mergeCell ref="L2:O2"/>
    <mergeCell ref="H32:W32"/>
    <mergeCell ref="J5:J6"/>
    <mergeCell ref="K5:K6"/>
    <mergeCell ref="M13:O13"/>
    <mergeCell ref="M16:O16"/>
    <mergeCell ref="M7:O7"/>
    <mergeCell ref="M8:O8"/>
    <mergeCell ref="M9:O9"/>
    <mergeCell ref="L31:M31"/>
    <mergeCell ref="M10:O10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7">
      <selection activeCell="M22" sqref="M22"/>
    </sheetView>
  </sheetViews>
  <sheetFormatPr defaultColWidth="9.140625" defaultRowHeight="12.75"/>
  <cols>
    <col min="1" max="1" width="13.421875" style="0" customWidth="1"/>
    <col min="2" max="2" width="8.28125" style="0" customWidth="1"/>
    <col min="3" max="3" width="7.00390625" style="0" customWidth="1"/>
    <col min="4" max="4" width="8.57421875" style="0" customWidth="1"/>
    <col min="5" max="5" width="8.7109375" style="0" customWidth="1"/>
    <col min="6" max="6" width="8.421875" style="0" customWidth="1"/>
    <col min="7" max="7" width="8.57421875" style="0" customWidth="1"/>
    <col min="8" max="8" width="8.421875" style="0" customWidth="1"/>
    <col min="9" max="9" width="8.8515625" style="0" customWidth="1"/>
    <col min="10" max="10" width="7.57421875" style="0" customWidth="1"/>
    <col min="11" max="11" width="9.7109375" style="0" customWidth="1"/>
    <col min="13" max="13" width="8.8515625" style="0" customWidth="1"/>
    <col min="14" max="14" width="9.421875" style="0" customWidth="1"/>
    <col min="16" max="16" width="8.57421875" style="0" customWidth="1"/>
    <col min="17" max="17" width="12.7109375" style="0" customWidth="1"/>
  </cols>
  <sheetData>
    <row r="1" spans="1:17" s="21" customFormat="1" ht="32.25" customHeight="1">
      <c r="A1" s="985" t="s">
        <v>541</v>
      </c>
      <c r="B1" s="985"/>
      <c r="C1" s="985"/>
      <c r="D1" s="985"/>
      <c r="E1" s="985"/>
      <c r="F1" s="985"/>
      <c r="G1" s="985"/>
      <c r="H1" s="985"/>
      <c r="I1" s="985"/>
      <c r="J1" s="985"/>
      <c r="K1" s="985"/>
      <c r="L1" s="985"/>
      <c r="M1" s="985"/>
      <c r="N1" s="985"/>
      <c r="O1" s="985"/>
      <c r="P1" s="985"/>
      <c r="Q1" s="985"/>
    </row>
    <row r="2" spans="1:17" s="1" customFormat="1" ht="18" customHeight="1">
      <c r="A2" s="507" t="s">
        <v>542</v>
      </c>
      <c r="B2" s="172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Q2" s="213" t="s">
        <v>543</v>
      </c>
    </row>
    <row r="3" spans="1:17" s="120" customFormat="1" ht="27" customHeight="1">
      <c r="A3" s="1118" t="s">
        <v>544</v>
      </c>
      <c r="B3" s="1156" t="s">
        <v>545</v>
      </c>
      <c r="C3" s="1045" t="s">
        <v>559</v>
      </c>
      <c r="D3" s="1046"/>
      <c r="E3" s="1046"/>
      <c r="F3" s="1046"/>
      <c r="G3" s="1046"/>
      <c r="H3" s="1046"/>
      <c r="I3" s="1047"/>
      <c r="J3" s="1045" t="s">
        <v>560</v>
      </c>
      <c r="K3" s="1046"/>
      <c r="L3" s="1046"/>
      <c r="M3" s="1046"/>
      <c r="N3" s="1047"/>
      <c r="O3" s="1158" t="s">
        <v>885</v>
      </c>
      <c r="P3" s="1158" t="s">
        <v>886</v>
      </c>
      <c r="Q3" s="1155" t="s">
        <v>561</v>
      </c>
    </row>
    <row r="4" spans="1:17" s="120" customFormat="1" ht="27" customHeight="1">
      <c r="A4" s="1053"/>
      <c r="B4" s="1157"/>
      <c r="C4" s="1049" t="s">
        <v>260</v>
      </c>
      <c r="D4" s="1050"/>
      <c r="E4" s="1050"/>
      <c r="F4" s="1050"/>
      <c r="G4" s="1050"/>
      <c r="H4" s="1050"/>
      <c r="I4" s="1051"/>
      <c r="J4" s="1049" t="s">
        <v>261</v>
      </c>
      <c r="K4" s="1050"/>
      <c r="L4" s="1050"/>
      <c r="M4" s="1050"/>
      <c r="N4" s="1051"/>
      <c r="O4" s="1159"/>
      <c r="P4" s="1159"/>
      <c r="Q4" s="1054"/>
    </row>
    <row r="5" spans="1:17" s="120" customFormat="1" ht="33.75" customHeight="1">
      <c r="A5" s="1053"/>
      <c r="B5" s="1157"/>
      <c r="C5" s="440" t="s">
        <v>563</v>
      </c>
      <c r="D5" s="440" t="s">
        <v>564</v>
      </c>
      <c r="E5" s="440" t="s">
        <v>565</v>
      </c>
      <c r="F5" s="441" t="s">
        <v>883</v>
      </c>
      <c r="G5" s="441" t="s">
        <v>882</v>
      </c>
      <c r="H5" s="441" t="s">
        <v>884</v>
      </c>
      <c r="I5" s="441" t="s">
        <v>887</v>
      </c>
      <c r="J5" s="440" t="s">
        <v>563</v>
      </c>
      <c r="K5" s="440" t="s">
        <v>566</v>
      </c>
      <c r="L5" s="440" t="s">
        <v>567</v>
      </c>
      <c r="M5" s="440" t="s">
        <v>568</v>
      </c>
      <c r="N5" s="440" t="s">
        <v>569</v>
      </c>
      <c r="O5" s="1159"/>
      <c r="P5" s="1159"/>
      <c r="Q5" s="1054"/>
    </row>
    <row r="6" spans="1:17" s="120" customFormat="1" ht="27" customHeight="1">
      <c r="A6" s="1053"/>
      <c r="B6" s="463"/>
      <c r="C6" s="485"/>
      <c r="D6" s="463"/>
      <c r="E6" s="463"/>
      <c r="F6" s="461"/>
      <c r="G6" s="463"/>
      <c r="H6" s="503"/>
      <c r="I6" s="463" t="s">
        <v>570</v>
      </c>
      <c r="J6" s="485"/>
      <c r="K6" s="463" t="s">
        <v>571</v>
      </c>
      <c r="L6" s="463"/>
      <c r="M6" s="463"/>
      <c r="N6" s="463" t="s">
        <v>570</v>
      </c>
      <c r="O6" s="463" t="s">
        <v>572</v>
      </c>
      <c r="P6" s="5" t="s">
        <v>588</v>
      </c>
      <c r="Q6" s="1054"/>
    </row>
    <row r="7" spans="1:17" s="120" customFormat="1" ht="27" customHeight="1">
      <c r="A7" s="1053"/>
      <c r="B7" s="463" t="s">
        <v>573</v>
      </c>
      <c r="C7" s="485"/>
      <c r="D7" s="463" t="s">
        <v>574</v>
      </c>
      <c r="E7" s="463"/>
      <c r="F7" s="463" t="s">
        <v>575</v>
      </c>
      <c r="G7" s="463" t="s">
        <v>576</v>
      </c>
      <c r="H7" s="463" t="s">
        <v>577</v>
      </c>
      <c r="I7" s="463" t="s">
        <v>578</v>
      </c>
      <c r="J7" s="485"/>
      <c r="K7" s="463" t="s">
        <v>578</v>
      </c>
      <c r="L7" s="463"/>
      <c r="M7" s="463" t="s">
        <v>577</v>
      </c>
      <c r="N7" s="463" t="s">
        <v>578</v>
      </c>
      <c r="O7" s="463" t="s">
        <v>579</v>
      </c>
      <c r="P7" s="5" t="s">
        <v>539</v>
      </c>
      <c r="Q7" s="1054"/>
    </row>
    <row r="8" spans="1:17" s="120" customFormat="1" ht="27" customHeight="1">
      <c r="A8" s="1051"/>
      <c r="B8" s="464" t="s">
        <v>580</v>
      </c>
      <c r="C8" s="480" t="s">
        <v>580</v>
      </c>
      <c r="D8" s="464" t="s">
        <v>581</v>
      </c>
      <c r="E8" s="464" t="s">
        <v>582</v>
      </c>
      <c r="F8" s="486" t="s">
        <v>583</v>
      </c>
      <c r="G8" s="464" t="s">
        <v>584</v>
      </c>
      <c r="H8" s="464" t="s">
        <v>585</v>
      </c>
      <c r="I8" s="464" t="s">
        <v>586</v>
      </c>
      <c r="J8" s="480" t="s">
        <v>580</v>
      </c>
      <c r="K8" s="464" t="s">
        <v>586</v>
      </c>
      <c r="L8" s="464" t="s">
        <v>587</v>
      </c>
      <c r="M8" s="464" t="s">
        <v>585</v>
      </c>
      <c r="N8" s="464" t="s">
        <v>586</v>
      </c>
      <c r="O8" s="464" t="s">
        <v>585</v>
      </c>
      <c r="P8" s="201" t="s">
        <v>540</v>
      </c>
      <c r="Q8" s="1049"/>
    </row>
    <row r="9" spans="1:17" s="75" customFormat="1" ht="30" customHeight="1">
      <c r="A9" s="133" t="s">
        <v>880</v>
      </c>
      <c r="B9" s="209">
        <v>57</v>
      </c>
      <c r="C9" s="209">
        <v>17</v>
      </c>
      <c r="D9" s="209">
        <v>0</v>
      </c>
      <c r="E9" s="209">
        <v>4</v>
      </c>
      <c r="F9" s="209">
        <v>3</v>
      </c>
      <c r="G9" s="209">
        <v>5</v>
      </c>
      <c r="H9" s="209">
        <v>1</v>
      </c>
      <c r="I9" s="209">
        <v>4</v>
      </c>
      <c r="J9" s="209">
        <v>38</v>
      </c>
      <c r="K9" s="209">
        <v>10</v>
      </c>
      <c r="L9" s="209">
        <v>19</v>
      </c>
      <c r="M9" s="209">
        <v>7</v>
      </c>
      <c r="N9" s="209">
        <v>2</v>
      </c>
      <c r="O9" s="209">
        <v>2</v>
      </c>
      <c r="P9" s="210">
        <v>0</v>
      </c>
      <c r="Q9" s="40" t="s">
        <v>871</v>
      </c>
    </row>
    <row r="10" spans="1:17" s="75" customFormat="1" ht="30" customHeight="1">
      <c r="A10" s="133" t="s">
        <v>530</v>
      </c>
      <c r="B10" s="134">
        <v>76</v>
      </c>
      <c r="C10" s="134">
        <v>15</v>
      </c>
      <c r="D10" s="209">
        <v>0</v>
      </c>
      <c r="E10" s="134" t="s">
        <v>175</v>
      </c>
      <c r="F10" s="134">
        <v>2</v>
      </c>
      <c r="G10" s="134">
        <v>11</v>
      </c>
      <c r="H10" s="134">
        <v>1</v>
      </c>
      <c r="I10" s="134">
        <v>1</v>
      </c>
      <c r="J10" s="37">
        <v>61</v>
      </c>
      <c r="K10" s="134">
        <v>3</v>
      </c>
      <c r="L10" s="134">
        <v>42</v>
      </c>
      <c r="M10" s="134">
        <v>9</v>
      </c>
      <c r="N10" s="134">
        <v>7</v>
      </c>
      <c r="O10" s="134" t="s">
        <v>175</v>
      </c>
      <c r="P10" s="210">
        <v>0</v>
      </c>
      <c r="Q10" s="38" t="s">
        <v>2</v>
      </c>
    </row>
    <row r="11" spans="1:17" s="76" customFormat="1" ht="30" customHeight="1">
      <c r="A11" s="133" t="s">
        <v>881</v>
      </c>
      <c r="B11" s="211">
        <f>SUM(C11+J11+O11)</f>
        <v>108</v>
      </c>
      <c r="C11" s="211">
        <f>SUM(D11:I11)</f>
        <v>17</v>
      </c>
      <c r="D11" s="209">
        <v>0</v>
      </c>
      <c r="E11" s="211">
        <v>4</v>
      </c>
      <c r="F11" s="211">
        <v>3</v>
      </c>
      <c r="G11" s="211">
        <v>5</v>
      </c>
      <c r="H11" s="211">
        <v>1</v>
      </c>
      <c r="I11" s="211">
        <v>4</v>
      </c>
      <c r="J11" s="211">
        <f>SUM(K11:N11)</f>
        <v>87</v>
      </c>
      <c r="K11" s="211">
        <v>10</v>
      </c>
      <c r="L11" s="211">
        <v>41</v>
      </c>
      <c r="M11" s="211">
        <v>34</v>
      </c>
      <c r="N11" s="211">
        <v>2</v>
      </c>
      <c r="O11" s="211">
        <v>4</v>
      </c>
      <c r="P11" s="210">
        <v>0</v>
      </c>
      <c r="Q11" s="40" t="s">
        <v>278</v>
      </c>
    </row>
    <row r="12" spans="1:17" s="76" customFormat="1" ht="30" customHeight="1">
      <c r="A12" s="133" t="s">
        <v>531</v>
      </c>
      <c r="B12" s="211">
        <v>85</v>
      </c>
      <c r="C12" s="211">
        <v>18</v>
      </c>
      <c r="D12" s="209">
        <v>0</v>
      </c>
      <c r="E12" s="211">
        <v>0</v>
      </c>
      <c r="F12" s="211">
        <v>2</v>
      </c>
      <c r="G12" s="211">
        <v>15</v>
      </c>
      <c r="H12" s="211">
        <v>1</v>
      </c>
      <c r="I12" s="211">
        <v>0</v>
      </c>
      <c r="J12" s="211">
        <v>65</v>
      </c>
      <c r="K12" s="211">
        <v>3</v>
      </c>
      <c r="L12" s="211">
        <v>45</v>
      </c>
      <c r="M12" s="211">
        <v>9</v>
      </c>
      <c r="N12" s="211">
        <v>8</v>
      </c>
      <c r="O12" s="211">
        <v>1</v>
      </c>
      <c r="P12" s="210">
        <v>1</v>
      </c>
      <c r="Q12" s="38" t="s">
        <v>872</v>
      </c>
    </row>
    <row r="13" spans="1:17" s="76" customFormat="1" ht="30" customHeight="1">
      <c r="A13" s="84" t="s">
        <v>532</v>
      </c>
      <c r="B13" s="167">
        <v>199</v>
      </c>
      <c r="C13" s="167">
        <v>34</v>
      </c>
      <c r="D13" s="209">
        <v>0</v>
      </c>
      <c r="E13" s="167">
        <v>4</v>
      </c>
      <c r="F13" s="167">
        <v>5</v>
      </c>
      <c r="G13" s="167">
        <v>18</v>
      </c>
      <c r="H13" s="167">
        <v>3</v>
      </c>
      <c r="I13" s="167">
        <v>4</v>
      </c>
      <c r="J13" s="167">
        <v>158</v>
      </c>
      <c r="K13" s="167">
        <v>13</v>
      </c>
      <c r="L13" s="167">
        <v>87</v>
      </c>
      <c r="M13" s="167">
        <v>47</v>
      </c>
      <c r="N13" s="167">
        <v>11</v>
      </c>
      <c r="O13" s="167">
        <v>5</v>
      </c>
      <c r="P13" s="207">
        <v>2</v>
      </c>
      <c r="Q13" s="50" t="s">
        <v>532</v>
      </c>
    </row>
    <row r="14" spans="1:17" s="76" customFormat="1" ht="30" customHeight="1">
      <c r="A14" s="84" t="s">
        <v>178</v>
      </c>
      <c r="B14" s="167">
        <v>202</v>
      </c>
      <c r="C14" s="167">
        <v>35</v>
      </c>
      <c r="D14" s="209" t="s">
        <v>505</v>
      </c>
      <c r="E14" s="167">
        <v>4</v>
      </c>
      <c r="F14" s="167">
        <v>5</v>
      </c>
      <c r="G14" s="167">
        <v>19</v>
      </c>
      <c r="H14" s="167">
        <v>3</v>
      </c>
      <c r="I14" s="167">
        <v>4</v>
      </c>
      <c r="J14" s="167">
        <v>158</v>
      </c>
      <c r="K14" s="167">
        <v>13</v>
      </c>
      <c r="L14" s="167">
        <v>87</v>
      </c>
      <c r="M14" s="167">
        <v>47</v>
      </c>
      <c r="N14" s="167">
        <v>11</v>
      </c>
      <c r="O14" s="167">
        <v>5</v>
      </c>
      <c r="P14" s="207">
        <v>6</v>
      </c>
      <c r="Q14" s="39" t="s">
        <v>178</v>
      </c>
    </row>
    <row r="15" spans="1:17" s="76" customFormat="1" ht="30" customHeight="1">
      <c r="A15" s="84" t="s">
        <v>174</v>
      </c>
      <c r="B15" s="167">
        <v>202</v>
      </c>
      <c r="C15" s="167">
        <v>32</v>
      </c>
      <c r="D15" s="209"/>
      <c r="E15" s="167">
        <v>4</v>
      </c>
      <c r="F15" s="167">
        <v>5</v>
      </c>
      <c r="G15" s="167">
        <v>19</v>
      </c>
      <c r="H15" s="167">
        <v>3</v>
      </c>
      <c r="I15" s="167">
        <v>1</v>
      </c>
      <c r="J15" s="167">
        <v>164</v>
      </c>
      <c r="K15" s="167">
        <v>16</v>
      </c>
      <c r="L15" s="167">
        <v>84</v>
      </c>
      <c r="M15" s="167">
        <v>47</v>
      </c>
      <c r="N15" s="167">
        <v>12</v>
      </c>
      <c r="O15" s="167">
        <v>5</v>
      </c>
      <c r="P15" s="167">
        <v>6</v>
      </c>
      <c r="Q15" s="50" t="s">
        <v>495</v>
      </c>
    </row>
    <row r="16" spans="1:17" s="81" customFormat="1" ht="30" customHeight="1">
      <c r="A16" s="195" t="s">
        <v>496</v>
      </c>
      <c r="B16" s="581">
        <v>213</v>
      </c>
      <c r="C16" s="582">
        <v>36</v>
      </c>
      <c r="D16" s="582">
        <v>0</v>
      </c>
      <c r="E16" s="582">
        <v>4</v>
      </c>
      <c r="F16" s="582">
        <v>5</v>
      </c>
      <c r="G16" s="582">
        <v>20</v>
      </c>
      <c r="H16" s="582">
        <v>3</v>
      </c>
      <c r="I16" s="582">
        <v>4</v>
      </c>
      <c r="J16" s="582">
        <v>163</v>
      </c>
      <c r="K16" s="582">
        <v>17</v>
      </c>
      <c r="L16" s="582">
        <v>87</v>
      </c>
      <c r="M16" s="582">
        <v>47</v>
      </c>
      <c r="N16" s="582">
        <v>12</v>
      </c>
      <c r="O16" s="582">
        <v>7</v>
      </c>
      <c r="P16" s="582">
        <v>7</v>
      </c>
      <c r="Q16" s="260" t="s">
        <v>35</v>
      </c>
    </row>
    <row r="17" spans="1:17" s="1" customFormat="1" ht="18" customHeight="1">
      <c r="A17" s="212" t="s">
        <v>557</v>
      </c>
      <c r="B17" s="172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O17" s="213"/>
      <c r="P17" s="213"/>
      <c r="Q17" s="213" t="s">
        <v>888</v>
      </c>
    </row>
    <row r="18" spans="8:16" ht="12.75">
      <c r="H18" s="764"/>
      <c r="I18" s="764"/>
      <c r="J18" s="765"/>
      <c r="K18" s="764"/>
      <c r="L18" s="764"/>
      <c r="M18" s="764"/>
      <c r="N18" s="764"/>
      <c r="O18" s="764"/>
      <c r="P18" s="764"/>
    </row>
  </sheetData>
  <mergeCells count="10">
    <mergeCell ref="A1:Q1"/>
    <mergeCell ref="Q3:Q8"/>
    <mergeCell ref="C4:I4"/>
    <mergeCell ref="J4:N4"/>
    <mergeCell ref="A3:A8"/>
    <mergeCell ref="C3:I3"/>
    <mergeCell ref="J3:N3"/>
    <mergeCell ref="B3:B5"/>
    <mergeCell ref="O3:O5"/>
    <mergeCell ref="P3:P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63"/>
  <sheetViews>
    <sheetView workbookViewId="0" topLeftCell="A7">
      <selection activeCell="G18" sqref="G18:I18"/>
    </sheetView>
  </sheetViews>
  <sheetFormatPr defaultColWidth="9.140625" defaultRowHeight="12.75"/>
  <cols>
    <col min="1" max="1" width="12.28125" style="112" customWidth="1"/>
    <col min="2" max="2" width="13.421875" style="112" customWidth="1"/>
    <col min="3" max="13" width="9.8515625" style="112" customWidth="1"/>
    <col min="14" max="14" width="13.28125" style="112" customWidth="1"/>
    <col min="15" max="25" width="8.7109375" style="112" customWidth="1"/>
    <col min="26" max="16384" width="11.28125" style="112" customWidth="1"/>
  </cols>
  <sheetData>
    <row r="1" spans="1:14" s="19" customFormat="1" ht="32.25" customHeight="1">
      <c r="A1" s="985" t="s">
        <v>590</v>
      </c>
      <c r="B1" s="985"/>
      <c r="C1" s="985"/>
      <c r="D1" s="985"/>
      <c r="E1" s="985"/>
      <c r="F1" s="985"/>
      <c r="G1" s="985"/>
      <c r="H1" s="985"/>
      <c r="I1" s="985"/>
      <c r="J1" s="985"/>
      <c r="K1" s="985"/>
      <c r="L1" s="985"/>
      <c r="M1" s="985"/>
      <c r="N1" s="985"/>
    </row>
    <row r="2" spans="1:14" s="1" customFormat="1" ht="17.25" customHeight="1">
      <c r="A2" s="1" t="s">
        <v>591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427" t="s">
        <v>592</v>
      </c>
    </row>
    <row r="3" spans="1:14" s="120" customFormat="1" ht="18" customHeight="1">
      <c r="A3" s="1118" t="s">
        <v>593</v>
      </c>
      <c r="B3" s="1045" t="s">
        <v>594</v>
      </c>
      <c r="C3" s="1046"/>
      <c r="D3" s="1046"/>
      <c r="E3" s="1046"/>
      <c r="F3" s="1045" t="s">
        <v>595</v>
      </c>
      <c r="G3" s="1046"/>
      <c r="H3" s="1046"/>
      <c r="I3" s="1047"/>
      <c r="J3" s="1045" t="s">
        <v>596</v>
      </c>
      <c r="K3" s="1046"/>
      <c r="L3" s="1046"/>
      <c r="M3" s="1047"/>
      <c r="N3" s="1155" t="s">
        <v>561</v>
      </c>
    </row>
    <row r="4" spans="1:14" s="120" customFormat="1" ht="18" customHeight="1">
      <c r="A4" s="1053"/>
      <c r="B4" s="1083" t="s">
        <v>597</v>
      </c>
      <c r="C4" s="1050"/>
      <c r="D4" s="1050"/>
      <c r="E4" s="1050"/>
      <c r="F4" s="1083" t="s">
        <v>598</v>
      </c>
      <c r="G4" s="1050"/>
      <c r="H4" s="1050"/>
      <c r="I4" s="1051"/>
      <c r="J4" s="1049" t="s">
        <v>599</v>
      </c>
      <c r="K4" s="1050"/>
      <c r="L4" s="1050"/>
      <c r="M4" s="1051"/>
      <c r="N4" s="1054"/>
    </row>
    <row r="5" spans="1:14" s="120" customFormat="1" ht="18" customHeight="1">
      <c r="A5" s="1053"/>
      <c r="B5" s="503" t="s">
        <v>600</v>
      </c>
      <c r="C5" s="1160" t="s">
        <v>601</v>
      </c>
      <c r="D5" s="1052"/>
      <c r="E5" s="1053"/>
      <c r="F5" s="503" t="s">
        <v>600</v>
      </c>
      <c r="G5" s="1160" t="s">
        <v>601</v>
      </c>
      <c r="H5" s="1052"/>
      <c r="I5" s="1053"/>
      <c r="J5" s="503" t="s">
        <v>600</v>
      </c>
      <c r="K5" s="1160" t="s">
        <v>601</v>
      </c>
      <c r="L5" s="1052"/>
      <c r="M5" s="1053"/>
      <c r="N5" s="1054"/>
    </row>
    <row r="6" spans="1:14" s="120" customFormat="1" ht="18" customHeight="1">
      <c r="A6" s="1053"/>
      <c r="B6" s="463"/>
      <c r="C6" s="1161" t="s">
        <v>602</v>
      </c>
      <c r="D6" s="1052"/>
      <c r="E6" s="1052"/>
      <c r="F6" s="463"/>
      <c r="G6" s="1054" t="s">
        <v>602</v>
      </c>
      <c r="H6" s="1052"/>
      <c r="I6" s="1052"/>
      <c r="J6" s="463"/>
      <c r="K6" s="1161" t="s">
        <v>602</v>
      </c>
      <c r="L6" s="1052"/>
      <c r="M6" s="1053"/>
      <c r="N6" s="1054"/>
    </row>
    <row r="7" spans="1:14" s="120" customFormat="1" ht="18" customHeight="1">
      <c r="A7" s="1053"/>
      <c r="B7" s="463" t="s">
        <v>603</v>
      </c>
      <c r="C7" s="440" t="s">
        <v>563</v>
      </c>
      <c r="D7" s="440" t="s">
        <v>604</v>
      </c>
      <c r="E7" s="440" t="s">
        <v>605</v>
      </c>
      <c r="F7" s="463" t="s">
        <v>603</v>
      </c>
      <c r="G7" s="440" t="s">
        <v>563</v>
      </c>
      <c r="H7" s="440" t="s">
        <v>604</v>
      </c>
      <c r="I7" s="440" t="s">
        <v>605</v>
      </c>
      <c r="J7" s="463" t="s">
        <v>603</v>
      </c>
      <c r="K7" s="440" t="s">
        <v>563</v>
      </c>
      <c r="L7" s="440" t="s">
        <v>604</v>
      </c>
      <c r="M7" s="440" t="s">
        <v>605</v>
      </c>
      <c r="N7" s="1054"/>
    </row>
    <row r="8" spans="1:14" s="120" customFormat="1" ht="18" customHeight="1">
      <c r="A8" s="1051"/>
      <c r="B8" s="464" t="s">
        <v>606</v>
      </c>
      <c r="C8" s="481" t="s">
        <v>580</v>
      </c>
      <c r="D8" s="464" t="s">
        <v>607</v>
      </c>
      <c r="E8" s="464" t="s">
        <v>608</v>
      </c>
      <c r="F8" s="464" t="s">
        <v>606</v>
      </c>
      <c r="G8" s="481" t="s">
        <v>580</v>
      </c>
      <c r="H8" s="464" t="s">
        <v>607</v>
      </c>
      <c r="I8" s="464" t="s">
        <v>608</v>
      </c>
      <c r="J8" s="464" t="s">
        <v>609</v>
      </c>
      <c r="K8" s="481" t="s">
        <v>580</v>
      </c>
      <c r="L8" s="464" t="s">
        <v>607</v>
      </c>
      <c r="M8" s="464" t="s">
        <v>608</v>
      </c>
      <c r="N8" s="1049"/>
    </row>
    <row r="9" spans="1:14" s="114" customFormat="1" ht="18" customHeight="1">
      <c r="A9" s="69" t="s">
        <v>908</v>
      </c>
      <c r="B9" s="216" t="s">
        <v>589</v>
      </c>
      <c r="C9" s="176">
        <v>63</v>
      </c>
      <c r="D9" s="176">
        <v>63</v>
      </c>
      <c r="E9" s="217">
        <v>0</v>
      </c>
      <c r="F9" s="215" t="s">
        <v>611</v>
      </c>
      <c r="G9" s="215" t="s">
        <v>611</v>
      </c>
      <c r="H9" s="215" t="s">
        <v>611</v>
      </c>
      <c r="I9" s="215" t="s">
        <v>611</v>
      </c>
      <c r="J9" s="215" t="s">
        <v>611</v>
      </c>
      <c r="K9" s="215" t="s">
        <v>611</v>
      </c>
      <c r="L9" s="215" t="s">
        <v>611</v>
      </c>
      <c r="M9" s="215" t="s">
        <v>611</v>
      </c>
      <c r="N9" s="67" t="s">
        <v>908</v>
      </c>
    </row>
    <row r="10" spans="1:14" s="76" customFormat="1" ht="18" customHeight="1">
      <c r="A10" s="84" t="s">
        <v>612</v>
      </c>
      <c r="B10" s="218" t="s">
        <v>610</v>
      </c>
      <c r="C10" s="34">
        <v>64</v>
      </c>
      <c r="D10" s="34">
        <v>64</v>
      </c>
      <c r="E10" s="217">
        <v>0</v>
      </c>
      <c r="F10" s="215" t="s">
        <v>611</v>
      </c>
      <c r="G10" s="215" t="s">
        <v>611</v>
      </c>
      <c r="H10" s="215" t="s">
        <v>611</v>
      </c>
      <c r="I10" s="215" t="s">
        <v>611</v>
      </c>
      <c r="J10" s="215" t="s">
        <v>611</v>
      </c>
      <c r="K10" s="215" t="s">
        <v>611</v>
      </c>
      <c r="L10" s="215" t="s">
        <v>611</v>
      </c>
      <c r="M10" s="215" t="s">
        <v>611</v>
      </c>
      <c r="N10" s="50" t="s">
        <v>612</v>
      </c>
    </row>
    <row r="11" spans="1:14" s="76" customFormat="1" ht="18" customHeight="1">
      <c r="A11" s="84" t="s">
        <v>532</v>
      </c>
      <c r="B11" s="289" t="s">
        <v>610</v>
      </c>
      <c r="C11" s="406">
        <v>64</v>
      </c>
      <c r="D11" s="406">
        <v>64</v>
      </c>
      <c r="E11" s="290">
        <v>0</v>
      </c>
      <c r="F11" s="86">
        <v>0</v>
      </c>
      <c r="G11" s="167">
        <f>SUM(H11:I11)</f>
        <v>0</v>
      </c>
      <c r="H11" s="291">
        <v>0</v>
      </c>
      <c r="I11" s="291">
        <v>0</v>
      </c>
      <c r="J11" s="167">
        <v>0</v>
      </c>
      <c r="K11" s="167">
        <f>SUM(L11:M11)</f>
        <v>0</v>
      </c>
      <c r="L11" s="167">
        <v>0</v>
      </c>
      <c r="M11" s="207">
        <v>0</v>
      </c>
      <c r="N11" s="50" t="s">
        <v>532</v>
      </c>
    </row>
    <row r="12" spans="1:14" s="76" customFormat="1" ht="18" customHeight="1">
      <c r="A12" s="84" t="s">
        <v>178</v>
      </c>
      <c r="B12" s="289" t="s">
        <v>262</v>
      </c>
      <c r="C12" s="406">
        <f>SUM(D12:E12)</f>
        <v>78</v>
      </c>
      <c r="D12" s="406">
        <v>73</v>
      </c>
      <c r="E12" s="531">
        <v>5</v>
      </c>
      <c r="F12" s="86">
        <v>0</v>
      </c>
      <c r="G12" s="167">
        <f>SUM(H12:I12)</f>
        <v>0</v>
      </c>
      <c r="H12" s="291">
        <v>0</v>
      </c>
      <c r="I12" s="291">
        <v>0</v>
      </c>
      <c r="J12" s="167">
        <v>0</v>
      </c>
      <c r="K12" s="167">
        <f>SUM(L12:M12)</f>
        <v>0</v>
      </c>
      <c r="L12" s="167">
        <v>0</v>
      </c>
      <c r="M12" s="207">
        <v>0</v>
      </c>
      <c r="N12" s="50" t="s">
        <v>178</v>
      </c>
    </row>
    <row r="13" spans="1:14" s="76" customFormat="1" ht="18" customHeight="1">
      <c r="A13" s="84" t="s">
        <v>495</v>
      </c>
      <c r="B13" s="289" t="s">
        <v>589</v>
      </c>
      <c r="C13" s="406">
        <v>66</v>
      </c>
      <c r="D13" s="406">
        <v>66</v>
      </c>
      <c r="E13" s="531"/>
      <c r="F13" s="86">
        <v>0</v>
      </c>
      <c r="G13" s="167"/>
      <c r="H13" s="291"/>
      <c r="I13" s="291"/>
      <c r="J13" s="167">
        <v>0</v>
      </c>
      <c r="K13" s="167">
        <v>0</v>
      </c>
      <c r="L13" s="167">
        <v>0</v>
      </c>
      <c r="M13" s="167">
        <v>0</v>
      </c>
      <c r="N13" s="50" t="s">
        <v>495</v>
      </c>
    </row>
    <row r="14" spans="1:14" s="81" customFormat="1" ht="18" customHeight="1">
      <c r="A14" s="195" t="s">
        <v>35</v>
      </c>
      <c r="B14" s="292" t="s">
        <v>610</v>
      </c>
      <c r="C14" s="582">
        <v>62</v>
      </c>
      <c r="D14" s="587">
        <v>62</v>
      </c>
      <c r="E14" s="588"/>
      <c r="F14" s="547">
        <v>0</v>
      </c>
      <c r="G14" s="582"/>
      <c r="H14" s="588"/>
      <c r="I14" s="588"/>
      <c r="J14" s="582">
        <v>0</v>
      </c>
      <c r="K14" s="582">
        <v>0</v>
      </c>
      <c r="L14" s="582">
        <v>0</v>
      </c>
      <c r="M14" s="582">
        <v>0</v>
      </c>
      <c r="N14" s="260" t="s">
        <v>35</v>
      </c>
    </row>
    <row r="15" s="219" customFormat="1" ht="12.75" customHeight="1"/>
    <row r="16" spans="1:14" s="120" customFormat="1" ht="18" customHeight="1">
      <c r="A16" s="1118" t="s">
        <v>593</v>
      </c>
      <c r="B16" s="1045" t="s">
        <v>613</v>
      </c>
      <c r="C16" s="1046"/>
      <c r="D16" s="1046"/>
      <c r="E16" s="1047"/>
      <c r="F16" s="1045" t="s">
        <v>614</v>
      </c>
      <c r="G16" s="1046"/>
      <c r="H16" s="1046"/>
      <c r="I16" s="1047"/>
      <c r="J16" s="1045" t="s">
        <v>615</v>
      </c>
      <c r="K16" s="1046"/>
      <c r="L16" s="1046"/>
      <c r="M16" s="1047"/>
      <c r="N16" s="1155" t="s">
        <v>561</v>
      </c>
    </row>
    <row r="17" spans="1:14" s="120" customFormat="1" ht="18" customHeight="1">
      <c r="A17" s="1053"/>
      <c r="B17" s="1083" t="s">
        <v>616</v>
      </c>
      <c r="C17" s="1050"/>
      <c r="D17" s="1050"/>
      <c r="E17" s="1051"/>
      <c r="F17" s="1083" t="s">
        <v>617</v>
      </c>
      <c r="G17" s="1050"/>
      <c r="H17" s="1050"/>
      <c r="I17" s="1051"/>
      <c r="J17" s="1083" t="s">
        <v>618</v>
      </c>
      <c r="K17" s="1050"/>
      <c r="L17" s="1050"/>
      <c r="M17" s="1051"/>
      <c r="N17" s="1054"/>
    </row>
    <row r="18" spans="1:14" s="120" customFormat="1" ht="18" customHeight="1">
      <c r="A18" s="1053"/>
      <c r="B18" s="503" t="s">
        <v>600</v>
      </c>
      <c r="C18" s="1160" t="s">
        <v>601</v>
      </c>
      <c r="D18" s="1052"/>
      <c r="E18" s="1053"/>
      <c r="F18" s="503" t="s">
        <v>600</v>
      </c>
      <c r="G18" s="1160" t="s">
        <v>601</v>
      </c>
      <c r="H18" s="1052"/>
      <c r="I18" s="1053"/>
      <c r="J18" s="503" t="s">
        <v>600</v>
      </c>
      <c r="K18" s="1160" t="s">
        <v>601</v>
      </c>
      <c r="L18" s="1052"/>
      <c r="M18" s="1053"/>
      <c r="N18" s="1054"/>
    </row>
    <row r="19" spans="1:14" s="120" customFormat="1" ht="18" customHeight="1">
      <c r="A19" s="1053"/>
      <c r="B19" s="463"/>
      <c r="C19" s="1054" t="s">
        <v>602</v>
      </c>
      <c r="D19" s="1052"/>
      <c r="E19" s="1052"/>
      <c r="F19" s="463"/>
      <c r="G19" s="1054" t="s">
        <v>602</v>
      </c>
      <c r="H19" s="1052"/>
      <c r="I19" s="1052"/>
      <c r="J19" s="463"/>
      <c r="K19" s="1054" t="s">
        <v>602</v>
      </c>
      <c r="L19" s="1052"/>
      <c r="M19" s="1053"/>
      <c r="N19" s="1054"/>
    </row>
    <row r="20" spans="1:14" s="120" customFormat="1" ht="18" customHeight="1">
      <c r="A20" s="1053"/>
      <c r="B20" s="463" t="s">
        <v>603</v>
      </c>
      <c r="C20" s="440" t="s">
        <v>563</v>
      </c>
      <c r="D20" s="440" t="s">
        <v>604</v>
      </c>
      <c r="E20" s="440" t="s">
        <v>605</v>
      </c>
      <c r="F20" s="463" t="s">
        <v>603</v>
      </c>
      <c r="G20" s="440" t="s">
        <v>563</v>
      </c>
      <c r="H20" s="440" t="s">
        <v>604</v>
      </c>
      <c r="I20" s="440" t="s">
        <v>605</v>
      </c>
      <c r="J20" s="463" t="s">
        <v>603</v>
      </c>
      <c r="K20" s="440" t="s">
        <v>563</v>
      </c>
      <c r="L20" s="440" t="s">
        <v>604</v>
      </c>
      <c r="M20" s="440" t="s">
        <v>605</v>
      </c>
      <c r="N20" s="1054"/>
    </row>
    <row r="21" spans="1:14" s="120" customFormat="1" ht="18" customHeight="1">
      <c r="A21" s="1051"/>
      <c r="B21" s="464" t="s">
        <v>606</v>
      </c>
      <c r="C21" s="481" t="s">
        <v>580</v>
      </c>
      <c r="D21" s="464" t="s">
        <v>607</v>
      </c>
      <c r="E21" s="464" t="s">
        <v>608</v>
      </c>
      <c r="F21" s="464" t="s">
        <v>606</v>
      </c>
      <c r="G21" s="481" t="s">
        <v>580</v>
      </c>
      <c r="H21" s="464" t="s">
        <v>607</v>
      </c>
      <c r="I21" s="464" t="s">
        <v>608</v>
      </c>
      <c r="J21" s="464" t="s">
        <v>606</v>
      </c>
      <c r="K21" s="481" t="s">
        <v>580</v>
      </c>
      <c r="L21" s="464" t="s">
        <v>607</v>
      </c>
      <c r="M21" s="464" t="s">
        <v>608</v>
      </c>
      <c r="N21" s="1049"/>
    </row>
    <row r="22" spans="1:14" s="114" customFormat="1" ht="18" customHeight="1">
      <c r="A22" s="69" t="s">
        <v>908</v>
      </c>
      <c r="B22" s="216" t="s">
        <v>589</v>
      </c>
      <c r="C22" s="410">
        <v>44</v>
      </c>
      <c r="D22" s="410">
        <v>44</v>
      </c>
      <c r="E22" s="410" t="s">
        <v>505</v>
      </c>
      <c r="F22" s="220">
        <v>0</v>
      </c>
      <c r="G22" s="221" t="s">
        <v>175</v>
      </c>
      <c r="H22" s="221" t="s">
        <v>175</v>
      </c>
      <c r="I22" s="221" t="s">
        <v>175</v>
      </c>
      <c r="J22" s="221" t="s">
        <v>611</v>
      </c>
      <c r="K22" s="221" t="s">
        <v>175</v>
      </c>
      <c r="L22" s="221" t="s">
        <v>175</v>
      </c>
      <c r="M22" s="221" t="s">
        <v>175</v>
      </c>
      <c r="N22" s="67" t="s">
        <v>619</v>
      </c>
    </row>
    <row r="23" spans="1:14" s="76" customFormat="1" ht="18" customHeight="1">
      <c r="A23" s="84" t="s">
        <v>612</v>
      </c>
      <c r="B23" s="218" t="s">
        <v>610</v>
      </c>
      <c r="C23" s="402">
        <v>44</v>
      </c>
      <c r="D23" s="402">
        <v>44</v>
      </c>
      <c r="E23" s="402" t="s">
        <v>505</v>
      </c>
      <c r="F23" s="220">
        <v>0</v>
      </c>
      <c r="G23" s="222" t="s">
        <v>611</v>
      </c>
      <c r="H23" s="222" t="s">
        <v>611</v>
      </c>
      <c r="I23" s="222" t="s">
        <v>611</v>
      </c>
      <c r="J23" s="221" t="s">
        <v>611</v>
      </c>
      <c r="K23" s="222" t="s">
        <v>611</v>
      </c>
      <c r="L23" s="222" t="s">
        <v>611</v>
      </c>
      <c r="M23" s="222" t="s">
        <v>611</v>
      </c>
      <c r="N23" s="50" t="s">
        <v>612</v>
      </c>
    </row>
    <row r="24" spans="1:14" s="76" customFormat="1" ht="18" customHeight="1">
      <c r="A24" s="84" t="s">
        <v>532</v>
      </c>
      <c r="B24" s="218" t="s">
        <v>610</v>
      </c>
      <c r="C24" s="402">
        <v>107</v>
      </c>
      <c r="D24" s="406">
        <v>56</v>
      </c>
      <c r="E24" s="402">
        <v>51</v>
      </c>
      <c r="F24" s="163">
        <v>0</v>
      </c>
      <c r="G24" s="163">
        <v>0</v>
      </c>
      <c r="H24" s="163">
        <v>0</v>
      </c>
      <c r="I24" s="163">
        <v>0</v>
      </c>
      <c r="J24" s="293" t="s">
        <v>611</v>
      </c>
      <c r="K24" s="293" t="s">
        <v>611</v>
      </c>
      <c r="L24" s="293" t="s">
        <v>611</v>
      </c>
      <c r="M24" s="294" t="s">
        <v>611</v>
      </c>
      <c r="N24" s="50" t="s">
        <v>532</v>
      </c>
    </row>
    <row r="25" spans="1:14" s="76" customFormat="1" ht="18" customHeight="1">
      <c r="A25" s="84" t="s">
        <v>178</v>
      </c>
      <c r="B25" s="289" t="s">
        <v>262</v>
      </c>
      <c r="C25" s="402">
        <f>SUM(D25:E25)</f>
        <v>64</v>
      </c>
      <c r="D25" s="406">
        <v>59</v>
      </c>
      <c r="E25" s="402">
        <v>5</v>
      </c>
      <c r="F25" s="163">
        <v>0</v>
      </c>
      <c r="G25" s="163">
        <v>0</v>
      </c>
      <c r="H25" s="163">
        <v>0</v>
      </c>
      <c r="I25" s="163">
        <v>0</v>
      </c>
      <c r="J25" s="293" t="s">
        <v>505</v>
      </c>
      <c r="K25" s="293" t="s">
        <v>505</v>
      </c>
      <c r="L25" s="293" t="s">
        <v>505</v>
      </c>
      <c r="M25" s="294" t="s">
        <v>505</v>
      </c>
      <c r="N25" s="50" t="s">
        <v>178</v>
      </c>
    </row>
    <row r="26" spans="1:14" s="76" customFormat="1" ht="18" customHeight="1">
      <c r="A26" s="84" t="s">
        <v>495</v>
      </c>
      <c r="B26" s="623" t="s">
        <v>589</v>
      </c>
      <c r="C26" s="402">
        <v>38</v>
      </c>
      <c r="D26" s="406">
        <v>38</v>
      </c>
      <c r="E26" s="402"/>
      <c r="F26" s="163"/>
      <c r="G26" s="163"/>
      <c r="H26" s="163"/>
      <c r="I26" s="163"/>
      <c r="J26" s="293"/>
      <c r="K26" s="293"/>
      <c r="L26" s="293"/>
      <c r="M26" s="294"/>
      <c r="N26" s="50" t="s">
        <v>495</v>
      </c>
    </row>
    <row r="27" spans="1:14" s="81" customFormat="1" ht="18" customHeight="1">
      <c r="A27" s="195" t="s">
        <v>35</v>
      </c>
      <c r="B27" s="589" t="s">
        <v>610</v>
      </c>
      <c r="C27" s="587">
        <v>40</v>
      </c>
      <c r="D27" s="587">
        <v>40</v>
      </c>
      <c r="E27" s="587"/>
      <c r="F27" s="589"/>
      <c r="G27" s="582"/>
      <c r="H27" s="582"/>
      <c r="I27" s="582"/>
      <c r="J27" s="589"/>
      <c r="K27" s="582"/>
      <c r="L27" s="582"/>
      <c r="M27" s="590"/>
      <c r="N27" s="260" t="s">
        <v>35</v>
      </c>
    </row>
    <row r="28" spans="1:14" s="23" customFormat="1" ht="20.25" customHeight="1">
      <c r="A28" s="212" t="s">
        <v>292</v>
      </c>
      <c r="N28" s="24" t="s">
        <v>816</v>
      </c>
    </row>
    <row r="29" s="16" customFormat="1" ht="13.5"/>
    <row r="30" s="16" customFormat="1" ht="13.5"/>
    <row r="31" s="61" customFormat="1" ht="12.75"/>
    <row r="32" s="61" customFormat="1" ht="12.75"/>
    <row r="33" s="61" customFormat="1" ht="12.75"/>
    <row r="34" s="61" customFormat="1" ht="12.75"/>
    <row r="35" s="61" customFormat="1" ht="12.75"/>
    <row r="36" s="61" customFormat="1" ht="12.75"/>
    <row r="37" s="61" customFormat="1" ht="12.75"/>
    <row r="38" s="61" customFormat="1" ht="12.75"/>
    <row r="39" s="61" customFormat="1" ht="12.75"/>
    <row r="40" s="61" customFormat="1" ht="12.75"/>
    <row r="41" s="61" customFormat="1" ht="12.75"/>
    <row r="42" s="61" customFormat="1" ht="12.75"/>
    <row r="43" s="61" customFormat="1" ht="12.75"/>
    <row r="44" s="61" customFormat="1" ht="12.75"/>
    <row r="45" s="61" customFormat="1" ht="12.75"/>
    <row r="46" s="61" customFormat="1" ht="12.75"/>
    <row r="47" s="61" customFormat="1" ht="12.75"/>
    <row r="48" s="61" customFormat="1" ht="12.75"/>
    <row r="49" s="61" customFormat="1" ht="12.75"/>
    <row r="50" s="61" customFormat="1" ht="12.75"/>
    <row r="51" s="61" customFormat="1" ht="12.75"/>
    <row r="52" s="61" customFormat="1" ht="12.75"/>
    <row r="53" s="61" customFormat="1" ht="12.75"/>
    <row r="54" s="61" customFormat="1" ht="12.75"/>
    <row r="55" s="61" customFormat="1" ht="12.75"/>
    <row r="56" s="61" customFormat="1" ht="12.75"/>
    <row r="57" s="61" customFormat="1" ht="12.75"/>
    <row r="58" s="61" customFormat="1" ht="12.75"/>
    <row r="59" s="61" customFormat="1" ht="12.75"/>
    <row r="60" s="61" customFormat="1" ht="12.75"/>
    <row r="61" s="61" customFormat="1" ht="12.75"/>
    <row r="62" spans="1:25" ht="12.7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</row>
    <row r="63" ht="12.75">
      <c r="A63" s="61"/>
    </row>
  </sheetData>
  <mergeCells count="29">
    <mergeCell ref="N16:N21"/>
    <mergeCell ref="B17:E17"/>
    <mergeCell ref="F17:I17"/>
    <mergeCell ref="J17:M17"/>
    <mergeCell ref="C18:E18"/>
    <mergeCell ref="G18:I18"/>
    <mergeCell ref="K18:M18"/>
    <mergeCell ref="C19:E19"/>
    <mergeCell ref="G19:I19"/>
    <mergeCell ref="K19:M19"/>
    <mergeCell ref="A16:A21"/>
    <mergeCell ref="B16:E16"/>
    <mergeCell ref="F16:I16"/>
    <mergeCell ref="J16:M16"/>
    <mergeCell ref="A1:N1"/>
    <mergeCell ref="G5:I5"/>
    <mergeCell ref="K5:M5"/>
    <mergeCell ref="C6:E6"/>
    <mergeCell ref="G6:I6"/>
    <mergeCell ref="K6:M6"/>
    <mergeCell ref="N3:N8"/>
    <mergeCell ref="B4:E4"/>
    <mergeCell ref="F4:I4"/>
    <mergeCell ref="J4:M4"/>
    <mergeCell ref="J3:M3"/>
    <mergeCell ref="C5:E5"/>
    <mergeCell ref="A3:A8"/>
    <mergeCell ref="B3:E3"/>
    <mergeCell ref="F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65"/>
  <sheetViews>
    <sheetView tabSelected="1" zoomScaleSheetLayoutView="100" workbookViewId="0" topLeftCell="A1">
      <selection activeCell="I17" sqref="I17"/>
    </sheetView>
  </sheetViews>
  <sheetFormatPr defaultColWidth="9.140625" defaultRowHeight="12.75"/>
  <cols>
    <col min="1" max="1" width="17.140625" style="112" customWidth="1"/>
    <col min="2" max="6" width="10.8515625" style="112" customWidth="1"/>
    <col min="7" max="7" width="9.57421875" style="112" customWidth="1"/>
    <col min="8" max="8" width="9.7109375" style="112" customWidth="1"/>
    <col min="9" max="9" width="10.28125" style="112" customWidth="1"/>
    <col min="10" max="12" width="9.7109375" style="112" customWidth="1"/>
    <col min="13" max="13" width="16.8515625" style="112" customWidth="1"/>
    <col min="14" max="16384" width="11.28125" style="112" customWidth="1"/>
  </cols>
  <sheetData>
    <row r="1" spans="1:14" s="21" customFormat="1" ht="32.25" customHeight="1">
      <c r="A1" s="226" t="s">
        <v>620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14"/>
    </row>
    <row r="2" spans="1:13" s="1" customFormat="1" ht="18" customHeight="1">
      <c r="A2" s="172" t="s">
        <v>621</v>
      </c>
      <c r="B2" s="172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13" t="s">
        <v>622</v>
      </c>
    </row>
    <row r="3" spans="1:13" s="120" customFormat="1" ht="21.75" customHeight="1">
      <c r="A3" s="1118" t="s">
        <v>647</v>
      </c>
      <c r="B3" s="1045" t="s">
        <v>648</v>
      </c>
      <c r="C3" s="1046"/>
      <c r="D3" s="1047"/>
      <c r="E3" s="1112" t="s">
        <v>649</v>
      </c>
      <c r="F3" s="1046"/>
      <c r="G3" s="1045" t="s">
        <v>650</v>
      </c>
      <c r="H3" s="1046"/>
      <c r="I3" s="1047"/>
      <c r="J3" s="1048" t="s">
        <v>651</v>
      </c>
      <c r="K3" s="1046"/>
      <c r="L3" s="1047"/>
      <c r="M3" s="1155" t="s">
        <v>561</v>
      </c>
    </row>
    <row r="4" spans="1:13" s="120" customFormat="1" ht="21.75" customHeight="1">
      <c r="A4" s="1053"/>
      <c r="B4" s="1049" t="s">
        <v>623</v>
      </c>
      <c r="C4" s="1050"/>
      <c r="D4" s="1051"/>
      <c r="E4" s="1049" t="s">
        <v>624</v>
      </c>
      <c r="F4" s="1050"/>
      <c r="G4" s="1049" t="s">
        <v>625</v>
      </c>
      <c r="H4" s="1050"/>
      <c r="I4" s="1051"/>
      <c r="J4" s="1050" t="s">
        <v>626</v>
      </c>
      <c r="K4" s="1050"/>
      <c r="L4" s="1051"/>
      <c r="M4" s="1054"/>
    </row>
    <row r="5" spans="1:13" s="120" customFormat="1" ht="18.75" customHeight="1">
      <c r="A5" s="1053"/>
      <c r="B5" s="440" t="s">
        <v>627</v>
      </c>
      <c r="C5" s="440" t="s">
        <v>628</v>
      </c>
      <c r="D5" s="440" t="s">
        <v>629</v>
      </c>
      <c r="E5" s="440" t="s">
        <v>652</v>
      </c>
      <c r="F5" s="440" t="s">
        <v>653</v>
      </c>
      <c r="G5" s="503" t="s">
        <v>630</v>
      </c>
      <c r="H5" s="503" t="s">
        <v>666</v>
      </c>
      <c r="I5" s="503" t="s">
        <v>668</v>
      </c>
      <c r="J5" s="440" t="s">
        <v>654</v>
      </c>
      <c r="K5" s="440" t="s">
        <v>655</v>
      </c>
      <c r="L5" s="440" t="s">
        <v>631</v>
      </c>
      <c r="M5" s="1054"/>
    </row>
    <row r="6" spans="1:13" s="120" customFormat="1" ht="18.75" customHeight="1">
      <c r="A6" s="1053"/>
      <c r="B6" s="463"/>
      <c r="C6" s="463"/>
      <c r="D6" s="463"/>
      <c r="E6" s="463"/>
      <c r="F6" s="463"/>
      <c r="G6" s="463"/>
      <c r="H6" s="463" t="s">
        <v>667</v>
      </c>
      <c r="I6" s="503" t="s">
        <v>669</v>
      </c>
      <c r="J6" s="463"/>
      <c r="K6" s="463"/>
      <c r="L6" s="463"/>
      <c r="M6" s="1054"/>
    </row>
    <row r="7" spans="1:13" s="120" customFormat="1" ht="20.25" customHeight="1">
      <c r="A7" s="1053"/>
      <c r="B7" s="463"/>
      <c r="C7" s="463"/>
      <c r="D7" s="463"/>
      <c r="E7" s="463"/>
      <c r="F7" s="463"/>
      <c r="G7" s="473" t="s">
        <v>632</v>
      </c>
      <c r="H7" s="463"/>
      <c r="I7" s="463" t="s">
        <v>982</v>
      </c>
      <c r="J7" s="463"/>
      <c r="K7" s="463" t="s">
        <v>633</v>
      </c>
      <c r="L7" s="463"/>
      <c r="M7" s="1054"/>
    </row>
    <row r="8" spans="1:13" s="120" customFormat="1" ht="20.25" customHeight="1">
      <c r="A8" s="1053"/>
      <c r="B8" s="463" t="s">
        <v>634</v>
      </c>
      <c r="C8" s="463" t="s">
        <v>635</v>
      </c>
      <c r="D8" s="463" t="s">
        <v>636</v>
      </c>
      <c r="E8" s="463"/>
      <c r="F8" s="463"/>
      <c r="G8" s="473" t="s">
        <v>637</v>
      </c>
      <c r="H8" s="463" t="s">
        <v>638</v>
      </c>
      <c r="I8" s="463" t="s">
        <v>639</v>
      </c>
      <c r="J8" s="463" t="s">
        <v>572</v>
      </c>
      <c r="K8" s="463" t="s">
        <v>640</v>
      </c>
      <c r="L8" s="463" t="s">
        <v>641</v>
      </c>
      <c r="M8" s="1054"/>
    </row>
    <row r="9" spans="1:13" s="120" customFormat="1" ht="20.25" customHeight="1">
      <c r="A9" s="1051"/>
      <c r="B9" s="464"/>
      <c r="C9" s="464"/>
      <c r="D9" s="464" t="s">
        <v>642</v>
      </c>
      <c r="E9" s="486" t="s">
        <v>643</v>
      </c>
      <c r="F9" s="464" t="s">
        <v>644</v>
      </c>
      <c r="G9" s="464" t="s">
        <v>645</v>
      </c>
      <c r="H9" s="464" t="s">
        <v>645</v>
      </c>
      <c r="I9" s="464" t="s">
        <v>293</v>
      </c>
      <c r="J9" s="464" t="s">
        <v>645</v>
      </c>
      <c r="K9" s="464" t="s">
        <v>646</v>
      </c>
      <c r="L9" s="464" t="s">
        <v>645</v>
      </c>
      <c r="M9" s="1049"/>
    </row>
    <row r="10" spans="1:13" s="75" customFormat="1" ht="30" customHeight="1">
      <c r="A10" s="386" t="s">
        <v>880</v>
      </c>
      <c r="B10" s="39">
        <v>4</v>
      </c>
      <c r="C10" s="39">
        <v>4</v>
      </c>
      <c r="D10" s="39">
        <v>23</v>
      </c>
      <c r="E10" s="228">
        <v>0</v>
      </c>
      <c r="F10" s="39">
        <v>6</v>
      </c>
      <c r="G10" s="39">
        <v>1</v>
      </c>
      <c r="H10" s="39">
        <v>5</v>
      </c>
      <c r="I10" s="39">
        <v>8</v>
      </c>
      <c r="J10" s="39">
        <v>1</v>
      </c>
      <c r="K10" s="229">
        <v>0</v>
      </c>
      <c r="L10" s="230">
        <v>1</v>
      </c>
      <c r="M10" s="319" t="s">
        <v>871</v>
      </c>
    </row>
    <row r="11" spans="1:13" s="114" customFormat="1" ht="30" customHeight="1">
      <c r="A11" s="386" t="s">
        <v>530</v>
      </c>
      <c r="B11" s="231" t="s">
        <v>529</v>
      </c>
      <c r="C11" s="194">
        <v>1</v>
      </c>
      <c r="D11" s="231" t="s">
        <v>529</v>
      </c>
      <c r="E11" s="194">
        <v>1</v>
      </c>
      <c r="F11" s="231" t="s">
        <v>529</v>
      </c>
      <c r="G11" s="231" t="s">
        <v>529</v>
      </c>
      <c r="H11" s="194">
        <v>2</v>
      </c>
      <c r="I11" s="113">
        <v>4</v>
      </c>
      <c r="J11" s="194">
        <v>1</v>
      </c>
      <c r="K11" s="231" t="s">
        <v>529</v>
      </c>
      <c r="L11" s="232" t="s">
        <v>529</v>
      </c>
      <c r="M11" s="317" t="s">
        <v>2</v>
      </c>
    </row>
    <row r="12" spans="1:13" s="76" customFormat="1" ht="30" customHeight="1">
      <c r="A12" s="386" t="s">
        <v>881</v>
      </c>
      <c r="B12" s="39">
        <v>4</v>
      </c>
      <c r="C12" s="39">
        <v>4</v>
      </c>
      <c r="D12" s="39">
        <v>23</v>
      </c>
      <c r="E12" s="231" t="s">
        <v>529</v>
      </c>
      <c r="F12" s="39">
        <v>6</v>
      </c>
      <c r="G12" s="39">
        <v>1</v>
      </c>
      <c r="H12" s="39">
        <v>5</v>
      </c>
      <c r="I12" s="39">
        <v>8</v>
      </c>
      <c r="J12" s="39">
        <v>1</v>
      </c>
      <c r="K12" s="231" t="s">
        <v>529</v>
      </c>
      <c r="L12" s="230">
        <v>1</v>
      </c>
      <c r="M12" s="319" t="s">
        <v>278</v>
      </c>
    </row>
    <row r="13" spans="1:13" s="114" customFormat="1" ht="30" customHeight="1">
      <c r="A13" s="386" t="s">
        <v>531</v>
      </c>
      <c r="B13" s="113" t="s">
        <v>175</v>
      </c>
      <c r="C13" s="113">
        <v>1</v>
      </c>
      <c r="D13" s="113" t="s">
        <v>175</v>
      </c>
      <c r="E13" s="113" t="s">
        <v>175</v>
      </c>
      <c r="F13" s="113" t="s">
        <v>175</v>
      </c>
      <c r="G13" s="113" t="s">
        <v>175</v>
      </c>
      <c r="H13" s="113">
        <v>2</v>
      </c>
      <c r="I13" s="113">
        <v>4</v>
      </c>
      <c r="J13" s="113">
        <v>1</v>
      </c>
      <c r="K13" s="231" t="s">
        <v>529</v>
      </c>
      <c r="L13" s="227" t="s">
        <v>175</v>
      </c>
      <c r="M13" s="317" t="s">
        <v>872</v>
      </c>
    </row>
    <row r="14" spans="1:13" s="76" customFormat="1" ht="30" customHeight="1">
      <c r="A14" s="84" t="s">
        <v>532</v>
      </c>
      <c r="B14" s="233">
        <v>3</v>
      </c>
      <c r="C14" s="233">
        <v>5</v>
      </c>
      <c r="D14" s="233">
        <v>24</v>
      </c>
      <c r="E14" s="233">
        <v>1</v>
      </c>
      <c r="F14" s="233">
        <v>6</v>
      </c>
      <c r="G14" s="233">
        <v>1</v>
      </c>
      <c r="H14" s="37">
        <v>7</v>
      </c>
      <c r="I14" s="233">
        <v>12</v>
      </c>
      <c r="J14" s="233">
        <v>2</v>
      </c>
      <c r="K14" s="234" t="s">
        <v>529</v>
      </c>
      <c r="L14" s="135">
        <v>1</v>
      </c>
      <c r="M14" s="50" t="s">
        <v>532</v>
      </c>
    </row>
    <row r="15" spans="1:13" s="76" customFormat="1" ht="30" customHeight="1">
      <c r="A15" s="84" t="s">
        <v>178</v>
      </c>
      <c r="B15" s="233">
        <v>5</v>
      </c>
      <c r="C15" s="233">
        <v>6</v>
      </c>
      <c r="D15" s="233">
        <v>26</v>
      </c>
      <c r="E15" s="233">
        <v>4</v>
      </c>
      <c r="F15" s="233">
        <v>15</v>
      </c>
      <c r="G15" s="233">
        <v>1</v>
      </c>
      <c r="H15" s="37">
        <v>7</v>
      </c>
      <c r="I15" s="233">
        <v>14</v>
      </c>
      <c r="J15" s="233">
        <v>2</v>
      </c>
      <c r="K15" s="37" t="s">
        <v>505</v>
      </c>
      <c r="L15" s="135" t="s">
        <v>505</v>
      </c>
      <c r="M15" s="50" t="s">
        <v>178</v>
      </c>
    </row>
    <row r="16" spans="1:13" s="76" customFormat="1" ht="30" customHeight="1">
      <c r="A16" s="84" t="s">
        <v>495</v>
      </c>
      <c r="B16" s="233">
        <v>5</v>
      </c>
      <c r="C16" s="233">
        <v>5</v>
      </c>
      <c r="D16" s="233">
        <v>29</v>
      </c>
      <c r="E16" s="233">
        <v>4</v>
      </c>
      <c r="F16" s="233">
        <v>3</v>
      </c>
      <c r="G16" s="233">
        <v>1</v>
      </c>
      <c r="H16" s="37">
        <v>7</v>
      </c>
      <c r="I16" s="233">
        <v>15</v>
      </c>
      <c r="J16" s="233">
        <v>1</v>
      </c>
      <c r="K16" s="37" t="s">
        <v>505</v>
      </c>
      <c r="L16" s="135" t="s">
        <v>505</v>
      </c>
      <c r="M16" s="50" t="s">
        <v>495</v>
      </c>
    </row>
    <row r="17" spans="1:13" s="81" customFormat="1" ht="30" customHeight="1">
      <c r="A17" s="195" t="s">
        <v>35</v>
      </c>
      <c r="B17" s="812">
        <v>3</v>
      </c>
      <c r="C17" s="591">
        <v>7</v>
      </c>
      <c r="D17" s="591">
        <v>30</v>
      </c>
      <c r="E17" s="591">
        <v>6</v>
      </c>
      <c r="F17" s="591">
        <v>3</v>
      </c>
      <c r="G17" s="582">
        <v>1</v>
      </c>
      <c r="H17" s="582">
        <v>7</v>
      </c>
      <c r="I17" s="582">
        <v>16</v>
      </c>
      <c r="J17" s="591">
        <v>1</v>
      </c>
      <c r="K17" s="813" t="s">
        <v>843</v>
      </c>
      <c r="L17" s="814" t="s">
        <v>843</v>
      </c>
      <c r="M17" s="260" t="s">
        <v>35</v>
      </c>
    </row>
    <row r="18" spans="1:13" s="1" customFormat="1" ht="18" customHeight="1">
      <c r="A18" s="212" t="s">
        <v>294</v>
      </c>
      <c r="B18" s="172"/>
      <c r="C18" s="172"/>
      <c r="D18" s="204"/>
      <c r="E18" s="204"/>
      <c r="F18" s="204"/>
      <c r="G18" s="16"/>
      <c r="H18" s="16"/>
      <c r="I18" s="16"/>
      <c r="J18" s="213"/>
      <c r="K18" s="213"/>
      <c r="L18" s="213"/>
      <c r="M18" s="213" t="s">
        <v>295</v>
      </c>
    </row>
    <row r="19" spans="1:14" s="224" customFormat="1" ht="12.75" customHeight="1">
      <c r="A19" s="223"/>
      <c r="B19" s="16"/>
      <c r="C19" s="16"/>
      <c r="D19" s="16"/>
      <c r="E19" s="16"/>
      <c r="N19" s="225"/>
    </row>
    <row r="20" s="16" customFormat="1" ht="13.5"/>
    <row r="21" s="16" customFormat="1" ht="13.5"/>
    <row r="22" s="16" customFormat="1" ht="13.5"/>
    <row r="23" s="16" customFormat="1" ht="13.5"/>
    <row r="24" s="16" customFormat="1" ht="13.5"/>
    <row r="25" s="16" customFormat="1" ht="13.5"/>
    <row r="26" s="16" customFormat="1" ht="13.5"/>
    <row r="27" s="16" customFormat="1" ht="13.5"/>
    <row r="28" s="16" customFormat="1" ht="13.5"/>
    <row r="29" s="16" customFormat="1" ht="13.5"/>
    <row r="30" s="16" customFormat="1" ht="13.5"/>
    <row r="31" s="16" customFormat="1" ht="13.5"/>
    <row r="32" s="16" customFormat="1" ht="13.5"/>
    <row r="33" s="16" customFormat="1" ht="13.5"/>
    <row r="34" s="16" customFormat="1" ht="13.5"/>
    <row r="35" s="16" customFormat="1" ht="13.5"/>
    <row r="36" s="16" customFormat="1" ht="13.5"/>
    <row r="37" s="16" customFormat="1" ht="13.5"/>
    <row r="38" s="61" customFormat="1" ht="12.75"/>
    <row r="39" s="61" customFormat="1" ht="12.75"/>
    <row r="40" s="61" customFormat="1" ht="12.75"/>
    <row r="41" s="61" customFormat="1" ht="12.75"/>
    <row r="42" s="61" customFormat="1" ht="12.75"/>
    <row r="43" s="61" customFormat="1" ht="12.75"/>
    <row r="44" s="61" customFormat="1" ht="12.75"/>
    <row r="45" s="61" customFormat="1" ht="12.75"/>
    <row r="46" s="61" customFormat="1" ht="12.75"/>
    <row r="47" s="61" customFormat="1" ht="12.75"/>
    <row r="48" s="61" customFormat="1" ht="12.75"/>
    <row r="49" s="61" customFormat="1" ht="12.75"/>
    <row r="50" s="61" customFormat="1" ht="12.75"/>
    <row r="51" s="61" customFormat="1" ht="12.75"/>
    <row r="52" s="61" customFormat="1" ht="12.75"/>
    <row r="53" s="61" customFormat="1" ht="12.75"/>
    <row r="54" s="61" customFormat="1" ht="12.75"/>
    <row r="55" s="61" customFormat="1" ht="12.75"/>
    <row r="56" s="61" customFormat="1" ht="12.75"/>
    <row r="57" s="61" customFormat="1" ht="12.75"/>
    <row r="58" s="61" customFormat="1" ht="12.75"/>
    <row r="59" s="61" customFormat="1" ht="12.75"/>
    <row r="60" s="61" customFormat="1" ht="12.75"/>
    <row r="61" s="61" customFormat="1" ht="12.75"/>
    <row r="62" s="61" customFormat="1" ht="12.75"/>
    <row r="63" s="61" customFormat="1" ht="12.75"/>
    <row r="64" spans="1:25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</row>
    <row r="65" ht="12.75">
      <c r="A65" s="61"/>
    </row>
  </sheetData>
  <mergeCells count="10">
    <mergeCell ref="J3:L3"/>
    <mergeCell ref="M3:M9"/>
    <mergeCell ref="B4:D4"/>
    <mergeCell ref="E4:F4"/>
    <mergeCell ref="G4:I4"/>
    <mergeCell ref="J4:L4"/>
    <mergeCell ref="A3:A9"/>
    <mergeCell ref="B3:D3"/>
    <mergeCell ref="E3:F3"/>
    <mergeCell ref="G3:I3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32"/>
  <sheetViews>
    <sheetView zoomScaleSheetLayoutView="100" workbookViewId="0" topLeftCell="F1">
      <selection activeCell="V22" sqref="V22"/>
    </sheetView>
  </sheetViews>
  <sheetFormatPr defaultColWidth="9.140625" defaultRowHeight="12.75"/>
  <cols>
    <col min="1" max="1" width="13.8515625" style="0" customWidth="1"/>
    <col min="2" max="3" width="8.00390625" style="0" customWidth="1"/>
    <col min="5" max="6" width="8.00390625" style="0" customWidth="1"/>
    <col min="7" max="7" width="8.140625" style="0" customWidth="1"/>
    <col min="8" max="8" width="9.421875" style="0" customWidth="1"/>
    <col min="9" max="9" width="8.8515625" style="0" customWidth="1"/>
    <col min="10" max="10" width="8.00390625" style="0" customWidth="1"/>
    <col min="11" max="11" width="8.421875" style="0" customWidth="1"/>
    <col min="12" max="13" width="10.28125" style="0" customWidth="1"/>
    <col min="14" max="14" width="10.00390625" style="0" customWidth="1"/>
    <col min="15" max="16" width="8.421875" style="0" customWidth="1"/>
    <col min="17" max="17" width="8.28125" style="0" customWidth="1"/>
    <col min="18" max="18" width="8.7109375" style="0" customWidth="1"/>
    <col min="19" max="19" width="13.8515625" style="0" customWidth="1"/>
  </cols>
  <sheetData>
    <row r="1" spans="1:22" s="21" customFormat="1" ht="32.25" customHeight="1">
      <c r="A1" s="1153" t="s">
        <v>920</v>
      </c>
      <c r="B1" s="1153"/>
      <c r="C1" s="1153"/>
      <c r="D1" s="1153"/>
      <c r="E1" s="1153"/>
      <c r="F1" s="1153"/>
      <c r="G1" s="1153"/>
      <c r="H1" s="1153"/>
      <c r="I1" s="1153"/>
      <c r="J1" s="1153"/>
      <c r="K1" s="1153"/>
      <c r="L1" s="1153"/>
      <c r="M1" s="1153"/>
      <c r="N1" s="1153"/>
      <c r="O1" s="1153"/>
      <c r="P1" s="1153"/>
      <c r="Q1" s="1153"/>
      <c r="R1" s="568"/>
      <c r="S1" s="568"/>
      <c r="T1" s="568"/>
      <c r="U1" s="568"/>
      <c r="V1" s="568"/>
    </row>
    <row r="2" spans="1:22" s="1" customFormat="1" ht="15.75" customHeight="1">
      <c r="A2" s="678" t="s">
        <v>788</v>
      </c>
      <c r="B2" s="668"/>
      <c r="C2" s="679" t="s">
        <v>854</v>
      </c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70"/>
      <c r="R2" s="568"/>
      <c r="S2" s="633"/>
      <c r="T2" s="568"/>
      <c r="U2" s="670" t="s">
        <v>980</v>
      </c>
      <c r="V2" s="568"/>
    </row>
    <row r="3" spans="1:22" s="19" customFormat="1" ht="23.25" customHeight="1">
      <c r="A3" s="680"/>
      <c r="B3" s="1164" t="s">
        <v>727</v>
      </c>
      <c r="C3" s="1165"/>
      <c r="D3" s="1165"/>
      <c r="E3" s="1165"/>
      <c r="F3" s="1165"/>
      <c r="G3" s="1165"/>
      <c r="H3" s="1165"/>
      <c r="I3" s="1165"/>
      <c r="J3" s="1165"/>
      <c r="K3" s="1165"/>
      <c r="L3" s="1165"/>
      <c r="M3" s="1165"/>
      <c r="N3" s="1165"/>
      <c r="O3" s="1165"/>
      <c r="P3" s="1165"/>
      <c r="Q3" s="1165"/>
      <c r="R3" s="1165"/>
      <c r="S3" s="1165"/>
      <c r="T3" s="1165"/>
      <c r="U3" s="681"/>
      <c r="V3" s="568"/>
    </row>
    <row r="4" spans="1:22" s="19" customFormat="1" ht="32.25" customHeight="1">
      <c r="A4" s="682" t="s">
        <v>728</v>
      </c>
      <c r="B4" s="1166" t="s">
        <v>729</v>
      </c>
      <c r="C4" s="1166" t="s">
        <v>730</v>
      </c>
      <c r="D4" s="1166" t="s">
        <v>731</v>
      </c>
      <c r="E4" s="1166" t="s">
        <v>732</v>
      </c>
      <c r="F4" s="1166" t="s">
        <v>733</v>
      </c>
      <c r="G4" s="1166" t="s">
        <v>734</v>
      </c>
      <c r="H4" s="1166" t="s">
        <v>735</v>
      </c>
      <c r="I4" s="1167" t="s">
        <v>736</v>
      </c>
      <c r="J4" s="1174" t="s">
        <v>737</v>
      </c>
      <c r="K4" s="1175"/>
      <c r="L4" s="1176"/>
      <c r="M4" s="1167" t="s">
        <v>738</v>
      </c>
      <c r="N4" s="1167" t="s">
        <v>739</v>
      </c>
      <c r="O4" s="1167" t="s">
        <v>740</v>
      </c>
      <c r="P4" s="1167" t="s">
        <v>741</v>
      </c>
      <c r="Q4" s="1167" t="s">
        <v>742</v>
      </c>
      <c r="R4" s="1167" t="s">
        <v>743</v>
      </c>
      <c r="S4" s="1167" t="s">
        <v>744</v>
      </c>
      <c r="T4" s="1167" t="s">
        <v>745</v>
      </c>
      <c r="U4" s="676" t="s">
        <v>746</v>
      </c>
      <c r="V4" s="300"/>
    </row>
    <row r="5" spans="1:22" s="19" customFormat="1" ht="21" customHeight="1">
      <c r="A5" s="682" t="s">
        <v>747</v>
      </c>
      <c r="B5" s="1166"/>
      <c r="C5" s="1166"/>
      <c r="D5" s="1166"/>
      <c r="E5" s="1166"/>
      <c r="F5" s="1166"/>
      <c r="G5" s="1166"/>
      <c r="H5" s="1166"/>
      <c r="I5" s="1168"/>
      <c r="J5" s="1167" t="s">
        <v>748</v>
      </c>
      <c r="K5" s="1166" t="s">
        <v>749</v>
      </c>
      <c r="L5" s="1166" t="s">
        <v>750</v>
      </c>
      <c r="M5" s="1168"/>
      <c r="N5" s="1168"/>
      <c r="O5" s="1168"/>
      <c r="P5" s="1168"/>
      <c r="Q5" s="1168"/>
      <c r="R5" s="1168"/>
      <c r="S5" s="1168"/>
      <c r="T5" s="1168"/>
      <c r="U5" s="677" t="s">
        <v>751</v>
      </c>
      <c r="V5" s="300"/>
    </row>
    <row r="6" spans="1:22" s="19" customFormat="1" ht="27" customHeight="1">
      <c r="A6" s="684"/>
      <c r="B6" s="1166"/>
      <c r="C6" s="1166"/>
      <c r="D6" s="1166"/>
      <c r="E6" s="1166"/>
      <c r="F6" s="1166"/>
      <c r="G6" s="1166"/>
      <c r="H6" s="1166"/>
      <c r="I6" s="1169"/>
      <c r="J6" s="1177"/>
      <c r="K6" s="1173"/>
      <c r="L6" s="1173"/>
      <c r="M6" s="1169"/>
      <c r="N6" s="1169"/>
      <c r="O6" s="1169"/>
      <c r="P6" s="1169"/>
      <c r="Q6" s="1169"/>
      <c r="R6" s="1169"/>
      <c r="S6" s="1169"/>
      <c r="T6" s="1169"/>
      <c r="U6" s="640"/>
      <c r="V6" s="300"/>
    </row>
    <row r="7" spans="1:22" s="236" customFormat="1" ht="10.5" customHeight="1">
      <c r="A7" s="674" t="s">
        <v>752</v>
      </c>
      <c r="B7" s="687">
        <v>8</v>
      </c>
      <c r="C7" s="687">
        <v>7</v>
      </c>
      <c r="D7" s="687"/>
      <c r="E7" s="687">
        <v>1</v>
      </c>
      <c r="F7" s="687"/>
      <c r="G7" s="687">
        <v>2</v>
      </c>
      <c r="H7" s="687">
        <v>1</v>
      </c>
      <c r="I7" s="687">
        <v>80</v>
      </c>
      <c r="J7" s="687">
        <v>15</v>
      </c>
      <c r="K7" s="687">
        <v>1</v>
      </c>
      <c r="L7" s="687">
        <v>3</v>
      </c>
      <c r="M7" s="687">
        <v>2</v>
      </c>
      <c r="N7" s="687">
        <v>2</v>
      </c>
      <c r="O7" s="687"/>
      <c r="P7" s="688"/>
      <c r="Q7" s="688"/>
      <c r="R7" s="688"/>
      <c r="S7" s="688"/>
      <c r="T7" s="689"/>
      <c r="U7" s="690" t="s">
        <v>752</v>
      </c>
      <c r="V7" s="300"/>
    </row>
    <row r="8" spans="1:22" s="236" customFormat="1" ht="10.5" customHeight="1">
      <c r="A8" s="674" t="s">
        <v>753</v>
      </c>
      <c r="B8" s="687">
        <v>10</v>
      </c>
      <c r="C8" s="687">
        <v>8</v>
      </c>
      <c r="D8" s="687"/>
      <c r="E8" s="687">
        <v>1</v>
      </c>
      <c r="F8" s="687"/>
      <c r="G8" s="687">
        <v>2</v>
      </c>
      <c r="H8" s="687">
        <v>1</v>
      </c>
      <c r="I8" s="687">
        <v>90</v>
      </c>
      <c r="J8" s="687">
        <v>15</v>
      </c>
      <c r="K8" s="687">
        <v>1</v>
      </c>
      <c r="L8" s="687">
        <v>3</v>
      </c>
      <c r="M8" s="687">
        <v>2</v>
      </c>
      <c r="N8" s="687">
        <v>2</v>
      </c>
      <c r="O8" s="687"/>
      <c r="P8" s="691"/>
      <c r="Q8" s="691"/>
      <c r="R8" s="691"/>
      <c r="S8" s="691"/>
      <c r="T8" s="692"/>
      <c r="U8" s="690" t="s">
        <v>753</v>
      </c>
      <c r="V8" s="300"/>
    </row>
    <row r="9" spans="1:22" s="236" customFormat="1" ht="10.5" customHeight="1">
      <c r="A9" s="674" t="s">
        <v>172</v>
      </c>
      <c r="B9" s="687">
        <v>12</v>
      </c>
      <c r="C9" s="687">
        <v>9</v>
      </c>
      <c r="D9" s="687"/>
      <c r="E9" s="687">
        <v>2</v>
      </c>
      <c r="F9" s="687"/>
      <c r="G9" s="687">
        <v>2</v>
      </c>
      <c r="H9" s="687">
        <v>1</v>
      </c>
      <c r="I9" s="687">
        <v>96</v>
      </c>
      <c r="J9" s="687">
        <v>15</v>
      </c>
      <c r="K9" s="687">
        <v>1</v>
      </c>
      <c r="L9" s="687">
        <v>4</v>
      </c>
      <c r="M9" s="687">
        <v>2</v>
      </c>
      <c r="N9" s="687">
        <v>2</v>
      </c>
      <c r="O9" s="687"/>
      <c r="P9" s="691"/>
      <c r="Q9" s="691">
        <v>1</v>
      </c>
      <c r="R9" s="691"/>
      <c r="S9" s="691"/>
      <c r="T9" s="692"/>
      <c r="U9" s="690" t="s">
        <v>172</v>
      </c>
      <c r="V9" s="300"/>
    </row>
    <row r="10" spans="1:22" s="235" customFormat="1" ht="10.5" customHeight="1">
      <c r="A10" s="674" t="s">
        <v>173</v>
      </c>
      <c r="B10" s="687">
        <v>12</v>
      </c>
      <c r="C10" s="687">
        <v>10</v>
      </c>
      <c r="D10" s="687">
        <v>0</v>
      </c>
      <c r="E10" s="687">
        <v>2</v>
      </c>
      <c r="F10" s="687">
        <v>0</v>
      </c>
      <c r="G10" s="687">
        <v>4</v>
      </c>
      <c r="H10" s="687">
        <v>1</v>
      </c>
      <c r="I10" s="687">
        <v>106</v>
      </c>
      <c r="J10" s="687">
        <v>15</v>
      </c>
      <c r="K10" s="687">
        <v>1</v>
      </c>
      <c r="L10" s="687">
        <v>4</v>
      </c>
      <c r="M10" s="687">
        <v>2</v>
      </c>
      <c r="N10" s="687">
        <v>2</v>
      </c>
      <c r="O10" s="687">
        <v>0</v>
      </c>
      <c r="P10" s="687">
        <v>0</v>
      </c>
      <c r="Q10" s="691">
        <v>1</v>
      </c>
      <c r="R10" s="687">
        <v>0</v>
      </c>
      <c r="S10" s="687">
        <v>0</v>
      </c>
      <c r="T10" s="687">
        <v>0</v>
      </c>
      <c r="U10" s="675" t="s">
        <v>173</v>
      </c>
      <c r="V10" s="300"/>
    </row>
    <row r="11" spans="1:22" s="235" customFormat="1" ht="10.5" customHeight="1">
      <c r="A11" s="693" t="s">
        <v>754</v>
      </c>
      <c r="B11" s="694">
        <v>12</v>
      </c>
      <c r="C11" s="694">
        <v>12</v>
      </c>
      <c r="D11" s="694">
        <v>0</v>
      </c>
      <c r="E11" s="694">
        <v>2</v>
      </c>
      <c r="F11" s="694">
        <v>0</v>
      </c>
      <c r="G11" s="694">
        <v>4</v>
      </c>
      <c r="H11" s="694">
        <v>1</v>
      </c>
      <c r="I11" s="694">
        <v>140</v>
      </c>
      <c r="J11" s="694">
        <v>15</v>
      </c>
      <c r="K11" s="694">
        <v>1</v>
      </c>
      <c r="L11" s="694">
        <v>4</v>
      </c>
      <c r="M11" s="694">
        <v>2</v>
      </c>
      <c r="N11" s="694">
        <v>2</v>
      </c>
      <c r="O11" s="694">
        <v>0</v>
      </c>
      <c r="P11" s="694">
        <v>0</v>
      </c>
      <c r="Q11" s="671">
        <v>1</v>
      </c>
      <c r="R11" s="694">
        <v>0</v>
      </c>
      <c r="S11" s="694">
        <v>0</v>
      </c>
      <c r="T11" s="694">
        <v>0</v>
      </c>
      <c r="U11" s="677" t="s">
        <v>754</v>
      </c>
      <c r="V11" s="695"/>
    </row>
    <row r="12" spans="1:22" s="239" customFormat="1" ht="10.5" customHeight="1">
      <c r="A12" s="696" t="s">
        <v>755</v>
      </c>
      <c r="B12" s="720">
        <f>SUM(B13:B14)</f>
        <v>12</v>
      </c>
      <c r="C12" s="720">
        <f aca="true" t="shared" si="0" ref="C12:T12">SUM(C13:C14)</f>
        <v>14</v>
      </c>
      <c r="D12" s="720">
        <f t="shared" si="0"/>
        <v>0</v>
      </c>
      <c r="E12" s="720">
        <f t="shared" si="0"/>
        <v>2</v>
      </c>
      <c r="F12" s="720">
        <f t="shared" si="0"/>
        <v>0</v>
      </c>
      <c r="G12" s="720">
        <f t="shared" si="0"/>
        <v>4</v>
      </c>
      <c r="H12" s="720">
        <f t="shared" si="0"/>
        <v>1</v>
      </c>
      <c r="I12" s="720">
        <f t="shared" si="0"/>
        <v>143</v>
      </c>
      <c r="J12" s="720">
        <f t="shared" si="0"/>
        <v>14</v>
      </c>
      <c r="K12" s="720">
        <f t="shared" si="0"/>
        <v>1</v>
      </c>
      <c r="L12" s="720">
        <f t="shared" si="0"/>
        <v>5</v>
      </c>
      <c r="M12" s="720">
        <f t="shared" si="0"/>
        <v>2</v>
      </c>
      <c r="N12" s="720">
        <f t="shared" si="0"/>
        <v>2</v>
      </c>
      <c r="O12" s="720">
        <f t="shared" si="0"/>
        <v>0</v>
      </c>
      <c r="P12" s="720">
        <f t="shared" si="0"/>
        <v>0</v>
      </c>
      <c r="Q12" s="720">
        <f t="shared" si="0"/>
        <v>1</v>
      </c>
      <c r="R12" s="720">
        <f t="shared" si="0"/>
        <v>0</v>
      </c>
      <c r="S12" s="720">
        <f t="shared" si="0"/>
        <v>0</v>
      </c>
      <c r="T12" s="720">
        <f t="shared" si="0"/>
        <v>0</v>
      </c>
      <c r="U12" s="721" t="s">
        <v>789</v>
      </c>
      <c r="V12" s="698"/>
    </row>
    <row r="13" spans="1:22" s="239" customFormat="1" ht="10.5" customHeight="1">
      <c r="A13" s="699" t="s">
        <v>756</v>
      </c>
      <c r="B13" s="700">
        <v>4</v>
      </c>
      <c r="C13" s="700">
        <v>7</v>
      </c>
      <c r="D13" s="697">
        <v>0</v>
      </c>
      <c r="E13" s="700">
        <v>1</v>
      </c>
      <c r="F13" s="697">
        <v>0</v>
      </c>
      <c r="G13" s="700">
        <v>3</v>
      </c>
      <c r="H13" s="700">
        <v>1</v>
      </c>
      <c r="I13" s="700">
        <v>78</v>
      </c>
      <c r="J13" s="694">
        <v>8</v>
      </c>
      <c r="K13" s="694">
        <v>1</v>
      </c>
      <c r="L13" s="694">
        <v>2</v>
      </c>
      <c r="M13" s="694">
        <v>2</v>
      </c>
      <c r="N13" s="694">
        <v>1</v>
      </c>
      <c r="O13" s="697">
        <v>0</v>
      </c>
      <c r="P13" s="697">
        <v>0</v>
      </c>
      <c r="Q13" s="694">
        <v>1</v>
      </c>
      <c r="R13" s="697">
        <v>0</v>
      </c>
      <c r="S13" s="697">
        <v>0</v>
      </c>
      <c r="T13" s="697">
        <v>0</v>
      </c>
      <c r="U13" s="701" t="s">
        <v>757</v>
      </c>
      <c r="V13" s="300"/>
    </row>
    <row r="14" spans="1:22" s="139" customFormat="1" ht="13.5" customHeight="1">
      <c r="A14" s="702" t="s">
        <v>758</v>
      </c>
      <c r="B14" s="703">
        <v>8</v>
      </c>
      <c r="C14" s="703">
        <v>7</v>
      </c>
      <c r="D14" s="704">
        <v>0</v>
      </c>
      <c r="E14" s="703">
        <v>1</v>
      </c>
      <c r="F14" s="704">
        <v>0</v>
      </c>
      <c r="G14" s="703">
        <v>1</v>
      </c>
      <c r="H14" s="705">
        <v>0</v>
      </c>
      <c r="I14" s="706">
        <v>65</v>
      </c>
      <c r="J14" s="706">
        <v>6</v>
      </c>
      <c r="K14" s="705">
        <v>0</v>
      </c>
      <c r="L14" s="706">
        <v>3</v>
      </c>
      <c r="M14" s="705">
        <v>0</v>
      </c>
      <c r="N14" s="706">
        <v>1</v>
      </c>
      <c r="O14" s="704">
        <v>0</v>
      </c>
      <c r="P14" s="704">
        <v>0</v>
      </c>
      <c r="Q14" s="705">
        <v>0</v>
      </c>
      <c r="R14" s="704">
        <v>0</v>
      </c>
      <c r="S14" s="704">
        <v>0</v>
      </c>
      <c r="T14" s="704">
        <v>0</v>
      </c>
      <c r="U14" s="640" t="s">
        <v>759</v>
      </c>
      <c r="V14" s="300"/>
    </row>
    <row r="15" spans="1:22" s="19" customFormat="1" ht="18" customHeight="1">
      <c r="A15" s="672"/>
      <c r="B15" s="672"/>
      <c r="C15" s="672"/>
      <c r="D15" s="672"/>
      <c r="E15" s="672"/>
      <c r="F15" s="672"/>
      <c r="G15" s="672"/>
      <c r="H15" s="672"/>
      <c r="I15" s="672"/>
      <c r="J15" s="672"/>
      <c r="K15" s="672"/>
      <c r="L15" s="672"/>
      <c r="M15" s="672"/>
      <c r="N15" s="672"/>
      <c r="O15" s="672"/>
      <c r="P15" s="672"/>
      <c r="Q15" s="672"/>
      <c r="R15" s="672"/>
      <c r="S15" s="672"/>
      <c r="T15" s="672"/>
      <c r="U15" s="672"/>
      <c r="V15" s="300"/>
    </row>
    <row r="16" spans="1:22" s="19" customFormat="1" ht="28.5" customHeight="1">
      <c r="A16" s="707" t="s">
        <v>728</v>
      </c>
      <c r="B16" s="1170" t="s">
        <v>760</v>
      </c>
      <c r="C16" s="1171"/>
      <c r="D16" s="1171"/>
      <c r="E16" s="1171"/>
      <c r="F16" s="1171"/>
      <c r="G16" s="1171"/>
      <c r="H16" s="1171"/>
      <c r="I16" s="1171"/>
      <c r="J16" s="1171"/>
      <c r="K16" s="1171"/>
      <c r="L16" s="1171"/>
      <c r="M16" s="1171"/>
      <c r="N16" s="1171"/>
      <c r="O16" s="1172"/>
      <c r="P16" s="708" t="s">
        <v>761</v>
      </c>
      <c r="Q16" s="709"/>
      <c r="R16" s="710"/>
      <c r="S16" s="676" t="s">
        <v>746</v>
      </c>
      <c r="T16" s="568"/>
      <c r="U16" s="568"/>
      <c r="V16" s="568"/>
    </row>
    <row r="17" spans="1:22" s="235" customFormat="1" ht="58.5" customHeight="1">
      <c r="A17" s="711" t="s">
        <v>747</v>
      </c>
      <c r="B17" s="685" t="s">
        <v>661</v>
      </c>
      <c r="C17" s="685" t="s">
        <v>662</v>
      </c>
      <c r="D17" s="685" t="s">
        <v>762</v>
      </c>
      <c r="E17" s="685" t="s">
        <v>763</v>
      </c>
      <c r="F17" s="685" t="s">
        <v>764</v>
      </c>
      <c r="G17" s="685" t="s">
        <v>765</v>
      </c>
      <c r="H17" s="686" t="s">
        <v>771</v>
      </c>
      <c r="I17" s="685" t="s">
        <v>772</v>
      </c>
      <c r="J17" s="712" t="s">
        <v>773</v>
      </c>
      <c r="K17" s="685" t="s">
        <v>774</v>
      </c>
      <c r="L17" s="685" t="s">
        <v>775</v>
      </c>
      <c r="M17" s="713" t="s">
        <v>776</v>
      </c>
      <c r="N17" s="685" t="s">
        <v>777</v>
      </c>
      <c r="O17" s="685" t="s">
        <v>778</v>
      </c>
      <c r="P17" s="683" t="s">
        <v>779</v>
      </c>
      <c r="Q17" s="683" t="s">
        <v>780</v>
      </c>
      <c r="R17" s="683" t="s">
        <v>660</v>
      </c>
      <c r="S17" s="640" t="s">
        <v>751</v>
      </c>
      <c r="T17" s="568"/>
      <c r="U17" s="568"/>
      <c r="V17" s="568"/>
    </row>
    <row r="18" spans="1:22" s="236" customFormat="1" ht="14.25" customHeight="1">
      <c r="A18" s="674" t="s">
        <v>908</v>
      </c>
      <c r="B18" s="687">
        <v>0</v>
      </c>
      <c r="C18" s="687">
        <v>0</v>
      </c>
      <c r="D18" s="687">
        <v>0</v>
      </c>
      <c r="E18" s="687">
        <v>0</v>
      </c>
      <c r="F18" s="687">
        <v>13</v>
      </c>
      <c r="G18" s="687">
        <v>1</v>
      </c>
      <c r="H18" s="687">
        <v>10</v>
      </c>
      <c r="I18" s="687">
        <v>142</v>
      </c>
      <c r="J18" s="687">
        <v>69</v>
      </c>
      <c r="K18" s="687">
        <v>68</v>
      </c>
      <c r="L18" s="691">
        <v>248</v>
      </c>
      <c r="M18" s="691">
        <v>0</v>
      </c>
      <c r="N18" s="687">
        <v>2</v>
      </c>
      <c r="O18" s="691">
        <v>59</v>
      </c>
      <c r="P18" s="688">
        <v>9</v>
      </c>
      <c r="Q18" s="687">
        <v>0</v>
      </c>
      <c r="R18" s="692">
        <v>0</v>
      </c>
      <c r="S18" s="690" t="s">
        <v>781</v>
      </c>
      <c r="T18" s="568"/>
      <c r="U18" s="568"/>
      <c r="V18" s="568"/>
    </row>
    <row r="19" spans="1:22" s="236" customFormat="1" ht="14.25" customHeight="1">
      <c r="A19" s="674" t="s">
        <v>782</v>
      </c>
      <c r="B19" s="687">
        <v>0</v>
      </c>
      <c r="C19" s="687">
        <v>0</v>
      </c>
      <c r="D19" s="687">
        <v>0</v>
      </c>
      <c r="E19" s="687">
        <v>0</v>
      </c>
      <c r="F19" s="687">
        <v>24</v>
      </c>
      <c r="G19" s="687">
        <v>1</v>
      </c>
      <c r="H19" s="687">
        <v>10</v>
      </c>
      <c r="I19" s="687">
        <v>149</v>
      </c>
      <c r="J19" s="687">
        <v>76</v>
      </c>
      <c r="K19" s="687">
        <v>75</v>
      </c>
      <c r="L19" s="691">
        <v>252</v>
      </c>
      <c r="M19" s="691">
        <v>0</v>
      </c>
      <c r="N19" s="687">
        <v>1</v>
      </c>
      <c r="O19" s="691">
        <v>52</v>
      </c>
      <c r="P19" s="691">
        <v>12</v>
      </c>
      <c r="Q19" s="687">
        <v>0</v>
      </c>
      <c r="R19" s="692">
        <v>0</v>
      </c>
      <c r="S19" s="690" t="s">
        <v>782</v>
      </c>
      <c r="T19" s="568"/>
      <c r="U19" s="568"/>
      <c r="V19" s="568"/>
    </row>
    <row r="20" spans="1:22" s="236" customFormat="1" ht="14.25" customHeight="1">
      <c r="A20" s="674" t="s">
        <v>172</v>
      </c>
      <c r="B20" s="687">
        <v>0</v>
      </c>
      <c r="C20" s="687">
        <v>0</v>
      </c>
      <c r="D20" s="687">
        <v>0</v>
      </c>
      <c r="E20" s="687">
        <v>0</v>
      </c>
      <c r="F20" s="687">
        <v>19</v>
      </c>
      <c r="G20" s="687">
        <v>1</v>
      </c>
      <c r="H20" s="687">
        <v>10</v>
      </c>
      <c r="I20" s="687">
        <v>161</v>
      </c>
      <c r="J20" s="687">
        <v>82</v>
      </c>
      <c r="K20" s="687">
        <v>75</v>
      </c>
      <c r="L20" s="691">
        <v>252</v>
      </c>
      <c r="M20" s="691">
        <v>0</v>
      </c>
      <c r="N20" s="687">
        <v>1</v>
      </c>
      <c r="O20" s="691">
        <v>52</v>
      </c>
      <c r="P20" s="691">
        <v>16</v>
      </c>
      <c r="Q20" s="687">
        <v>0</v>
      </c>
      <c r="R20" s="692">
        <v>0</v>
      </c>
      <c r="S20" s="690" t="s">
        <v>172</v>
      </c>
      <c r="T20" s="568"/>
      <c r="U20" s="568"/>
      <c r="V20" s="568"/>
    </row>
    <row r="21" spans="1:22" s="236" customFormat="1" ht="14.25" customHeight="1">
      <c r="A21" s="674" t="s">
        <v>173</v>
      </c>
      <c r="B21" s="687">
        <v>0</v>
      </c>
      <c r="C21" s="687">
        <v>0</v>
      </c>
      <c r="D21" s="687">
        <v>0</v>
      </c>
      <c r="E21" s="687">
        <v>0</v>
      </c>
      <c r="F21" s="687">
        <v>22</v>
      </c>
      <c r="G21" s="687">
        <v>1</v>
      </c>
      <c r="H21" s="687">
        <v>13</v>
      </c>
      <c r="I21" s="687">
        <v>168</v>
      </c>
      <c r="J21" s="687">
        <v>96</v>
      </c>
      <c r="K21" s="687">
        <v>67</v>
      </c>
      <c r="L21" s="691">
        <v>250</v>
      </c>
      <c r="M21" s="691">
        <v>0</v>
      </c>
      <c r="N21" s="687">
        <v>2</v>
      </c>
      <c r="O21" s="691">
        <v>57</v>
      </c>
      <c r="P21" s="691">
        <v>19</v>
      </c>
      <c r="Q21" s="687">
        <v>0</v>
      </c>
      <c r="R21" s="687">
        <v>0</v>
      </c>
      <c r="S21" s="675" t="s">
        <v>173</v>
      </c>
      <c r="T21" s="568"/>
      <c r="U21" s="568"/>
      <c r="V21" s="568"/>
    </row>
    <row r="22" spans="1:22" s="532" customFormat="1" ht="14.25" customHeight="1">
      <c r="A22" s="693" t="s">
        <v>783</v>
      </c>
      <c r="B22" s="694">
        <f>SUM(B23:B24)</f>
        <v>2</v>
      </c>
      <c r="C22" s="694">
        <f>SUM(C23:C24)</f>
        <v>0</v>
      </c>
      <c r="D22" s="694">
        <f>SUM(D23:D24)</f>
        <v>0</v>
      </c>
      <c r="E22" s="694">
        <v>1</v>
      </c>
      <c r="F22" s="694">
        <v>23</v>
      </c>
      <c r="G22" s="694">
        <v>1</v>
      </c>
      <c r="H22" s="694">
        <v>18</v>
      </c>
      <c r="I22" s="694">
        <v>163</v>
      </c>
      <c r="J22" s="694">
        <v>109</v>
      </c>
      <c r="K22" s="694">
        <v>71</v>
      </c>
      <c r="L22" s="694">
        <v>264</v>
      </c>
      <c r="M22" s="694">
        <v>1</v>
      </c>
      <c r="N22" s="694">
        <v>2</v>
      </c>
      <c r="O22" s="694">
        <v>62</v>
      </c>
      <c r="P22" s="671">
        <v>23</v>
      </c>
      <c r="Q22" s="694">
        <v>0</v>
      </c>
      <c r="R22" s="694">
        <v>0</v>
      </c>
      <c r="S22" s="677" t="s">
        <v>783</v>
      </c>
      <c r="T22" s="673"/>
      <c r="U22" s="673"/>
      <c r="V22" s="673"/>
    </row>
    <row r="23" spans="1:22" s="1" customFormat="1" ht="14.25" customHeight="1">
      <c r="A23" s="722" t="s">
        <v>790</v>
      </c>
      <c r="B23" s="720">
        <f>SUM(B24:B25)</f>
        <v>1</v>
      </c>
      <c r="C23" s="720">
        <f aca="true" t="shared" si="1" ref="C23:R23">SUM(C24:C25)</f>
        <v>0</v>
      </c>
      <c r="D23" s="720">
        <f t="shared" si="1"/>
        <v>0</v>
      </c>
      <c r="E23" s="720">
        <f t="shared" si="1"/>
        <v>1</v>
      </c>
      <c r="F23" s="720">
        <f t="shared" si="1"/>
        <v>22</v>
      </c>
      <c r="G23" s="720">
        <f t="shared" si="1"/>
        <v>1</v>
      </c>
      <c r="H23" s="720">
        <f t="shared" si="1"/>
        <v>21</v>
      </c>
      <c r="I23" s="720">
        <f t="shared" si="1"/>
        <v>146</v>
      </c>
      <c r="J23" s="720">
        <f t="shared" si="1"/>
        <v>118</v>
      </c>
      <c r="K23" s="720">
        <f t="shared" si="1"/>
        <v>70</v>
      </c>
      <c r="L23" s="720">
        <f t="shared" si="1"/>
        <v>260</v>
      </c>
      <c r="M23" s="720">
        <f t="shared" si="1"/>
        <v>1</v>
      </c>
      <c r="N23" s="720">
        <f t="shared" si="1"/>
        <v>2</v>
      </c>
      <c r="O23" s="720">
        <f t="shared" si="1"/>
        <v>57</v>
      </c>
      <c r="P23" s="811">
        <f t="shared" si="1"/>
        <v>26</v>
      </c>
      <c r="Q23" s="720">
        <f t="shared" si="1"/>
        <v>0</v>
      </c>
      <c r="R23" s="720">
        <f t="shared" si="1"/>
        <v>0</v>
      </c>
      <c r="S23" s="721" t="s">
        <v>790</v>
      </c>
      <c r="T23" s="565"/>
      <c r="U23" s="565"/>
      <c r="V23" s="565"/>
    </row>
    <row r="24" spans="1:22" s="1" customFormat="1" ht="14.25" customHeight="1">
      <c r="A24" s="699" t="s">
        <v>784</v>
      </c>
      <c r="B24" s="687">
        <v>1</v>
      </c>
      <c r="C24" s="687">
        <v>0</v>
      </c>
      <c r="D24" s="687">
        <v>0</v>
      </c>
      <c r="E24" s="687">
        <v>0</v>
      </c>
      <c r="F24" s="687">
        <v>10</v>
      </c>
      <c r="G24" s="714">
        <v>1</v>
      </c>
      <c r="H24" s="714">
        <v>11</v>
      </c>
      <c r="I24" s="714">
        <v>116</v>
      </c>
      <c r="J24" s="714">
        <v>98</v>
      </c>
      <c r="K24" s="714">
        <v>57</v>
      </c>
      <c r="L24" s="714">
        <v>214</v>
      </c>
      <c r="M24" s="714">
        <v>1</v>
      </c>
      <c r="N24" s="687">
        <v>0</v>
      </c>
      <c r="O24" s="714">
        <v>48</v>
      </c>
      <c r="P24" s="671">
        <v>13</v>
      </c>
      <c r="Q24" s="697">
        <v>0</v>
      </c>
      <c r="R24" s="697">
        <v>0</v>
      </c>
      <c r="S24" s="701" t="s">
        <v>785</v>
      </c>
      <c r="T24" s="568"/>
      <c r="U24" s="568"/>
      <c r="V24" s="568"/>
    </row>
    <row r="25" spans="1:22" s="1" customFormat="1" ht="14.25" customHeight="1">
      <c r="A25" s="702" t="s">
        <v>786</v>
      </c>
      <c r="B25" s="715">
        <v>0</v>
      </c>
      <c r="C25" s="705">
        <v>0</v>
      </c>
      <c r="D25" s="705">
        <v>0</v>
      </c>
      <c r="E25" s="705">
        <v>1</v>
      </c>
      <c r="F25" s="706">
        <v>12</v>
      </c>
      <c r="G25" s="705">
        <v>0</v>
      </c>
      <c r="H25" s="703">
        <v>10</v>
      </c>
      <c r="I25" s="703">
        <v>30</v>
      </c>
      <c r="J25" s="703">
        <v>20</v>
      </c>
      <c r="K25" s="706">
        <v>13</v>
      </c>
      <c r="L25" s="703">
        <v>46</v>
      </c>
      <c r="M25" s="705">
        <v>0</v>
      </c>
      <c r="N25" s="703">
        <v>2</v>
      </c>
      <c r="O25" s="703">
        <v>9</v>
      </c>
      <c r="P25" s="705">
        <v>13</v>
      </c>
      <c r="Q25" s="704">
        <v>0</v>
      </c>
      <c r="R25" s="704">
        <v>0</v>
      </c>
      <c r="S25" s="640" t="s">
        <v>787</v>
      </c>
      <c r="T25" s="671"/>
      <c r="U25" s="671"/>
      <c r="V25" s="716"/>
    </row>
    <row r="26" spans="1:22" s="568" customFormat="1" ht="18" customHeight="1">
      <c r="A26" s="717" t="s">
        <v>297</v>
      </c>
      <c r="B26" s="718"/>
      <c r="C26" s="718"/>
      <c r="D26" s="718"/>
      <c r="E26" s="718"/>
      <c r="F26" s="718"/>
      <c r="G26" s="719"/>
      <c r="H26" s="719"/>
      <c r="I26" s="719"/>
      <c r="J26" s="719"/>
      <c r="K26" s="1162" t="s">
        <v>298</v>
      </c>
      <c r="L26" s="1163"/>
      <c r="M26" s="1163"/>
      <c r="N26" s="1163"/>
      <c r="O26" s="1163"/>
      <c r="P26" s="1163"/>
      <c r="Q26" s="1163"/>
      <c r="R26" s="1163"/>
      <c r="S26" s="1163"/>
      <c r="T26" s="300"/>
      <c r="U26" s="300"/>
      <c r="V26" s="300"/>
    </row>
    <row r="27" spans="1:22" s="568" customFormat="1" ht="18" customHeight="1">
      <c r="A27" s="301" t="s">
        <v>296</v>
      </c>
      <c r="B27" s="766"/>
      <c r="C27" s="766"/>
      <c r="D27" s="766"/>
      <c r="E27" s="766"/>
      <c r="F27" s="766"/>
      <c r="G27" s="766"/>
      <c r="H27" s="766"/>
      <c r="I27" s="766"/>
      <c r="J27" s="767"/>
      <c r="K27" s="766"/>
      <c r="L27" s="719"/>
      <c r="M27" s="719"/>
      <c r="N27" s="719"/>
      <c r="O27" s="719"/>
      <c r="P27" s="719"/>
      <c r="Q27" s="719"/>
      <c r="R27" s="300"/>
      <c r="S27" s="300"/>
      <c r="T27" s="300"/>
      <c r="U27" s="300"/>
      <c r="V27" s="300"/>
    </row>
    <row r="28" s="124" customFormat="1" ht="13.5"/>
    <row r="29" s="124" customFormat="1" ht="13.5"/>
    <row r="30" s="124" customFormat="1" ht="13.5"/>
    <row r="31" spans="1:19" ht="13.5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</row>
    <row r="32" spans="1:19" ht="13.5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</row>
  </sheetData>
  <mergeCells count="24">
    <mergeCell ref="O4:O6"/>
    <mergeCell ref="J4:L4"/>
    <mergeCell ref="J5:J6"/>
    <mergeCell ref="M4:M6"/>
    <mergeCell ref="S4:S6"/>
    <mergeCell ref="T4:T6"/>
    <mergeCell ref="B16:O16"/>
    <mergeCell ref="Q4:Q6"/>
    <mergeCell ref="G4:G6"/>
    <mergeCell ref="H4:H6"/>
    <mergeCell ref="I4:I6"/>
    <mergeCell ref="L5:L6"/>
    <mergeCell ref="P4:P6"/>
    <mergeCell ref="K5:K6"/>
    <mergeCell ref="K26:S26"/>
    <mergeCell ref="A1:Q1"/>
    <mergeCell ref="B3:T3"/>
    <mergeCell ref="B4:B6"/>
    <mergeCell ref="C4:C6"/>
    <mergeCell ref="D4:D6"/>
    <mergeCell ref="E4:E6"/>
    <mergeCell ref="F4:F6"/>
    <mergeCell ref="R4:R6"/>
    <mergeCell ref="N4:N6"/>
  </mergeCells>
  <printOptions/>
  <pageMargins left="0.31" right="0.47" top="0.68" bottom="0.73" header="0.5118110236220472" footer="0.27"/>
  <pageSetup horizontalDpi="600" verticalDpi="600" orientation="landscape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F18" sqref="F18"/>
    </sheetView>
  </sheetViews>
  <sheetFormatPr defaultColWidth="9.140625" defaultRowHeight="12.75"/>
  <cols>
    <col min="1" max="1" width="19.421875" style="568" customWidth="1"/>
    <col min="2" max="2" width="13.7109375" style="568" customWidth="1"/>
    <col min="3" max="3" width="16.7109375" style="568" customWidth="1"/>
    <col min="4" max="4" width="20.421875" style="568" customWidth="1"/>
    <col min="5" max="5" width="15.421875" style="568" customWidth="1"/>
    <col min="6" max="6" width="19.8515625" style="568" customWidth="1"/>
    <col min="7" max="7" width="26.00390625" style="568" customWidth="1"/>
  </cols>
  <sheetData>
    <row r="1" spans="1:7" ht="23.25">
      <c r="A1" s="1178" t="s">
        <v>808</v>
      </c>
      <c r="B1" s="1178"/>
      <c r="C1" s="1178"/>
      <c r="D1" s="1178"/>
      <c r="E1" s="1178"/>
      <c r="F1" s="1178"/>
      <c r="G1" s="1178"/>
    </row>
    <row r="2" spans="1:7" ht="12.75">
      <c r="A2" s="723" t="s">
        <v>791</v>
      </c>
      <c r="B2" s="668"/>
      <c r="C2" s="632"/>
      <c r="D2" s="632"/>
      <c r="E2" s="632"/>
      <c r="F2" s="632"/>
      <c r="G2" s="723" t="s">
        <v>792</v>
      </c>
    </row>
    <row r="3" spans="1:7" ht="12.75">
      <c r="A3" s="724" t="s">
        <v>793</v>
      </c>
      <c r="B3" s="1179" t="s">
        <v>794</v>
      </c>
      <c r="C3" s="1180"/>
      <c r="D3" s="1181"/>
      <c r="E3" s="1182" t="s">
        <v>795</v>
      </c>
      <c r="F3" s="1184" t="s">
        <v>796</v>
      </c>
      <c r="G3" s="725" t="s">
        <v>797</v>
      </c>
    </row>
    <row r="4" spans="1:7" ht="25.5">
      <c r="A4" s="726" t="s">
        <v>798</v>
      </c>
      <c r="B4" s="867"/>
      <c r="C4" s="868" t="s">
        <v>799</v>
      </c>
      <c r="D4" s="727" t="s">
        <v>800</v>
      </c>
      <c r="E4" s="1183"/>
      <c r="F4" s="1185"/>
      <c r="G4" s="728" t="s">
        <v>801</v>
      </c>
    </row>
    <row r="5" spans="1:7" ht="27" customHeight="1">
      <c r="A5" s="732" t="s">
        <v>807</v>
      </c>
      <c r="B5" s="869">
        <f>SUM(B6:B9)</f>
        <v>76745</v>
      </c>
      <c r="C5" s="869">
        <f>SUM(C6:C9)</f>
        <v>32741</v>
      </c>
      <c r="D5" s="869">
        <f>SUM(D6:D9)</f>
        <v>44004</v>
      </c>
      <c r="E5" s="869">
        <f>SUM(E6:E9)</f>
        <v>43000</v>
      </c>
      <c r="F5" s="869">
        <f>SUM(F6:F9)</f>
        <v>498770</v>
      </c>
      <c r="G5" s="733" t="s">
        <v>35</v>
      </c>
    </row>
    <row r="6" spans="1:8" ht="27" customHeight="1">
      <c r="A6" s="729" t="s">
        <v>802</v>
      </c>
      <c r="B6" s="870">
        <f>C6+D6</f>
        <v>30900</v>
      </c>
      <c r="C6" s="871">
        <v>8066</v>
      </c>
      <c r="D6" s="871">
        <v>22834</v>
      </c>
      <c r="E6" s="871">
        <v>25000</v>
      </c>
      <c r="F6" s="871">
        <v>31231</v>
      </c>
      <c r="G6" s="769" t="s">
        <v>209</v>
      </c>
      <c r="H6" s="153"/>
    </row>
    <row r="7" spans="1:8" ht="27" customHeight="1">
      <c r="A7" s="730" t="s">
        <v>803</v>
      </c>
      <c r="B7" s="870">
        <f>C7+D7</f>
        <v>21925</v>
      </c>
      <c r="C7" s="871">
        <v>8175</v>
      </c>
      <c r="D7" s="871">
        <v>13750</v>
      </c>
      <c r="E7" s="871">
        <v>5000</v>
      </c>
      <c r="F7" s="871">
        <v>317539</v>
      </c>
      <c r="G7" s="770" t="s">
        <v>210</v>
      </c>
      <c r="H7" s="153"/>
    </row>
    <row r="8" spans="1:8" ht="27" customHeight="1">
      <c r="A8" s="730" t="s">
        <v>804</v>
      </c>
      <c r="B8" s="870">
        <f>C8+D8</f>
        <v>14870</v>
      </c>
      <c r="C8" s="871">
        <v>8250</v>
      </c>
      <c r="D8" s="871">
        <v>6620</v>
      </c>
      <c r="E8" s="871">
        <v>10000</v>
      </c>
      <c r="F8" s="871">
        <v>100000</v>
      </c>
      <c r="G8" s="769" t="s">
        <v>211</v>
      </c>
      <c r="H8" s="153"/>
    </row>
    <row r="9" spans="1:8" ht="27" customHeight="1">
      <c r="A9" s="731" t="s">
        <v>805</v>
      </c>
      <c r="B9" s="872">
        <f>C9+D9</f>
        <v>9050</v>
      </c>
      <c r="C9" s="873">
        <v>8250</v>
      </c>
      <c r="D9" s="873">
        <v>800</v>
      </c>
      <c r="E9" s="873">
        <v>3000</v>
      </c>
      <c r="F9" s="873">
        <v>50000</v>
      </c>
      <c r="G9" s="769" t="s">
        <v>212</v>
      </c>
      <c r="H9" s="153"/>
    </row>
    <row r="10" spans="1:7" ht="12.75">
      <c r="A10" s="206" t="s">
        <v>806</v>
      </c>
      <c r="E10" s="568" t="s">
        <v>331</v>
      </c>
      <c r="F10"/>
      <c r="G10"/>
    </row>
    <row r="21" ht="12.75">
      <c r="D21" s="673"/>
    </row>
    <row r="22" ht="12.75">
      <c r="D22" s="673"/>
    </row>
  </sheetData>
  <mergeCells count="4">
    <mergeCell ref="A1:G1"/>
    <mergeCell ref="B3:D3"/>
    <mergeCell ref="E3:E4"/>
    <mergeCell ref="F3:F4"/>
  </mergeCells>
  <printOptions/>
  <pageMargins left="0.59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4">
      <selection activeCell="Q21" sqref="Q21:Q22"/>
    </sheetView>
  </sheetViews>
  <sheetFormatPr defaultColWidth="9.140625" defaultRowHeight="12.75"/>
  <cols>
    <col min="1" max="1" width="11.00390625" style="93" customWidth="1"/>
    <col min="2" max="15" width="8.7109375" style="61" customWidth="1"/>
    <col min="16" max="16" width="11.28125" style="61" customWidth="1"/>
    <col min="17" max="16384" width="9.140625" style="61" customWidth="1"/>
  </cols>
  <sheetData>
    <row r="1" spans="1:16" s="240" customFormat="1" ht="32.25" customHeight="1">
      <c r="A1" s="1191" t="s">
        <v>809</v>
      </c>
      <c r="B1" s="1191"/>
      <c r="C1" s="1191"/>
      <c r="D1" s="1191"/>
      <c r="E1" s="1191"/>
      <c r="F1" s="1191"/>
      <c r="G1" s="1191"/>
      <c r="H1" s="1191"/>
      <c r="I1" s="1191"/>
      <c r="J1" s="1191"/>
      <c r="K1" s="1191"/>
      <c r="L1" s="1191"/>
      <c r="M1" s="1191"/>
      <c r="N1" s="1191"/>
      <c r="O1" s="1191"/>
      <c r="P1" s="1191"/>
    </row>
    <row r="2" spans="1:16" s="23" customFormat="1" ht="19.5" customHeight="1">
      <c r="A2" s="2" t="s">
        <v>663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05" t="s">
        <v>558</v>
      </c>
    </row>
    <row r="3" spans="1:16" s="45" customFormat="1" ht="54" customHeight="1">
      <c r="A3" s="1192" t="s">
        <v>656</v>
      </c>
      <c r="B3" s="1186" t="s">
        <v>890</v>
      </c>
      <c r="C3" s="1187"/>
      <c r="D3" s="1186" t="s">
        <v>891</v>
      </c>
      <c r="E3" s="1187"/>
      <c r="F3" s="1186" t="s">
        <v>664</v>
      </c>
      <c r="G3" s="1187"/>
      <c r="H3" s="1186" t="s">
        <v>892</v>
      </c>
      <c r="I3" s="1187"/>
      <c r="J3" s="1186" t="s">
        <v>893</v>
      </c>
      <c r="K3" s="1187"/>
      <c r="L3" s="1186" t="s">
        <v>665</v>
      </c>
      <c r="M3" s="1187"/>
      <c r="N3" s="1186" t="s">
        <v>401</v>
      </c>
      <c r="O3" s="1187"/>
      <c r="P3" s="1188" t="s">
        <v>561</v>
      </c>
    </row>
    <row r="4" spans="1:16" s="45" customFormat="1" ht="60" customHeight="1">
      <c r="A4" s="876"/>
      <c r="B4" s="10" t="s">
        <v>670</v>
      </c>
      <c r="C4" s="10" t="s">
        <v>402</v>
      </c>
      <c r="D4" s="10" t="s">
        <v>670</v>
      </c>
      <c r="E4" s="10" t="s">
        <v>671</v>
      </c>
      <c r="F4" s="10" t="s">
        <v>670</v>
      </c>
      <c r="G4" s="10" t="s">
        <v>671</v>
      </c>
      <c r="H4" s="10" t="s">
        <v>670</v>
      </c>
      <c r="I4" s="10" t="s">
        <v>671</v>
      </c>
      <c r="J4" s="10" t="s">
        <v>670</v>
      </c>
      <c r="K4" s="10" t="s">
        <v>671</v>
      </c>
      <c r="L4" s="10" t="s">
        <v>670</v>
      </c>
      <c r="M4" s="10" t="s">
        <v>671</v>
      </c>
      <c r="N4" s="10" t="s">
        <v>670</v>
      </c>
      <c r="O4" s="10" t="s">
        <v>671</v>
      </c>
      <c r="P4" s="1188"/>
    </row>
    <row r="5" spans="1:16" s="114" customFormat="1" ht="45" customHeight="1">
      <c r="A5" s="68" t="s">
        <v>908</v>
      </c>
      <c r="B5" s="241">
        <v>8</v>
      </c>
      <c r="C5" s="242">
        <v>39650</v>
      </c>
      <c r="D5" s="243">
        <v>1</v>
      </c>
      <c r="E5" s="242">
        <v>6074</v>
      </c>
      <c r="F5" s="243">
        <v>6</v>
      </c>
      <c r="G5" s="242">
        <v>3932</v>
      </c>
      <c r="H5" s="243">
        <v>0</v>
      </c>
      <c r="I5" s="243">
        <v>0</v>
      </c>
      <c r="J5" s="243">
        <v>0</v>
      </c>
      <c r="K5" s="243">
        <v>0</v>
      </c>
      <c r="L5" s="243">
        <v>1</v>
      </c>
      <c r="M5" s="221">
        <v>29644</v>
      </c>
      <c r="N5" s="243">
        <v>0</v>
      </c>
      <c r="O5" s="243">
        <v>0</v>
      </c>
      <c r="P5" s="67" t="s">
        <v>908</v>
      </c>
    </row>
    <row r="6" spans="1:16" s="76" customFormat="1" ht="45" customHeight="1">
      <c r="A6" s="39" t="s">
        <v>672</v>
      </c>
      <c r="B6" s="244">
        <v>8</v>
      </c>
      <c r="C6" s="245">
        <v>39650</v>
      </c>
      <c r="D6" s="229">
        <v>1</v>
      </c>
      <c r="E6" s="245">
        <v>6074</v>
      </c>
      <c r="F6" s="229">
        <v>6</v>
      </c>
      <c r="G6" s="245">
        <v>3932</v>
      </c>
      <c r="H6" s="229">
        <v>0</v>
      </c>
      <c r="I6" s="229">
        <v>0</v>
      </c>
      <c r="J6" s="229">
        <v>0</v>
      </c>
      <c r="K6" s="229">
        <v>0</v>
      </c>
      <c r="L6" s="229">
        <v>1</v>
      </c>
      <c r="M6" s="222">
        <v>29644</v>
      </c>
      <c r="N6" s="243">
        <v>0</v>
      </c>
      <c r="O6" s="243">
        <v>0</v>
      </c>
      <c r="P6" s="50" t="s">
        <v>672</v>
      </c>
    </row>
    <row r="7" spans="1:16" s="76" customFormat="1" ht="45" customHeight="1">
      <c r="A7" s="84" t="s">
        <v>532</v>
      </c>
      <c r="B7" s="85">
        <f>SUM(D7,F7,H7,J7,N7)</f>
        <v>10</v>
      </c>
      <c r="C7" s="246">
        <f>SUM(E7,G7,I7,K7,O7)</f>
        <v>269854.5</v>
      </c>
      <c r="D7" s="247">
        <v>2</v>
      </c>
      <c r="E7" s="248">
        <v>202431</v>
      </c>
      <c r="F7" s="247">
        <v>7</v>
      </c>
      <c r="G7" s="249">
        <v>4260.5</v>
      </c>
      <c r="H7" s="247">
        <v>1</v>
      </c>
      <c r="I7" s="249">
        <v>63163</v>
      </c>
      <c r="J7" s="86">
        <v>0</v>
      </c>
      <c r="K7" s="86">
        <v>0</v>
      </c>
      <c r="L7" s="247">
        <v>2</v>
      </c>
      <c r="M7" s="249">
        <v>36938</v>
      </c>
      <c r="N7" s="243">
        <v>0</v>
      </c>
      <c r="O7" s="243">
        <v>0</v>
      </c>
      <c r="P7" s="50" t="s">
        <v>532</v>
      </c>
    </row>
    <row r="8" spans="1:16" s="76" customFormat="1" ht="45" customHeight="1">
      <c r="A8" s="84" t="s">
        <v>178</v>
      </c>
      <c r="B8" s="85">
        <f>SUM(D8,F8,H8,J8,N8)</f>
        <v>11</v>
      </c>
      <c r="C8" s="246">
        <f>SUM(E8,G8,I8,K8,O8)</f>
        <v>454834</v>
      </c>
      <c r="D8" s="247">
        <v>1</v>
      </c>
      <c r="E8" s="248">
        <v>6074</v>
      </c>
      <c r="F8" s="247">
        <v>7</v>
      </c>
      <c r="G8" s="249">
        <v>4261</v>
      </c>
      <c r="H8" s="247">
        <v>2</v>
      </c>
      <c r="I8" s="249">
        <v>259520</v>
      </c>
      <c r="J8" s="86">
        <v>1</v>
      </c>
      <c r="K8" s="86">
        <v>184979</v>
      </c>
      <c r="L8" s="247">
        <v>3</v>
      </c>
      <c r="M8" s="249">
        <v>49588</v>
      </c>
      <c r="N8" s="243">
        <v>0</v>
      </c>
      <c r="O8" s="243">
        <v>0</v>
      </c>
      <c r="P8" s="50" t="s">
        <v>178</v>
      </c>
    </row>
    <row r="9" spans="1:16" s="76" customFormat="1" ht="45" customHeight="1">
      <c r="A9" s="84" t="s">
        <v>495</v>
      </c>
      <c r="B9" s="85">
        <v>15</v>
      </c>
      <c r="C9" s="246">
        <v>515893</v>
      </c>
      <c r="D9" s="247">
        <v>1</v>
      </c>
      <c r="E9" s="248">
        <v>7860</v>
      </c>
      <c r="F9" s="247">
        <v>7</v>
      </c>
      <c r="G9" s="249">
        <v>4261</v>
      </c>
      <c r="H9" s="247">
        <v>3</v>
      </c>
      <c r="I9" s="249">
        <v>269205</v>
      </c>
      <c r="J9" s="86">
        <v>1</v>
      </c>
      <c r="K9" s="86">
        <v>184979</v>
      </c>
      <c r="L9" s="247">
        <v>3</v>
      </c>
      <c r="M9" s="249">
        <v>49588</v>
      </c>
      <c r="N9" s="243">
        <v>0</v>
      </c>
      <c r="O9" s="243">
        <v>0</v>
      </c>
      <c r="P9" s="50" t="s">
        <v>495</v>
      </c>
    </row>
    <row r="10" spans="1:16" s="81" customFormat="1" ht="45" customHeight="1">
      <c r="A10" s="195" t="s">
        <v>35</v>
      </c>
      <c r="B10" s="557">
        <v>16</v>
      </c>
      <c r="C10" s="594">
        <v>32243</v>
      </c>
      <c r="D10" s="592">
        <v>1</v>
      </c>
      <c r="E10" s="593">
        <v>3954</v>
      </c>
      <c r="F10" s="592">
        <v>8</v>
      </c>
      <c r="G10" s="593">
        <v>4834</v>
      </c>
      <c r="H10" s="592">
        <v>2</v>
      </c>
      <c r="I10" s="593">
        <v>9356</v>
      </c>
      <c r="J10" s="595">
        <v>1</v>
      </c>
      <c r="K10" s="596">
        <v>273</v>
      </c>
      <c r="L10" s="596">
        <v>4</v>
      </c>
      <c r="M10" s="596">
        <v>13826</v>
      </c>
      <c r="N10" s="734">
        <v>0</v>
      </c>
      <c r="O10" s="734">
        <v>0</v>
      </c>
      <c r="P10" s="260" t="s">
        <v>497</v>
      </c>
    </row>
    <row r="11" spans="1:16" s="240" customFormat="1" ht="14.25">
      <c r="A11" s="250" t="s">
        <v>330</v>
      </c>
      <c r="C11" s="768"/>
      <c r="J11" s="1189" t="s">
        <v>426</v>
      </c>
      <c r="K11" s="1190"/>
      <c r="L11" s="1190"/>
      <c r="M11" s="1190"/>
      <c r="N11" s="1190"/>
      <c r="O11" s="1190"/>
      <c r="P11" s="1190"/>
    </row>
    <row r="12" spans="1:2" s="240" customFormat="1" ht="14.25">
      <c r="A12" s="206" t="s">
        <v>311</v>
      </c>
      <c r="B12" s="323"/>
    </row>
  </sheetData>
  <mergeCells count="11">
    <mergeCell ref="A1:P1"/>
    <mergeCell ref="A3:A4"/>
    <mergeCell ref="B3:C3"/>
    <mergeCell ref="D3:E3"/>
    <mergeCell ref="F3:G3"/>
    <mergeCell ref="H3:I3"/>
    <mergeCell ref="J3:K3"/>
    <mergeCell ref="N3:O3"/>
    <mergeCell ref="P3:P4"/>
    <mergeCell ref="J11:P11"/>
    <mergeCell ref="L3:M3"/>
  </mergeCells>
  <printOptions/>
  <pageMargins left="0.31" right="0.27" top="0.984251968503937" bottom="0.5" header="0.5118110236220472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M15" sqref="M15"/>
    </sheetView>
  </sheetViews>
  <sheetFormatPr defaultColWidth="9.140625" defaultRowHeight="12.75"/>
  <cols>
    <col min="1" max="1" width="15.8515625" style="112" customWidth="1"/>
    <col min="2" max="2" width="9.140625" style="112" customWidth="1"/>
    <col min="3" max="3" width="9.28125" style="112" customWidth="1"/>
    <col min="4" max="4" width="7.8515625" style="112" customWidth="1"/>
    <col min="5" max="8" width="8.7109375" style="112" customWidth="1"/>
    <col min="9" max="12" width="11.57421875" style="112" customWidth="1"/>
    <col min="13" max="13" width="16.140625" style="112" customWidth="1"/>
    <col min="14" max="15" width="4.57421875" style="112" customWidth="1"/>
    <col min="16" max="16" width="4.7109375" style="112" customWidth="1"/>
    <col min="17" max="18" width="4.57421875" style="112" customWidth="1"/>
    <col min="19" max="19" width="4.7109375" style="112" customWidth="1"/>
    <col min="20" max="21" width="4.57421875" style="112" customWidth="1"/>
    <col min="22" max="22" width="4.7109375" style="112" customWidth="1"/>
    <col min="23" max="24" width="4.57421875" style="112" customWidth="1"/>
    <col min="25" max="25" width="4.7109375" style="112" customWidth="1"/>
    <col min="26" max="27" width="4.57421875" style="112" customWidth="1"/>
    <col min="28" max="28" width="4.7109375" style="112" customWidth="1"/>
    <col min="29" max="30" width="4.57421875" style="112" customWidth="1"/>
    <col min="31" max="31" width="4.7109375" style="112" customWidth="1"/>
    <col min="32" max="33" width="4.57421875" style="112" customWidth="1"/>
    <col min="34" max="34" width="4.7109375" style="112" customWidth="1"/>
    <col min="35" max="36" width="4.57421875" style="112" customWidth="1"/>
    <col min="37" max="37" width="4.8515625" style="112" customWidth="1"/>
    <col min="38" max="52" width="7.140625" style="112" customWidth="1"/>
    <col min="53" max="16384" width="9.140625" style="112" customWidth="1"/>
  </cols>
  <sheetData>
    <row r="1" spans="1:12" s="251" customFormat="1" ht="32.25" customHeight="1">
      <c r="A1" s="1193" t="s">
        <v>810</v>
      </c>
      <c r="B1" s="1194"/>
      <c r="C1" s="1194"/>
      <c r="D1" s="1194"/>
      <c r="E1" s="1194"/>
      <c r="F1" s="1194"/>
      <c r="G1" s="1194"/>
      <c r="H1" s="1194"/>
      <c r="I1" s="1194"/>
      <c r="J1" s="1194"/>
      <c r="K1" s="1194"/>
      <c r="L1" s="1194"/>
    </row>
    <row r="2" spans="1:13" s="1" customFormat="1" ht="21" customHeight="1">
      <c r="A2" s="508" t="s">
        <v>542</v>
      </c>
      <c r="B2" s="172"/>
      <c r="C2" s="204"/>
      <c r="D2" s="204"/>
      <c r="E2" s="509"/>
      <c r="F2" s="204"/>
      <c r="G2" s="204"/>
      <c r="H2" s="204"/>
      <c r="I2" s="204"/>
      <c r="J2" s="204"/>
      <c r="K2" s="204"/>
      <c r="M2" s="499" t="s">
        <v>673</v>
      </c>
    </row>
    <row r="3" spans="1:13" s="120" customFormat="1" ht="25.5" customHeight="1">
      <c r="A3" s="1118" t="s">
        <v>689</v>
      </c>
      <c r="B3" s="1045" t="s">
        <v>690</v>
      </c>
      <c r="C3" s="1046"/>
      <c r="D3" s="1047"/>
      <c r="E3" s="1048" t="s">
        <v>691</v>
      </c>
      <c r="F3" s="1046"/>
      <c r="G3" s="1047"/>
      <c r="H3" s="1045" t="s">
        <v>692</v>
      </c>
      <c r="I3" s="1046"/>
      <c r="J3" s="1046"/>
      <c r="K3" s="1046"/>
      <c r="L3" s="1047"/>
      <c r="M3" s="1155" t="s">
        <v>561</v>
      </c>
    </row>
    <row r="4" spans="1:13" s="120" customFormat="1" ht="25.5" customHeight="1">
      <c r="A4" s="1053"/>
      <c r="B4" s="1161" t="s">
        <v>674</v>
      </c>
      <c r="C4" s="1052"/>
      <c r="D4" s="1053"/>
      <c r="E4" s="1195" t="s">
        <v>675</v>
      </c>
      <c r="F4" s="1052"/>
      <c r="G4" s="1053"/>
      <c r="H4" s="1049" t="s">
        <v>626</v>
      </c>
      <c r="I4" s="1050"/>
      <c r="J4" s="1050"/>
      <c r="K4" s="1050"/>
      <c r="L4" s="1051"/>
      <c r="M4" s="1054"/>
    </row>
    <row r="5" spans="1:13" s="120" customFormat="1" ht="25.5" customHeight="1">
      <c r="A5" s="1053"/>
      <c r="B5" s="440" t="s">
        <v>563</v>
      </c>
      <c r="C5" s="510" t="s">
        <v>676</v>
      </c>
      <c r="D5" s="440" t="s">
        <v>693</v>
      </c>
      <c r="E5" s="440" t="s">
        <v>563</v>
      </c>
      <c r="F5" s="440" t="s">
        <v>694</v>
      </c>
      <c r="G5" s="440" t="s">
        <v>695</v>
      </c>
      <c r="H5" s="440" t="s">
        <v>563</v>
      </c>
      <c r="I5" s="440" t="s">
        <v>677</v>
      </c>
      <c r="J5" s="440" t="s">
        <v>678</v>
      </c>
      <c r="K5" s="440" t="s">
        <v>679</v>
      </c>
      <c r="L5" s="440" t="s">
        <v>680</v>
      </c>
      <c r="M5" s="1054"/>
    </row>
    <row r="6" spans="1:13" s="120" customFormat="1" ht="49.5" customHeight="1">
      <c r="A6" s="1051"/>
      <c r="B6" s="443" t="s">
        <v>580</v>
      </c>
      <c r="C6" s="444" t="s">
        <v>681</v>
      </c>
      <c r="D6" s="444" t="s">
        <v>682</v>
      </c>
      <c r="E6" s="443" t="s">
        <v>580</v>
      </c>
      <c r="F6" s="444" t="s">
        <v>683</v>
      </c>
      <c r="G6" s="444" t="s">
        <v>684</v>
      </c>
      <c r="H6" s="443" t="s">
        <v>580</v>
      </c>
      <c r="I6" s="443" t="s">
        <v>685</v>
      </c>
      <c r="J6" s="511" t="s">
        <v>686</v>
      </c>
      <c r="K6" s="511" t="s">
        <v>687</v>
      </c>
      <c r="L6" s="444" t="s">
        <v>688</v>
      </c>
      <c r="M6" s="1049"/>
    </row>
    <row r="7" spans="1:13" s="75" customFormat="1" ht="24.75" customHeight="1">
      <c r="A7" s="74" t="s">
        <v>895</v>
      </c>
      <c r="B7" s="39">
        <v>6</v>
      </c>
      <c r="C7" s="39">
        <v>3</v>
      </c>
      <c r="D7" s="39">
        <v>3</v>
      </c>
      <c r="E7" s="39">
        <v>6</v>
      </c>
      <c r="F7" s="39">
        <v>4</v>
      </c>
      <c r="G7" s="39">
        <v>2</v>
      </c>
      <c r="H7" s="229">
        <v>4</v>
      </c>
      <c r="I7" s="171">
        <v>1</v>
      </c>
      <c r="J7" s="39">
        <v>1</v>
      </c>
      <c r="K7" s="228">
        <v>1</v>
      </c>
      <c r="L7" s="39">
        <v>1</v>
      </c>
      <c r="M7" s="316" t="s">
        <v>263</v>
      </c>
    </row>
    <row r="8" spans="1:13" s="75" customFormat="1" ht="24.75" customHeight="1">
      <c r="A8" s="74" t="s">
        <v>657</v>
      </c>
      <c r="B8" s="253">
        <v>1</v>
      </c>
      <c r="C8" s="253" t="s">
        <v>175</v>
      </c>
      <c r="D8" s="253">
        <v>1</v>
      </c>
      <c r="E8" s="134" t="s">
        <v>175</v>
      </c>
      <c r="F8" s="134" t="s">
        <v>175</v>
      </c>
      <c r="G8" s="134" t="s">
        <v>175</v>
      </c>
      <c r="H8" s="134" t="s">
        <v>175</v>
      </c>
      <c r="I8" s="134" t="s">
        <v>175</v>
      </c>
      <c r="J8" s="134" t="s">
        <v>175</v>
      </c>
      <c r="K8" s="134" t="s">
        <v>175</v>
      </c>
      <c r="L8" s="134" t="s">
        <v>175</v>
      </c>
      <c r="M8" s="389" t="s">
        <v>264</v>
      </c>
    </row>
    <row r="9" spans="1:13" s="76" customFormat="1" ht="24.75" customHeight="1">
      <c r="A9" s="74" t="s">
        <v>896</v>
      </c>
      <c r="B9" s="39">
        <f>C9+D9</f>
        <v>7</v>
      </c>
      <c r="C9" s="39">
        <v>3</v>
      </c>
      <c r="D9" s="39">
        <v>4</v>
      </c>
      <c r="E9" s="39">
        <f>F9+G9</f>
        <v>14</v>
      </c>
      <c r="F9" s="39">
        <v>4</v>
      </c>
      <c r="G9" s="39">
        <v>10</v>
      </c>
      <c r="H9" s="229">
        <f>SUM(I9:L9)</f>
        <v>1</v>
      </c>
      <c r="I9" s="163">
        <v>1</v>
      </c>
      <c r="J9" s="134" t="s">
        <v>175</v>
      </c>
      <c r="K9" s="134" t="s">
        <v>175</v>
      </c>
      <c r="L9" s="37" t="s">
        <v>175</v>
      </c>
      <c r="M9" s="316" t="s">
        <v>889</v>
      </c>
    </row>
    <row r="10" spans="1:13" s="76" customFormat="1" ht="24.75" customHeight="1">
      <c r="A10" s="74" t="s">
        <v>658</v>
      </c>
      <c r="B10" s="39">
        <v>1</v>
      </c>
      <c r="C10" s="229">
        <v>0</v>
      </c>
      <c r="D10" s="39">
        <v>1</v>
      </c>
      <c r="E10" s="39">
        <v>1</v>
      </c>
      <c r="F10" s="229">
        <v>0</v>
      </c>
      <c r="G10" s="39">
        <v>1</v>
      </c>
      <c r="H10" s="229">
        <v>0</v>
      </c>
      <c r="I10" s="229">
        <v>0</v>
      </c>
      <c r="J10" s="229">
        <v>0</v>
      </c>
      <c r="K10" s="229">
        <v>0</v>
      </c>
      <c r="L10" s="229">
        <v>0</v>
      </c>
      <c r="M10" s="389" t="s">
        <v>894</v>
      </c>
    </row>
    <row r="11" spans="1:13" s="76" customFormat="1" ht="24.75" customHeight="1">
      <c r="A11" s="84" t="s">
        <v>532</v>
      </c>
      <c r="B11" s="50">
        <v>8</v>
      </c>
      <c r="C11" s="39">
        <v>3</v>
      </c>
      <c r="D11" s="39">
        <v>5</v>
      </c>
      <c r="E11" s="39">
        <v>15</v>
      </c>
      <c r="F11" s="39">
        <v>4</v>
      </c>
      <c r="G11" s="39">
        <v>11</v>
      </c>
      <c r="H11" s="229">
        <v>1</v>
      </c>
      <c r="I11" s="163">
        <v>1</v>
      </c>
      <c r="J11" s="229">
        <v>0</v>
      </c>
      <c r="K11" s="229">
        <v>0</v>
      </c>
      <c r="L11" s="230">
        <v>0</v>
      </c>
      <c r="M11" s="50" t="s">
        <v>532</v>
      </c>
    </row>
    <row r="12" spans="1:13" s="76" customFormat="1" ht="24.75" customHeight="1">
      <c r="A12" s="84" t="s">
        <v>178</v>
      </c>
      <c r="B12" s="533">
        <v>8</v>
      </c>
      <c r="C12" s="167">
        <v>3</v>
      </c>
      <c r="D12" s="167">
        <v>5</v>
      </c>
      <c r="E12" s="167">
        <f>SUM(F12:G12)</f>
        <v>15</v>
      </c>
      <c r="F12" s="167">
        <v>4</v>
      </c>
      <c r="G12" s="167">
        <v>11</v>
      </c>
      <c r="H12" s="167">
        <v>1</v>
      </c>
      <c r="I12" s="167">
        <v>1</v>
      </c>
      <c r="J12" s="229">
        <v>0</v>
      </c>
      <c r="K12" s="229">
        <v>0</v>
      </c>
      <c r="L12" s="230">
        <v>0</v>
      </c>
      <c r="M12" s="50" t="s">
        <v>178</v>
      </c>
    </row>
    <row r="13" spans="1:13" s="76" customFormat="1" ht="24.75" customHeight="1">
      <c r="A13" s="84" t="s">
        <v>495</v>
      </c>
      <c r="B13" s="167">
        <v>8</v>
      </c>
      <c r="C13" s="167">
        <v>3</v>
      </c>
      <c r="D13" s="167">
        <v>5</v>
      </c>
      <c r="E13" s="167">
        <v>16</v>
      </c>
      <c r="F13" s="167">
        <v>4</v>
      </c>
      <c r="G13" s="167">
        <v>11</v>
      </c>
      <c r="H13" s="167">
        <v>1</v>
      </c>
      <c r="I13" s="167">
        <v>1</v>
      </c>
      <c r="J13" s="229">
        <v>0</v>
      </c>
      <c r="K13" s="229">
        <v>0</v>
      </c>
      <c r="L13" s="230">
        <v>0</v>
      </c>
      <c r="M13" s="50" t="s">
        <v>495</v>
      </c>
    </row>
    <row r="14" spans="1:13" s="81" customFormat="1" ht="24.75" customHeight="1">
      <c r="A14" s="195" t="s">
        <v>35</v>
      </c>
      <c r="B14" s="639">
        <v>8</v>
      </c>
      <c r="C14" s="639">
        <v>3</v>
      </c>
      <c r="D14" s="639">
        <v>5</v>
      </c>
      <c r="E14" s="639">
        <v>15</v>
      </c>
      <c r="F14" s="639">
        <v>4</v>
      </c>
      <c r="G14" s="639">
        <v>11</v>
      </c>
      <c r="H14" s="639">
        <v>1</v>
      </c>
      <c r="I14" s="639">
        <v>1</v>
      </c>
      <c r="J14" s="734">
        <v>0</v>
      </c>
      <c r="K14" s="734">
        <v>0</v>
      </c>
      <c r="L14" s="735">
        <v>0</v>
      </c>
      <c r="M14" s="260" t="s">
        <v>35</v>
      </c>
    </row>
    <row r="15" spans="1:13" s="1" customFormat="1" ht="16.5" customHeight="1">
      <c r="A15" s="212" t="s">
        <v>265</v>
      </c>
      <c r="B15" s="172"/>
      <c r="C15" s="204"/>
      <c r="D15" s="204"/>
      <c r="E15" s="204"/>
      <c r="F15" s="204"/>
      <c r="G15" s="204"/>
      <c r="H15" s="204"/>
      <c r="I15" s="204"/>
      <c r="K15" s="213"/>
      <c r="L15" s="213"/>
      <c r="M15" s="213" t="s">
        <v>266</v>
      </c>
    </row>
    <row r="16" s="6" customFormat="1" ht="16.5" customHeight="1">
      <c r="A16" s="6" t="s">
        <v>897</v>
      </c>
    </row>
    <row r="17" s="6" customFormat="1" ht="15.75" customHeight="1">
      <c r="A17" s="254" t="s">
        <v>898</v>
      </c>
    </row>
  </sheetData>
  <mergeCells count="9">
    <mergeCell ref="M3:M6"/>
    <mergeCell ref="A1:L1"/>
    <mergeCell ref="A3:A6"/>
    <mergeCell ref="B3:D3"/>
    <mergeCell ref="E3:G3"/>
    <mergeCell ref="H3:L3"/>
    <mergeCell ref="B4:D4"/>
    <mergeCell ref="E4:G4"/>
    <mergeCell ref="H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I7" sqref="I7"/>
    </sheetView>
  </sheetViews>
  <sheetFormatPr defaultColWidth="9.140625" defaultRowHeight="12.75"/>
  <cols>
    <col min="1" max="1" width="14.28125" style="112" customWidth="1"/>
    <col min="2" max="2" width="9.57421875" style="112" customWidth="1"/>
    <col min="3" max="3" width="11.00390625" style="112" customWidth="1"/>
    <col min="4" max="4" width="10.00390625" style="112" customWidth="1"/>
    <col min="5" max="5" width="11.00390625" style="112" customWidth="1"/>
    <col min="6" max="6" width="9.421875" style="112" customWidth="1"/>
    <col min="7" max="7" width="11.57421875" style="112" customWidth="1"/>
    <col min="8" max="8" width="9.140625" style="112" customWidth="1"/>
    <col min="9" max="9" width="11.7109375" style="112" customWidth="1"/>
    <col min="10" max="10" width="9.28125" style="112" customWidth="1"/>
    <col min="11" max="11" width="11.421875" style="112" customWidth="1"/>
    <col min="12" max="12" width="9.28125" style="112" customWidth="1"/>
    <col min="13" max="13" width="12.7109375" style="112" customWidth="1"/>
    <col min="14" max="14" width="9.28125" style="112" customWidth="1"/>
    <col min="15" max="15" width="10.421875" style="112" customWidth="1"/>
    <col min="16" max="16" width="13.8515625" style="112" customWidth="1"/>
    <col min="17" max="17" width="4.57421875" style="112" customWidth="1"/>
    <col min="18" max="18" width="4.7109375" style="112" customWidth="1"/>
    <col min="19" max="20" width="4.57421875" style="112" customWidth="1"/>
    <col min="21" max="21" width="4.7109375" style="112" customWidth="1"/>
    <col min="22" max="23" width="4.57421875" style="112" customWidth="1"/>
    <col min="24" max="24" width="4.7109375" style="112" customWidth="1"/>
    <col min="25" max="26" width="4.57421875" style="112" customWidth="1"/>
    <col min="27" max="27" width="4.7109375" style="112" customWidth="1"/>
    <col min="28" max="29" width="4.57421875" style="112" customWidth="1"/>
    <col min="30" max="30" width="4.7109375" style="112" customWidth="1"/>
    <col min="31" max="32" width="4.57421875" style="112" customWidth="1"/>
    <col min="33" max="33" width="4.7109375" style="112" customWidth="1"/>
    <col min="34" max="35" width="4.57421875" style="112" customWidth="1"/>
    <col min="36" max="36" width="4.8515625" style="112" customWidth="1"/>
    <col min="37" max="51" width="7.140625" style="112" customWidth="1"/>
    <col min="52" max="16384" width="9.140625" style="112" customWidth="1"/>
  </cols>
  <sheetData>
    <row r="1" spans="1:14" ht="20.25">
      <c r="A1" s="1196" t="s">
        <v>766</v>
      </c>
      <c r="B1" s="1196"/>
      <c r="C1" s="1196"/>
      <c r="D1" s="1196"/>
      <c r="E1" s="1196"/>
      <c r="F1" s="1196"/>
      <c r="G1" s="1196"/>
      <c r="H1" s="1196"/>
      <c r="I1" s="1196"/>
      <c r="J1" s="1196"/>
      <c r="K1" s="1196"/>
      <c r="L1" s="1196"/>
      <c r="M1" s="1196"/>
      <c r="N1" s="1196"/>
    </row>
    <row r="2" spans="1:14" ht="12.75">
      <c r="A2" s="483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568"/>
    </row>
    <row r="3" spans="1:14" s="913" customFormat="1" ht="13.5" customHeight="1">
      <c r="A3" s="1207" t="s">
        <v>312</v>
      </c>
      <c r="B3" s="1207"/>
      <c r="C3" s="819"/>
      <c r="D3" s="819"/>
      <c r="E3" s="819"/>
      <c r="F3" s="819"/>
      <c r="G3" s="819"/>
      <c r="H3" s="819"/>
      <c r="I3" s="819"/>
      <c r="J3" s="819"/>
      <c r="K3" s="819"/>
      <c r="L3" s="819" t="s">
        <v>313</v>
      </c>
      <c r="M3" s="819"/>
      <c r="N3" s="568"/>
    </row>
    <row r="4" spans="1:14" s="913" customFormat="1" ht="50.25" customHeight="1">
      <c r="A4" s="820"/>
      <c r="B4" s="1197" t="s">
        <v>314</v>
      </c>
      <c r="C4" s="1198"/>
      <c r="D4" s="1197" t="s">
        <v>315</v>
      </c>
      <c r="E4" s="1198"/>
      <c r="F4" s="1197" t="s">
        <v>316</v>
      </c>
      <c r="G4" s="1198"/>
      <c r="H4" s="1197" t="s">
        <v>317</v>
      </c>
      <c r="I4" s="1198"/>
      <c r="J4" s="1197" t="s">
        <v>318</v>
      </c>
      <c r="K4" s="1203"/>
      <c r="L4" s="1197" t="s">
        <v>319</v>
      </c>
      <c r="M4" s="1198"/>
      <c r="N4" s="821"/>
    </row>
    <row r="5" spans="1:14" s="913" customFormat="1" ht="42" customHeight="1">
      <c r="A5" s="822" t="s">
        <v>320</v>
      </c>
      <c r="B5" s="1201"/>
      <c r="C5" s="1202"/>
      <c r="D5" s="1199"/>
      <c r="E5" s="1200"/>
      <c r="F5" s="1199"/>
      <c r="G5" s="1200"/>
      <c r="H5" s="1201"/>
      <c r="I5" s="1202"/>
      <c r="J5" s="1201"/>
      <c r="K5" s="1204"/>
      <c r="L5" s="1201"/>
      <c r="M5" s="1202"/>
      <c r="N5" s="661" t="s">
        <v>1058</v>
      </c>
    </row>
    <row r="6" spans="1:14" s="913" customFormat="1" ht="12.75">
      <c r="A6" s="822" t="s">
        <v>321</v>
      </c>
      <c r="B6" s="824" t="s">
        <v>767</v>
      </c>
      <c r="C6" s="824" t="s">
        <v>768</v>
      </c>
      <c r="D6" s="824" t="s">
        <v>767</v>
      </c>
      <c r="E6" s="824" t="s">
        <v>768</v>
      </c>
      <c r="F6" s="824" t="s">
        <v>767</v>
      </c>
      <c r="G6" s="824" t="s">
        <v>768</v>
      </c>
      <c r="H6" s="824" t="s">
        <v>767</v>
      </c>
      <c r="I6" s="824" t="s">
        <v>768</v>
      </c>
      <c r="J6" s="824" t="s">
        <v>767</v>
      </c>
      <c r="K6" s="824" t="s">
        <v>768</v>
      </c>
      <c r="L6" s="824" t="s">
        <v>767</v>
      </c>
      <c r="M6" s="824" t="s">
        <v>768</v>
      </c>
      <c r="N6" s="661" t="s">
        <v>322</v>
      </c>
    </row>
    <row r="7" spans="1:14" s="913" customFormat="1" ht="44.25" customHeight="1">
      <c r="A7" s="825"/>
      <c r="B7" s="826" t="s">
        <v>769</v>
      </c>
      <c r="C7" s="826" t="s">
        <v>770</v>
      </c>
      <c r="D7" s="826" t="s">
        <v>769</v>
      </c>
      <c r="E7" s="826" t="s">
        <v>770</v>
      </c>
      <c r="F7" s="826" t="s">
        <v>769</v>
      </c>
      <c r="G7" s="826" t="s">
        <v>770</v>
      </c>
      <c r="H7" s="826" t="s">
        <v>769</v>
      </c>
      <c r="I7" s="826" t="s">
        <v>770</v>
      </c>
      <c r="J7" s="826" t="s">
        <v>769</v>
      </c>
      <c r="K7" s="826" t="s">
        <v>770</v>
      </c>
      <c r="L7" s="826" t="s">
        <v>769</v>
      </c>
      <c r="M7" s="826" t="s">
        <v>770</v>
      </c>
      <c r="N7" s="827"/>
    </row>
    <row r="8" spans="1:14" s="913" customFormat="1" ht="30" customHeight="1">
      <c r="A8" s="828">
        <v>2004</v>
      </c>
      <c r="B8" s="914">
        <v>9</v>
      </c>
      <c r="C8" s="915">
        <v>40</v>
      </c>
      <c r="D8" s="915">
        <v>16</v>
      </c>
      <c r="E8" s="915">
        <v>441</v>
      </c>
      <c r="F8" s="916">
        <v>0</v>
      </c>
      <c r="G8" s="916">
        <v>0</v>
      </c>
      <c r="H8" s="916">
        <v>0</v>
      </c>
      <c r="I8" s="916">
        <v>0</v>
      </c>
      <c r="J8" s="916">
        <v>0</v>
      </c>
      <c r="K8" s="916">
        <v>0</v>
      </c>
      <c r="L8" s="916">
        <v>0</v>
      </c>
      <c r="M8" s="917">
        <v>0</v>
      </c>
      <c r="N8" s="658" t="s">
        <v>171</v>
      </c>
    </row>
    <row r="9" spans="1:14" s="913" customFormat="1" ht="30" customHeight="1">
      <c r="A9" s="828">
        <v>2005</v>
      </c>
      <c r="B9" s="914">
        <v>9</v>
      </c>
      <c r="C9" s="915">
        <v>74</v>
      </c>
      <c r="D9" s="915">
        <v>21</v>
      </c>
      <c r="E9" s="915">
        <v>483</v>
      </c>
      <c r="F9" s="916">
        <v>0</v>
      </c>
      <c r="G9" s="916">
        <v>0</v>
      </c>
      <c r="H9" s="916">
        <v>0</v>
      </c>
      <c r="I9" s="916">
        <v>0</v>
      </c>
      <c r="J9" s="916">
        <v>0</v>
      </c>
      <c r="K9" s="916">
        <v>0</v>
      </c>
      <c r="L9" s="916">
        <v>0</v>
      </c>
      <c r="M9" s="918">
        <v>0</v>
      </c>
      <c r="N9" s="658" t="s">
        <v>172</v>
      </c>
    </row>
    <row r="10" spans="1:14" s="913" customFormat="1" ht="30" customHeight="1">
      <c r="A10" s="828">
        <v>2006</v>
      </c>
      <c r="B10" s="914">
        <v>11</v>
      </c>
      <c r="C10" s="915">
        <v>66</v>
      </c>
      <c r="D10" s="915">
        <v>20</v>
      </c>
      <c r="E10" s="915">
        <v>448</v>
      </c>
      <c r="F10" s="916">
        <v>0</v>
      </c>
      <c r="G10" s="916">
        <v>0</v>
      </c>
      <c r="H10" s="916">
        <v>0</v>
      </c>
      <c r="I10" s="916">
        <v>0</v>
      </c>
      <c r="J10" s="916">
        <v>0</v>
      </c>
      <c r="K10" s="916">
        <v>0</v>
      </c>
      <c r="L10" s="916">
        <v>0</v>
      </c>
      <c r="M10" s="918">
        <v>0</v>
      </c>
      <c r="N10" s="658" t="s">
        <v>173</v>
      </c>
    </row>
    <row r="11" spans="1:14" s="913" customFormat="1" ht="30" customHeight="1">
      <c r="A11" s="829">
        <v>2007</v>
      </c>
      <c r="B11" s="919">
        <v>12</v>
      </c>
      <c r="C11" s="920">
        <v>51</v>
      </c>
      <c r="D11" s="920">
        <v>16</v>
      </c>
      <c r="E11" s="920">
        <v>335</v>
      </c>
      <c r="F11" s="916">
        <v>0</v>
      </c>
      <c r="G11" s="916">
        <v>0</v>
      </c>
      <c r="H11" s="916">
        <v>0</v>
      </c>
      <c r="I11" s="916">
        <v>0</v>
      </c>
      <c r="J11" s="916">
        <v>0</v>
      </c>
      <c r="K11" s="916">
        <v>0</v>
      </c>
      <c r="L11" s="916">
        <v>0</v>
      </c>
      <c r="M11" s="918">
        <v>0</v>
      </c>
      <c r="N11" s="661" t="s">
        <v>1079</v>
      </c>
    </row>
    <row r="12" spans="1:14" s="25" customFormat="1" ht="30" customHeight="1">
      <c r="A12" s="883">
        <v>2008</v>
      </c>
      <c r="B12" s="816">
        <f>B13+B14</f>
        <v>14</v>
      </c>
      <c r="C12" s="817">
        <f aca="true" t="shared" si="0" ref="C12:M12">C13+C14</f>
        <v>59</v>
      </c>
      <c r="D12" s="817">
        <f t="shared" si="0"/>
        <v>17</v>
      </c>
      <c r="E12" s="817">
        <f t="shared" si="0"/>
        <v>284</v>
      </c>
      <c r="F12" s="817">
        <f t="shared" si="0"/>
        <v>2</v>
      </c>
      <c r="G12" s="817">
        <f t="shared" si="0"/>
        <v>10</v>
      </c>
      <c r="H12" s="817">
        <f t="shared" si="0"/>
        <v>0</v>
      </c>
      <c r="I12" s="817">
        <f t="shared" si="0"/>
        <v>0</v>
      </c>
      <c r="J12" s="817">
        <f t="shared" si="0"/>
        <v>22</v>
      </c>
      <c r="K12" s="817">
        <f t="shared" si="0"/>
        <v>527</v>
      </c>
      <c r="L12" s="817">
        <f t="shared" si="0"/>
        <v>1</v>
      </c>
      <c r="M12" s="818">
        <f t="shared" si="0"/>
        <v>1</v>
      </c>
      <c r="N12" s="662" t="s">
        <v>323</v>
      </c>
    </row>
    <row r="13" spans="1:14" s="913" customFormat="1" ht="30" customHeight="1">
      <c r="A13" s="830" t="s">
        <v>324</v>
      </c>
      <c r="B13" s="921">
        <v>14</v>
      </c>
      <c r="C13" s="916">
        <v>59</v>
      </c>
      <c r="D13" s="916">
        <v>11</v>
      </c>
      <c r="E13" s="916">
        <v>242</v>
      </c>
      <c r="F13" s="916">
        <v>1</v>
      </c>
      <c r="G13" s="916">
        <v>2</v>
      </c>
      <c r="H13" s="916">
        <v>0</v>
      </c>
      <c r="I13" s="916">
        <v>0</v>
      </c>
      <c r="J13" s="916">
        <v>22</v>
      </c>
      <c r="K13" s="916">
        <v>527</v>
      </c>
      <c r="L13" s="916">
        <v>1</v>
      </c>
      <c r="M13" s="922">
        <v>1</v>
      </c>
      <c r="N13" s="650" t="s">
        <v>325</v>
      </c>
    </row>
    <row r="14" spans="1:14" s="913" customFormat="1" ht="30" customHeight="1">
      <c r="A14" s="823" t="s">
        <v>326</v>
      </c>
      <c r="B14" s="923">
        <v>0</v>
      </c>
      <c r="C14" s="924">
        <v>0</v>
      </c>
      <c r="D14" s="924">
        <v>6</v>
      </c>
      <c r="E14" s="924">
        <v>42</v>
      </c>
      <c r="F14" s="924">
        <v>1</v>
      </c>
      <c r="G14" s="924">
        <v>8</v>
      </c>
      <c r="H14" s="924">
        <v>0</v>
      </c>
      <c r="I14" s="924">
        <v>0</v>
      </c>
      <c r="J14" s="924">
        <v>0</v>
      </c>
      <c r="K14" s="924">
        <v>0</v>
      </c>
      <c r="L14" s="924">
        <v>0</v>
      </c>
      <c r="M14" s="925">
        <v>0</v>
      </c>
      <c r="N14" s="619" t="s">
        <v>327</v>
      </c>
    </row>
    <row r="15" spans="1:14" s="913" customFormat="1" ht="12.75">
      <c r="A15" s="1205" t="s">
        <v>328</v>
      </c>
      <c r="B15" s="1205"/>
      <c r="C15" s="1205"/>
      <c r="D15" s="1206"/>
      <c r="E15" s="831"/>
      <c r="F15" s="831" t="s">
        <v>329</v>
      </c>
      <c r="G15" s="831"/>
      <c r="H15" s="831"/>
      <c r="I15" s="831"/>
      <c r="J15" s="831"/>
      <c r="K15" s="831"/>
      <c r="L15" s="831"/>
      <c r="M15" s="831"/>
      <c r="N15" s="831"/>
    </row>
    <row r="16" spans="1:14" s="913" customFormat="1" ht="12.75">
      <c r="A16" s="568"/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</row>
  </sheetData>
  <mergeCells count="9">
    <mergeCell ref="A15:D15"/>
    <mergeCell ref="A3:B3"/>
    <mergeCell ref="B4:C5"/>
    <mergeCell ref="D4:E5"/>
    <mergeCell ref="A1:N1"/>
    <mergeCell ref="F4:G5"/>
    <mergeCell ref="H4:I5"/>
    <mergeCell ref="J4:K5"/>
    <mergeCell ref="L4:M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4"/>
  <sheetViews>
    <sheetView zoomScaleSheetLayoutView="100" workbookViewId="0" topLeftCell="A1">
      <selection activeCell="K2" sqref="K2"/>
    </sheetView>
  </sheetViews>
  <sheetFormatPr defaultColWidth="9.140625" defaultRowHeight="12.75"/>
  <cols>
    <col min="1" max="1" width="17.421875" style="0" customWidth="1"/>
    <col min="2" max="7" width="10.57421875" style="0" customWidth="1"/>
    <col min="8" max="10" width="12.57421875" style="0" customWidth="1"/>
    <col min="11" max="11" width="10.7109375" style="0" customWidth="1"/>
    <col min="12" max="12" width="3.57421875" style="0" customWidth="1"/>
    <col min="13" max="13" width="7.00390625" style="0" hidden="1" customWidth="1"/>
    <col min="14" max="14" width="9.57421875" style="0" customWidth="1"/>
    <col min="15" max="15" width="10.7109375" style="0" customWidth="1"/>
    <col min="16" max="17" width="11.28125" style="0" customWidth="1"/>
    <col min="18" max="18" width="10.421875" style="0" customWidth="1"/>
    <col min="19" max="19" width="17.00390625" style="94" customWidth="1"/>
    <col min="20" max="20" width="10.7109375" style="0" customWidth="1"/>
  </cols>
  <sheetData>
    <row r="1" spans="1:19" s="51" customFormat="1" ht="32.25" customHeight="1">
      <c r="A1" s="933" t="s">
        <v>238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279"/>
      <c r="N1" s="279"/>
      <c r="O1" s="279"/>
      <c r="P1" s="279"/>
      <c r="Q1" s="279"/>
      <c r="R1" s="279"/>
      <c r="S1" s="279"/>
    </row>
    <row r="2" spans="1:13" s="206" customFormat="1" ht="11.25" customHeight="1">
      <c r="A2" s="455" t="s">
        <v>239</v>
      </c>
      <c r="K2" s="213" t="s">
        <v>547</v>
      </c>
      <c r="M2" s="456" t="s">
        <v>240</v>
      </c>
    </row>
    <row r="3" spans="1:13" s="206" customFormat="1" ht="11.25" customHeight="1">
      <c r="A3" s="934" t="s">
        <v>431</v>
      </c>
      <c r="B3" s="949" t="s">
        <v>432</v>
      </c>
      <c r="C3" s="945"/>
      <c r="D3" s="960" t="s">
        <v>433</v>
      </c>
      <c r="E3" s="943" t="s">
        <v>434</v>
      </c>
      <c r="F3" s="944"/>
      <c r="G3" s="945"/>
      <c r="H3" s="943" t="s">
        <v>435</v>
      </c>
      <c r="I3" s="944"/>
      <c r="J3" s="945"/>
      <c r="K3" s="962" t="s">
        <v>436</v>
      </c>
      <c r="L3" s="963"/>
      <c r="M3" s="963"/>
    </row>
    <row r="4" spans="1:13" s="206" customFormat="1" ht="11.25" customHeight="1">
      <c r="A4" s="903"/>
      <c r="B4" s="950"/>
      <c r="C4" s="926"/>
      <c r="D4" s="941"/>
      <c r="E4" s="946"/>
      <c r="F4" s="947"/>
      <c r="G4" s="948"/>
      <c r="H4" s="946"/>
      <c r="I4" s="947"/>
      <c r="J4" s="948"/>
      <c r="K4" s="936"/>
      <c r="L4" s="937"/>
      <c r="M4" s="937"/>
    </row>
    <row r="5" spans="1:13" s="206" customFormat="1" ht="11.25" customHeight="1">
      <c r="A5" s="903"/>
      <c r="B5" s="448" t="s">
        <v>437</v>
      </c>
      <c r="C5" s="448" t="s">
        <v>438</v>
      </c>
      <c r="D5" s="457"/>
      <c r="E5" s="940" t="s">
        <v>439</v>
      </c>
      <c r="F5" s="940" t="s">
        <v>440</v>
      </c>
      <c r="G5" s="940" t="s">
        <v>441</v>
      </c>
      <c r="H5" s="940" t="s">
        <v>439</v>
      </c>
      <c r="I5" s="940" t="s">
        <v>440</v>
      </c>
      <c r="J5" s="940" t="s">
        <v>441</v>
      </c>
      <c r="K5" s="936"/>
      <c r="L5" s="937"/>
      <c r="M5" s="937"/>
    </row>
    <row r="6" spans="1:13" s="206" customFormat="1" ht="11.25" customHeight="1">
      <c r="A6" s="903"/>
      <c r="B6" s="457"/>
      <c r="C6" s="457"/>
      <c r="D6" s="459" t="s">
        <v>442</v>
      </c>
      <c r="E6" s="941"/>
      <c r="F6" s="941"/>
      <c r="G6" s="941"/>
      <c r="H6" s="941"/>
      <c r="I6" s="941"/>
      <c r="J6" s="941"/>
      <c r="K6" s="936"/>
      <c r="L6" s="937"/>
      <c r="M6" s="937"/>
    </row>
    <row r="7" spans="1:13" s="206" customFormat="1" ht="11.25" customHeight="1">
      <c r="A7" s="904"/>
      <c r="B7" s="458" t="s">
        <v>443</v>
      </c>
      <c r="C7" s="458" t="s">
        <v>444</v>
      </c>
      <c r="D7" s="458" t="s">
        <v>445</v>
      </c>
      <c r="E7" s="942"/>
      <c r="F7" s="942"/>
      <c r="G7" s="942"/>
      <c r="H7" s="942"/>
      <c r="I7" s="942"/>
      <c r="J7" s="942"/>
      <c r="K7" s="938"/>
      <c r="L7" s="939"/>
      <c r="M7" s="939"/>
    </row>
    <row r="8" spans="1:13" s="89" customFormat="1" ht="10.5" customHeight="1">
      <c r="A8" s="308" t="s">
        <v>133</v>
      </c>
      <c r="B8" s="538">
        <v>27</v>
      </c>
      <c r="C8" s="538">
        <v>2</v>
      </c>
      <c r="D8" s="538">
        <v>875</v>
      </c>
      <c r="E8" s="538">
        <v>31451</v>
      </c>
      <c r="F8" s="538">
        <v>16525</v>
      </c>
      <c r="G8" s="538">
        <v>14926</v>
      </c>
      <c r="H8" s="538">
        <v>1011</v>
      </c>
      <c r="I8" s="538">
        <v>250</v>
      </c>
      <c r="J8" s="538">
        <v>761</v>
      </c>
      <c r="K8" s="907" t="s">
        <v>378</v>
      </c>
      <c r="L8" s="908"/>
      <c r="M8" s="908"/>
    </row>
    <row r="9" spans="1:13" s="90" customFormat="1" ht="10.5" customHeight="1">
      <c r="A9" s="309" t="s">
        <v>267</v>
      </c>
      <c r="B9" s="837">
        <v>32</v>
      </c>
      <c r="C9" s="837">
        <v>8</v>
      </c>
      <c r="D9" s="837">
        <v>321</v>
      </c>
      <c r="E9" s="837">
        <v>7339</v>
      </c>
      <c r="F9" s="837">
        <v>3771</v>
      </c>
      <c r="G9" s="837">
        <v>3568</v>
      </c>
      <c r="H9" s="837">
        <v>415</v>
      </c>
      <c r="I9" s="837">
        <v>201</v>
      </c>
      <c r="J9" s="837">
        <v>214</v>
      </c>
      <c r="K9" s="909" t="s">
        <v>142</v>
      </c>
      <c r="L9" s="910"/>
      <c r="M9" s="910"/>
    </row>
    <row r="10" spans="1:13" s="89" customFormat="1" ht="10.5" customHeight="1">
      <c r="A10" s="308" t="s">
        <v>134</v>
      </c>
      <c r="B10" s="538">
        <v>27</v>
      </c>
      <c r="C10" s="538">
        <v>2</v>
      </c>
      <c r="D10" s="538">
        <v>909</v>
      </c>
      <c r="E10" s="538">
        <v>32001</v>
      </c>
      <c r="F10" s="538">
        <v>16929</v>
      </c>
      <c r="G10" s="538">
        <v>15072</v>
      </c>
      <c r="H10" s="538">
        <v>1046</v>
      </c>
      <c r="I10" s="538">
        <v>264</v>
      </c>
      <c r="J10" s="538">
        <v>782</v>
      </c>
      <c r="K10" s="907" t="s">
        <v>379</v>
      </c>
      <c r="L10" s="908"/>
      <c r="M10" s="908"/>
    </row>
    <row r="11" spans="1:13" s="90" customFormat="1" ht="10.5" customHeight="1">
      <c r="A11" s="309" t="s">
        <v>268</v>
      </c>
      <c r="B11" s="837">
        <v>32</v>
      </c>
      <c r="C11" s="837">
        <v>8</v>
      </c>
      <c r="D11" s="837">
        <v>325</v>
      </c>
      <c r="E11" s="837">
        <v>7170</v>
      </c>
      <c r="F11" s="837">
        <v>3694</v>
      </c>
      <c r="G11" s="837">
        <v>3476</v>
      </c>
      <c r="H11" s="837">
        <v>434</v>
      </c>
      <c r="I11" s="837">
        <v>200</v>
      </c>
      <c r="J11" s="837">
        <v>234</v>
      </c>
      <c r="K11" s="909" t="s">
        <v>143</v>
      </c>
      <c r="L11" s="910"/>
      <c r="M11" s="910"/>
    </row>
    <row r="12" spans="1:13" s="89" customFormat="1" ht="10.5" customHeight="1">
      <c r="A12" s="308" t="s">
        <v>135</v>
      </c>
      <c r="B12" s="538">
        <v>27</v>
      </c>
      <c r="C12" s="538">
        <v>2</v>
      </c>
      <c r="D12" s="538">
        <v>923</v>
      </c>
      <c r="E12" s="538">
        <v>31884</v>
      </c>
      <c r="F12" s="538">
        <v>16818</v>
      </c>
      <c r="G12" s="538">
        <v>15066</v>
      </c>
      <c r="H12" s="538">
        <v>1094</v>
      </c>
      <c r="I12" s="538">
        <v>259</v>
      </c>
      <c r="J12" s="538">
        <v>835</v>
      </c>
      <c r="K12" s="907" t="s">
        <v>380</v>
      </c>
      <c r="L12" s="908"/>
      <c r="M12" s="908"/>
    </row>
    <row r="13" spans="1:13" s="89" customFormat="1" ht="10.5" customHeight="1">
      <c r="A13" s="309" t="s">
        <v>269</v>
      </c>
      <c r="B13" s="538">
        <v>32</v>
      </c>
      <c r="C13" s="538">
        <v>8</v>
      </c>
      <c r="D13" s="538">
        <v>308</v>
      </c>
      <c r="E13" s="538">
        <v>6879</v>
      </c>
      <c r="F13" s="538">
        <v>3602</v>
      </c>
      <c r="G13" s="538">
        <v>3277</v>
      </c>
      <c r="H13" s="538">
        <v>426</v>
      </c>
      <c r="I13" s="538">
        <v>189</v>
      </c>
      <c r="J13" s="538">
        <v>237</v>
      </c>
      <c r="K13" s="256" t="s">
        <v>144</v>
      </c>
      <c r="L13" s="272"/>
      <c r="M13" s="272"/>
    </row>
    <row r="14" spans="1:13" s="89" customFormat="1" ht="10.5" customHeight="1">
      <c r="A14" s="273" t="s">
        <v>385</v>
      </c>
      <c r="B14" s="540">
        <v>60</v>
      </c>
      <c r="C14" s="540">
        <v>10</v>
      </c>
      <c r="D14" s="540">
        <v>1234</v>
      </c>
      <c r="E14" s="540">
        <v>38350</v>
      </c>
      <c r="F14" s="540">
        <v>20199</v>
      </c>
      <c r="G14" s="540">
        <v>18151</v>
      </c>
      <c r="H14" s="540">
        <v>1578</v>
      </c>
      <c r="I14" s="540">
        <v>451</v>
      </c>
      <c r="J14" s="540">
        <v>1127</v>
      </c>
      <c r="K14" s="993" t="s">
        <v>237</v>
      </c>
      <c r="L14" s="994"/>
      <c r="M14" s="994"/>
    </row>
    <row r="15" spans="1:13" s="89" customFormat="1" ht="10.5" customHeight="1">
      <c r="A15" s="273" t="s">
        <v>174</v>
      </c>
      <c r="B15" s="540">
        <v>61</v>
      </c>
      <c r="C15" s="540">
        <v>10</v>
      </c>
      <c r="D15" s="540">
        <v>1207</v>
      </c>
      <c r="E15" s="540">
        <f>SUM(F15:G15)</f>
        <v>38000</v>
      </c>
      <c r="F15" s="540">
        <v>20001</v>
      </c>
      <c r="G15" s="540">
        <v>17999</v>
      </c>
      <c r="H15" s="540">
        <f>SUM(I15:J15)</f>
        <v>1617</v>
      </c>
      <c r="I15" s="540">
        <v>446</v>
      </c>
      <c r="J15" s="540">
        <v>1171</v>
      </c>
      <c r="K15" s="993" t="s">
        <v>174</v>
      </c>
      <c r="L15" s="994"/>
      <c r="M15" s="994"/>
    </row>
    <row r="16" spans="1:13" s="89" customFormat="1" ht="10.5" customHeight="1">
      <c r="A16" s="273" t="s">
        <v>489</v>
      </c>
      <c r="B16" s="540">
        <v>61</v>
      </c>
      <c r="C16" s="540">
        <v>10</v>
      </c>
      <c r="D16" s="540">
        <v>1228</v>
      </c>
      <c r="E16" s="540">
        <v>36812</v>
      </c>
      <c r="F16" s="540">
        <v>19382</v>
      </c>
      <c r="G16" s="540">
        <v>17430</v>
      </c>
      <c r="H16" s="540">
        <v>1675</v>
      </c>
      <c r="I16" s="540">
        <v>434</v>
      </c>
      <c r="J16" s="540">
        <v>1241</v>
      </c>
      <c r="K16" s="993" t="s">
        <v>489</v>
      </c>
      <c r="L16" s="959"/>
      <c r="M16" s="284"/>
    </row>
    <row r="17" spans="1:13" s="513" customFormat="1" ht="10.5" customHeight="1" thickBot="1">
      <c r="A17" s="545" t="s">
        <v>488</v>
      </c>
      <c r="B17" s="838">
        <v>61</v>
      </c>
      <c r="C17" s="838">
        <v>10</v>
      </c>
      <c r="D17" s="838">
        <v>1222</v>
      </c>
      <c r="E17" s="838">
        <v>35187</v>
      </c>
      <c r="F17" s="838">
        <v>18555</v>
      </c>
      <c r="G17" s="838">
        <v>16632</v>
      </c>
      <c r="H17" s="838">
        <v>1703</v>
      </c>
      <c r="I17" s="838">
        <v>434</v>
      </c>
      <c r="J17" s="838">
        <v>1269</v>
      </c>
      <c r="K17" s="979" t="s">
        <v>488</v>
      </c>
      <c r="L17" s="980"/>
      <c r="M17" s="980"/>
    </row>
    <row r="18" spans="1:19" s="91" customFormat="1" ht="7.5" customHeight="1">
      <c r="A18" s="270"/>
      <c r="B18" s="544"/>
      <c r="C18" s="544"/>
      <c r="D18" s="544"/>
      <c r="E18" s="544"/>
      <c r="F18" s="544"/>
      <c r="G18" s="544"/>
      <c r="H18" s="544"/>
      <c r="I18" s="544"/>
      <c r="J18" s="544"/>
      <c r="K18" s="271"/>
      <c r="L18" s="271"/>
      <c r="M18" s="271"/>
      <c r="N18" s="271"/>
      <c r="O18" s="271"/>
      <c r="P18" s="271"/>
      <c r="Q18" s="271"/>
      <c r="R18" s="271"/>
      <c r="S18" s="270"/>
    </row>
    <row r="19" spans="1:12" s="206" customFormat="1" ht="12.75" customHeight="1">
      <c r="A19" s="934" t="s">
        <v>391</v>
      </c>
      <c r="B19" s="949" t="s">
        <v>392</v>
      </c>
      <c r="C19" s="895"/>
      <c r="D19" s="896"/>
      <c r="E19" s="949" t="s">
        <v>393</v>
      </c>
      <c r="F19" s="895"/>
      <c r="G19" s="960" t="s">
        <v>394</v>
      </c>
      <c r="H19" s="960" t="s">
        <v>395</v>
      </c>
      <c r="I19" s="930" t="s">
        <v>403</v>
      </c>
      <c r="J19" s="927" t="s">
        <v>404</v>
      </c>
      <c r="K19" s="450"/>
      <c r="L19" s="450"/>
    </row>
    <row r="20" spans="1:12" s="206" customFormat="1" ht="12.75" customHeight="1">
      <c r="A20" s="935"/>
      <c r="B20" s="897"/>
      <c r="C20" s="898"/>
      <c r="D20" s="899"/>
      <c r="E20" s="901"/>
      <c r="F20" s="902"/>
      <c r="G20" s="961"/>
      <c r="H20" s="961"/>
      <c r="I20" s="931"/>
      <c r="J20" s="928"/>
      <c r="K20" s="450"/>
      <c r="L20" s="450"/>
    </row>
    <row r="21" spans="1:12" s="206" customFormat="1" ht="13.5" customHeight="1">
      <c r="A21" s="935"/>
      <c r="B21" s="940" t="s">
        <v>405</v>
      </c>
      <c r="C21" s="940" t="s">
        <v>406</v>
      </c>
      <c r="D21" s="940" t="s">
        <v>422</v>
      </c>
      <c r="E21" s="451" t="s">
        <v>423</v>
      </c>
      <c r="F21" s="452" t="s">
        <v>424</v>
      </c>
      <c r="G21" s="449"/>
      <c r="H21" s="449"/>
      <c r="I21" s="931"/>
      <c r="J21" s="928"/>
      <c r="K21" s="450"/>
      <c r="L21" s="450"/>
    </row>
    <row r="22" spans="1:12" s="206" customFormat="1" ht="15.75" customHeight="1">
      <c r="A22" s="935"/>
      <c r="B22" s="961"/>
      <c r="C22" s="961"/>
      <c r="D22" s="961"/>
      <c r="E22" s="449"/>
      <c r="F22" s="420" t="s">
        <v>425</v>
      </c>
      <c r="G22" s="449" t="s">
        <v>427</v>
      </c>
      <c r="H22" s="449"/>
      <c r="I22" s="931"/>
      <c r="J22" s="928"/>
      <c r="K22" s="450"/>
      <c r="L22" s="450"/>
    </row>
    <row r="23" spans="1:12" s="206" customFormat="1" ht="15.75" customHeight="1">
      <c r="A23" s="894"/>
      <c r="B23" s="900"/>
      <c r="C23" s="900"/>
      <c r="D23" s="900"/>
      <c r="E23" s="421" t="s">
        <v>244</v>
      </c>
      <c r="F23" s="453" t="s">
        <v>428</v>
      </c>
      <c r="G23" s="421" t="s">
        <v>429</v>
      </c>
      <c r="H23" s="454" t="s">
        <v>430</v>
      </c>
      <c r="I23" s="932"/>
      <c r="J23" s="929"/>
      <c r="K23" s="450"/>
      <c r="L23" s="450"/>
    </row>
    <row r="24" spans="1:12" s="89" customFormat="1" ht="10.5" customHeight="1">
      <c r="A24" s="308" t="s">
        <v>133</v>
      </c>
      <c r="B24" s="839">
        <v>141</v>
      </c>
      <c r="C24" s="839">
        <v>52</v>
      </c>
      <c r="D24" s="839">
        <v>89</v>
      </c>
      <c r="E24" s="839">
        <v>4350</v>
      </c>
      <c r="F24" s="839">
        <v>4350</v>
      </c>
      <c r="G24" s="839">
        <v>437.4</v>
      </c>
      <c r="H24" s="839">
        <v>188.7</v>
      </c>
      <c r="I24" s="839">
        <v>875</v>
      </c>
      <c r="J24" s="255" t="s">
        <v>378</v>
      </c>
      <c r="K24" s="287"/>
      <c r="L24" s="312"/>
    </row>
    <row r="25" spans="1:12" s="90" customFormat="1" ht="10.5" customHeight="1">
      <c r="A25" s="309" t="s">
        <v>267</v>
      </c>
      <c r="B25" s="840">
        <v>116</v>
      </c>
      <c r="C25" s="840">
        <v>54</v>
      </c>
      <c r="D25" s="840">
        <v>62</v>
      </c>
      <c r="E25" s="840">
        <v>1010</v>
      </c>
      <c r="F25" s="840">
        <v>1010</v>
      </c>
      <c r="G25" s="840">
        <v>540.452</v>
      </c>
      <c r="H25" s="840">
        <v>83.50699999999999</v>
      </c>
      <c r="I25" s="840">
        <v>321</v>
      </c>
      <c r="J25" s="256" t="s">
        <v>142</v>
      </c>
      <c r="K25" s="288"/>
      <c r="L25" s="313"/>
    </row>
    <row r="26" spans="1:12" s="89" customFormat="1" ht="10.5" customHeight="1">
      <c r="A26" s="308" t="s">
        <v>134</v>
      </c>
      <c r="B26" s="839">
        <v>142</v>
      </c>
      <c r="C26" s="839">
        <v>54</v>
      </c>
      <c r="D26" s="839">
        <v>88</v>
      </c>
      <c r="E26" s="839">
        <v>5008</v>
      </c>
      <c r="F26" s="839">
        <v>5008</v>
      </c>
      <c r="G26" s="839">
        <v>438</v>
      </c>
      <c r="H26" s="839">
        <v>195.6</v>
      </c>
      <c r="I26" s="839">
        <v>915</v>
      </c>
      <c r="J26" s="255" t="s">
        <v>379</v>
      </c>
      <c r="K26" s="287"/>
      <c r="L26" s="312"/>
    </row>
    <row r="27" spans="1:12" s="90" customFormat="1" ht="10.5" customHeight="1">
      <c r="A27" s="309" t="s">
        <v>268</v>
      </c>
      <c r="B27" s="840">
        <v>115</v>
      </c>
      <c r="C27" s="840">
        <v>54</v>
      </c>
      <c r="D27" s="840">
        <v>61</v>
      </c>
      <c r="E27" s="840">
        <v>1094</v>
      </c>
      <c r="F27" s="840">
        <v>1094</v>
      </c>
      <c r="G27" s="840">
        <v>530.1</v>
      </c>
      <c r="H27" s="840">
        <v>88.2</v>
      </c>
      <c r="I27" s="840">
        <v>330</v>
      </c>
      <c r="J27" s="256" t="s">
        <v>143</v>
      </c>
      <c r="K27" s="288"/>
      <c r="L27" s="313"/>
    </row>
    <row r="28" spans="1:12" s="89" customFormat="1" ht="10.5" customHeight="1">
      <c r="A28" s="308" t="s">
        <v>135</v>
      </c>
      <c r="B28" s="839">
        <v>147</v>
      </c>
      <c r="C28" s="839">
        <v>61</v>
      </c>
      <c r="D28" s="839">
        <v>86</v>
      </c>
      <c r="E28" s="839">
        <v>5356</v>
      </c>
      <c r="F28" s="839">
        <v>5356</v>
      </c>
      <c r="G28" s="839">
        <v>432.6</v>
      </c>
      <c r="H28" s="839">
        <v>198.3</v>
      </c>
      <c r="I28" s="839">
        <v>923</v>
      </c>
      <c r="J28" s="255" t="s">
        <v>380</v>
      </c>
      <c r="K28" s="287"/>
      <c r="L28" s="312"/>
    </row>
    <row r="29" spans="1:12" s="89" customFormat="1" ht="10.5" customHeight="1">
      <c r="A29" s="309" t="s">
        <v>269</v>
      </c>
      <c r="B29" s="839">
        <v>130</v>
      </c>
      <c r="C29" s="839">
        <v>60</v>
      </c>
      <c r="D29" s="839">
        <v>70</v>
      </c>
      <c r="E29" s="839">
        <v>1146</v>
      </c>
      <c r="F29" s="839">
        <v>1146</v>
      </c>
      <c r="G29" s="839">
        <v>525</v>
      </c>
      <c r="H29" s="839">
        <v>88</v>
      </c>
      <c r="I29" s="839">
        <v>308</v>
      </c>
      <c r="J29" s="256" t="s">
        <v>144</v>
      </c>
      <c r="K29" s="272"/>
      <c r="L29" s="311"/>
    </row>
    <row r="30" spans="1:12" s="89" customFormat="1" ht="10.5" customHeight="1">
      <c r="A30" s="274" t="s">
        <v>386</v>
      </c>
      <c r="B30" s="841">
        <v>274</v>
      </c>
      <c r="C30" s="841">
        <v>121</v>
      </c>
      <c r="D30" s="841">
        <v>153</v>
      </c>
      <c r="E30" s="841">
        <v>6490</v>
      </c>
      <c r="F30" s="841">
        <v>6489</v>
      </c>
      <c r="G30" s="841">
        <v>974</v>
      </c>
      <c r="H30" s="841">
        <v>305.4</v>
      </c>
      <c r="I30" s="841">
        <v>1234</v>
      </c>
      <c r="J30" s="264" t="s">
        <v>237</v>
      </c>
      <c r="K30" s="284"/>
      <c r="L30" s="284"/>
    </row>
    <row r="31" spans="1:12" s="89" customFormat="1" ht="10.5" customHeight="1">
      <c r="A31" s="274" t="s">
        <v>174</v>
      </c>
      <c r="B31" s="841">
        <f>SUM(C31:D31)</f>
        <v>262</v>
      </c>
      <c r="C31" s="841">
        <v>121</v>
      </c>
      <c r="D31" s="841">
        <v>141</v>
      </c>
      <c r="E31" s="841">
        <v>6538</v>
      </c>
      <c r="F31" s="841">
        <v>6535</v>
      </c>
      <c r="G31" s="841">
        <v>995</v>
      </c>
      <c r="H31" s="841">
        <v>318</v>
      </c>
      <c r="I31" s="841">
        <v>1207</v>
      </c>
      <c r="J31" s="264" t="s">
        <v>174</v>
      </c>
      <c r="K31" s="284"/>
      <c r="L31" s="284"/>
    </row>
    <row r="32" spans="1:12" s="513" customFormat="1" ht="10.5" customHeight="1">
      <c r="A32" s="274" t="s">
        <v>35</v>
      </c>
      <c r="B32" s="842">
        <v>255</v>
      </c>
      <c r="C32" s="843">
        <v>120</v>
      </c>
      <c r="D32" s="843">
        <v>135</v>
      </c>
      <c r="E32" s="843">
        <v>6616</v>
      </c>
      <c r="F32" s="843">
        <v>6613</v>
      </c>
      <c r="G32" s="843">
        <v>997</v>
      </c>
      <c r="H32" s="843">
        <v>322</v>
      </c>
      <c r="I32" s="844">
        <v>1228</v>
      </c>
      <c r="J32" s="264" t="s">
        <v>35</v>
      </c>
      <c r="K32" s="263"/>
      <c r="L32" s="263"/>
    </row>
    <row r="33" spans="1:12" s="513" customFormat="1" ht="10.5" customHeight="1">
      <c r="A33" s="275" t="s">
        <v>488</v>
      </c>
      <c r="B33" s="845">
        <v>261</v>
      </c>
      <c r="C33" s="846">
        <v>124</v>
      </c>
      <c r="D33" s="846">
        <v>137</v>
      </c>
      <c r="E33" s="846">
        <v>6355</v>
      </c>
      <c r="F33" s="846">
        <v>6352</v>
      </c>
      <c r="G33" s="846">
        <v>997</v>
      </c>
      <c r="H33" s="846">
        <v>327</v>
      </c>
      <c r="I33" s="847">
        <v>1222</v>
      </c>
      <c r="J33" s="285" t="s">
        <v>488</v>
      </c>
      <c r="K33" s="263"/>
      <c r="L33" s="263"/>
    </row>
    <row r="34" spans="1:19" s="7" customFormat="1" ht="21" customHeight="1">
      <c r="A34" s="276" t="s">
        <v>387</v>
      </c>
      <c r="B34" s="277"/>
      <c r="C34" s="277"/>
      <c r="D34" s="277"/>
      <c r="E34" s="905" t="s">
        <v>546</v>
      </c>
      <c r="F34" s="906"/>
      <c r="G34" s="906"/>
      <c r="H34" s="906"/>
      <c r="I34" s="906"/>
      <c r="J34" s="906"/>
      <c r="K34" s="815"/>
      <c r="L34" s="815"/>
      <c r="M34" s="815"/>
      <c r="N34" s="815"/>
      <c r="O34" s="815"/>
      <c r="P34" s="815"/>
      <c r="Q34" s="815"/>
      <c r="R34" s="815"/>
      <c r="S34" s="815"/>
    </row>
    <row r="35" spans="1:19" s="7" customFormat="1" ht="10.5" customHeight="1">
      <c r="A35" s="278" t="s">
        <v>388</v>
      </c>
      <c r="B35" s="278"/>
      <c r="C35" s="278"/>
      <c r="D35" s="278"/>
      <c r="E35" s="278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7"/>
    </row>
    <row r="36" spans="1:19" s="7" customFormat="1" ht="10.5" customHeight="1">
      <c r="A36" s="269" t="s">
        <v>389</v>
      </c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7"/>
    </row>
    <row r="37" spans="1:19" s="7" customFormat="1" ht="10.5" customHeight="1">
      <c r="A37" s="269" t="s">
        <v>390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7"/>
    </row>
    <row r="38" spans="8:19" s="61" customFormat="1" ht="13.5">
      <c r="H38" s="92"/>
      <c r="S38" s="93"/>
    </row>
    <row r="39" ht="13.5">
      <c r="H39" s="92"/>
    </row>
    <row r="40" ht="13.5">
      <c r="H40" s="92"/>
    </row>
    <row r="41" ht="13.5">
      <c r="H41" s="92"/>
    </row>
    <row r="42" ht="13.5">
      <c r="H42" s="92"/>
    </row>
    <row r="43" ht="13.5">
      <c r="H43" s="92"/>
    </row>
    <row r="44" ht="13.5">
      <c r="H44" s="92"/>
    </row>
    <row r="45" ht="13.5">
      <c r="H45" s="92"/>
    </row>
    <row r="46" ht="13.5">
      <c r="H46" s="92"/>
    </row>
    <row r="47" ht="13.5">
      <c r="H47" s="92"/>
    </row>
    <row r="48" ht="13.5">
      <c r="H48" s="92"/>
    </row>
    <row r="49" ht="13.5">
      <c r="H49" s="92"/>
    </row>
    <row r="50" ht="13.5">
      <c r="H50" s="92"/>
    </row>
    <row r="51" ht="13.5">
      <c r="H51" s="92"/>
    </row>
    <row r="52" ht="13.5">
      <c r="H52" s="92"/>
    </row>
    <row r="53" ht="13.5">
      <c r="H53" s="92"/>
    </row>
    <row r="54" ht="13.5">
      <c r="H54" s="92"/>
    </row>
  </sheetData>
  <mergeCells count="33">
    <mergeCell ref="E34:J34"/>
    <mergeCell ref="K8:M8"/>
    <mergeCell ref="K10:M10"/>
    <mergeCell ref="K9:M9"/>
    <mergeCell ref="K11:M11"/>
    <mergeCell ref="K12:M12"/>
    <mergeCell ref="K14:M14"/>
    <mergeCell ref="K17:M17"/>
    <mergeCell ref="K15:M15"/>
    <mergeCell ref="K16:L16"/>
    <mergeCell ref="I19:I23"/>
    <mergeCell ref="A1:L1"/>
    <mergeCell ref="A19:A23"/>
    <mergeCell ref="B19:D20"/>
    <mergeCell ref="B21:B23"/>
    <mergeCell ref="C21:C23"/>
    <mergeCell ref="D21:D23"/>
    <mergeCell ref="E19:F20"/>
    <mergeCell ref="A3:A7"/>
    <mergeCell ref="B3:C4"/>
    <mergeCell ref="D3:D4"/>
    <mergeCell ref="E3:G4"/>
    <mergeCell ref="G19:G20"/>
    <mergeCell ref="H19:H20"/>
    <mergeCell ref="K3:M7"/>
    <mergeCell ref="E5:E7"/>
    <mergeCell ref="F5:F7"/>
    <mergeCell ref="G5:G7"/>
    <mergeCell ref="H5:H7"/>
    <mergeCell ref="I5:I7"/>
    <mergeCell ref="J5:J7"/>
    <mergeCell ref="H3:J4"/>
    <mergeCell ref="J19:J23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9"/>
  <sheetViews>
    <sheetView zoomScaleSheetLayoutView="100" workbookViewId="0" topLeftCell="A1">
      <selection activeCell="M27" sqref="M27"/>
    </sheetView>
  </sheetViews>
  <sheetFormatPr defaultColWidth="9.140625" defaultRowHeight="34.5" customHeight="1"/>
  <cols>
    <col min="1" max="1" width="16.140625" style="0" customWidth="1"/>
    <col min="2" max="3" width="14.28125" style="0" customWidth="1"/>
    <col min="4" max="12" width="9.57421875" style="0" customWidth="1"/>
    <col min="13" max="13" width="16.57421875" style="0" customWidth="1"/>
    <col min="14" max="14" width="9.421875" style="0" customWidth="1"/>
    <col min="15" max="15" width="9.8515625" style="0" customWidth="1"/>
    <col min="17" max="19" width="8.7109375" style="0" customWidth="1"/>
    <col min="20" max="20" width="18.28125" style="0" customWidth="1"/>
  </cols>
  <sheetData>
    <row r="1" spans="1:20" s="21" customFormat="1" ht="32.25" customHeight="1">
      <c r="A1" s="985" t="s">
        <v>339</v>
      </c>
      <c r="B1" s="985"/>
      <c r="C1" s="985"/>
      <c r="D1" s="985"/>
      <c r="E1" s="985"/>
      <c r="F1" s="985"/>
      <c r="G1" s="985"/>
      <c r="H1" s="985"/>
      <c r="I1" s="985"/>
      <c r="J1" s="985"/>
      <c r="K1" s="985"/>
      <c r="L1" s="985"/>
      <c r="M1" s="985"/>
      <c r="N1" s="20"/>
      <c r="O1" s="20"/>
      <c r="P1" s="20"/>
      <c r="Q1" s="20"/>
      <c r="R1" s="20"/>
      <c r="S1" s="20"/>
      <c r="T1" s="20"/>
    </row>
    <row r="2" spans="1:13" s="23" customFormat="1" ht="14.25" customHeight="1">
      <c r="A2" s="22" t="s">
        <v>340</v>
      </c>
      <c r="M2" s="63" t="s">
        <v>548</v>
      </c>
    </row>
    <row r="3" spans="1:15" s="120" customFormat="1" ht="12.75" customHeight="1">
      <c r="A3" s="986" t="s">
        <v>271</v>
      </c>
      <c r="B3" s="446" t="s">
        <v>341</v>
      </c>
      <c r="C3" s="446" t="s">
        <v>342</v>
      </c>
      <c r="D3" s="951" t="s">
        <v>343</v>
      </c>
      <c r="E3" s="885"/>
      <c r="F3" s="885"/>
      <c r="G3" s="951" t="s">
        <v>344</v>
      </c>
      <c r="H3" s="885"/>
      <c r="I3" s="885"/>
      <c r="J3" s="951" t="s">
        <v>345</v>
      </c>
      <c r="K3" s="885"/>
      <c r="L3" s="885"/>
      <c r="M3" s="972" t="s">
        <v>270</v>
      </c>
      <c r="N3" s="461"/>
      <c r="O3" s="461"/>
    </row>
    <row r="4" spans="1:15" s="120" customFormat="1" ht="12.75" customHeight="1">
      <c r="A4" s="970"/>
      <c r="B4" s="465"/>
      <c r="D4" s="952" t="s">
        <v>351</v>
      </c>
      <c r="E4" s="952"/>
      <c r="F4" s="952"/>
      <c r="G4" s="952" t="s">
        <v>352</v>
      </c>
      <c r="H4" s="952"/>
      <c r="I4" s="952"/>
      <c r="J4" s="952" t="s">
        <v>249</v>
      </c>
      <c r="K4" s="952"/>
      <c r="L4" s="952"/>
      <c r="M4" s="974"/>
      <c r="N4" s="461"/>
      <c r="O4" s="461"/>
    </row>
    <row r="5" spans="1:15" s="120" customFormat="1" ht="12.75" customHeight="1">
      <c r="A5" s="970"/>
      <c r="B5" s="447" t="s">
        <v>350</v>
      </c>
      <c r="C5" s="447" t="s">
        <v>350</v>
      </c>
      <c r="D5" s="446" t="s">
        <v>356</v>
      </c>
      <c r="E5" s="439" t="s">
        <v>357</v>
      </c>
      <c r="F5" s="439" t="s">
        <v>358</v>
      </c>
      <c r="G5" s="446" t="s">
        <v>356</v>
      </c>
      <c r="H5" s="439" t="s">
        <v>357</v>
      </c>
      <c r="I5" s="439" t="s">
        <v>358</v>
      </c>
      <c r="J5" s="446" t="s">
        <v>356</v>
      </c>
      <c r="K5" s="439" t="s">
        <v>357</v>
      </c>
      <c r="L5" s="439" t="s">
        <v>358</v>
      </c>
      <c r="M5" s="974"/>
      <c r="N5" s="461"/>
      <c r="O5" s="461"/>
    </row>
    <row r="6" spans="1:15" s="120" customFormat="1" ht="12.75" customHeight="1">
      <c r="A6" s="970"/>
      <c r="B6" s="447" t="s">
        <v>363</v>
      </c>
      <c r="C6" s="447" t="s">
        <v>355</v>
      </c>
      <c r="D6" s="465"/>
      <c r="E6" s="465"/>
      <c r="F6" s="465"/>
      <c r="G6" s="465"/>
      <c r="H6" s="465"/>
      <c r="I6" s="465"/>
      <c r="J6" s="465"/>
      <c r="K6" s="465"/>
      <c r="L6" s="465"/>
      <c r="M6" s="974"/>
      <c r="N6" s="461"/>
      <c r="O6" s="461"/>
    </row>
    <row r="7" spans="1:15" s="120" customFormat="1" ht="12.75" customHeight="1">
      <c r="A7" s="971"/>
      <c r="B7" s="418" t="s">
        <v>366</v>
      </c>
      <c r="C7" s="464" t="s">
        <v>367</v>
      </c>
      <c r="D7" s="419" t="s">
        <v>368</v>
      </c>
      <c r="E7" s="419" t="s">
        <v>369</v>
      </c>
      <c r="F7" s="419" t="s">
        <v>370</v>
      </c>
      <c r="G7" s="419" t="s">
        <v>368</v>
      </c>
      <c r="H7" s="419" t="s">
        <v>369</v>
      </c>
      <c r="I7" s="419" t="s">
        <v>370</v>
      </c>
      <c r="J7" s="419" t="s">
        <v>368</v>
      </c>
      <c r="K7" s="419" t="s">
        <v>369</v>
      </c>
      <c r="L7" s="419" t="s">
        <v>370</v>
      </c>
      <c r="M7" s="976"/>
      <c r="N7" s="461"/>
      <c r="O7" s="461"/>
    </row>
    <row r="8" spans="1:15" s="76" customFormat="1" ht="12" customHeight="1">
      <c r="A8" s="308" t="s">
        <v>133</v>
      </c>
      <c r="B8" s="34">
        <v>9</v>
      </c>
      <c r="C8" s="34">
        <v>276</v>
      </c>
      <c r="D8" s="538">
        <v>9598</v>
      </c>
      <c r="E8" s="538">
        <v>5026</v>
      </c>
      <c r="F8" s="538">
        <v>4572</v>
      </c>
      <c r="G8" s="34">
        <v>466</v>
      </c>
      <c r="H8" s="34">
        <v>196</v>
      </c>
      <c r="I8" s="34">
        <v>270</v>
      </c>
      <c r="J8" s="34">
        <v>47</v>
      </c>
      <c r="K8" s="34">
        <f aca="true" t="shared" si="0" ref="K8:K13">J8-L8</f>
        <v>27</v>
      </c>
      <c r="L8" s="34">
        <v>20</v>
      </c>
      <c r="M8" s="981" t="s">
        <v>378</v>
      </c>
      <c r="N8" s="982"/>
      <c r="O8" s="982"/>
    </row>
    <row r="9" spans="1:15" s="114" customFormat="1" ht="12" customHeight="1">
      <c r="A9" s="309" t="s">
        <v>267</v>
      </c>
      <c r="B9" s="176">
        <v>13</v>
      </c>
      <c r="C9" s="176">
        <v>87</v>
      </c>
      <c r="D9" s="793">
        <v>2341</v>
      </c>
      <c r="E9" s="793">
        <v>1238</v>
      </c>
      <c r="F9" s="793">
        <v>1103</v>
      </c>
      <c r="G9" s="176">
        <v>210</v>
      </c>
      <c r="H9" s="176">
        <f>210-93</f>
        <v>117</v>
      </c>
      <c r="I9" s="176">
        <v>93</v>
      </c>
      <c r="J9" s="176">
        <v>52</v>
      </c>
      <c r="K9" s="34">
        <f t="shared" si="0"/>
        <v>26</v>
      </c>
      <c r="L9" s="176">
        <v>26</v>
      </c>
      <c r="M9" s="983" t="s">
        <v>142</v>
      </c>
      <c r="N9" s="984"/>
      <c r="O9" s="984"/>
    </row>
    <row r="10" spans="1:15" s="76" customFormat="1" ht="12" customHeight="1">
      <c r="A10" s="308" t="s">
        <v>134</v>
      </c>
      <c r="B10" s="34">
        <v>9</v>
      </c>
      <c r="C10" s="34">
        <v>295</v>
      </c>
      <c r="D10" s="538">
        <v>10685</v>
      </c>
      <c r="E10" s="538">
        <v>5593</v>
      </c>
      <c r="F10" s="538">
        <v>5092</v>
      </c>
      <c r="G10" s="34">
        <v>491</v>
      </c>
      <c r="H10" s="34">
        <v>209</v>
      </c>
      <c r="I10" s="34">
        <v>282</v>
      </c>
      <c r="J10" s="34">
        <v>47</v>
      </c>
      <c r="K10" s="34">
        <f t="shared" si="0"/>
        <v>24</v>
      </c>
      <c r="L10" s="34">
        <v>23</v>
      </c>
      <c r="M10" s="981" t="s">
        <v>379</v>
      </c>
      <c r="N10" s="982"/>
      <c r="O10" s="982"/>
    </row>
    <row r="11" spans="1:15" s="114" customFormat="1" ht="12" customHeight="1">
      <c r="A11" s="309" t="s">
        <v>268</v>
      </c>
      <c r="B11" s="176">
        <v>13</v>
      </c>
      <c r="C11" s="176">
        <v>92</v>
      </c>
      <c r="D11" s="793">
        <v>2472</v>
      </c>
      <c r="E11" s="793">
        <v>1296</v>
      </c>
      <c r="F11" s="793">
        <v>1176</v>
      </c>
      <c r="G11" s="176">
        <v>214</v>
      </c>
      <c r="H11" s="176">
        <f>214-89</f>
        <v>125</v>
      </c>
      <c r="I11" s="176">
        <v>89</v>
      </c>
      <c r="J11" s="176">
        <v>51</v>
      </c>
      <c r="K11" s="34">
        <f t="shared" si="0"/>
        <v>26</v>
      </c>
      <c r="L11" s="176">
        <v>25</v>
      </c>
      <c r="M11" s="983" t="s">
        <v>143</v>
      </c>
      <c r="N11" s="984"/>
      <c r="O11" s="984"/>
    </row>
    <row r="12" spans="1:15" s="76" customFormat="1" ht="12" customHeight="1">
      <c r="A12" s="308" t="s">
        <v>135</v>
      </c>
      <c r="B12" s="34">
        <v>9</v>
      </c>
      <c r="C12" s="34">
        <v>297</v>
      </c>
      <c r="D12" s="538">
        <v>11730</v>
      </c>
      <c r="E12" s="538">
        <v>6142</v>
      </c>
      <c r="F12" s="538">
        <v>5588</v>
      </c>
      <c r="G12" s="34">
        <v>495</v>
      </c>
      <c r="H12" s="34">
        <v>203</v>
      </c>
      <c r="I12" s="34">
        <v>292</v>
      </c>
      <c r="J12" s="34">
        <v>49</v>
      </c>
      <c r="K12" s="34">
        <f t="shared" si="0"/>
        <v>24</v>
      </c>
      <c r="L12" s="34">
        <v>25</v>
      </c>
      <c r="M12" s="981" t="s">
        <v>380</v>
      </c>
      <c r="N12" s="982"/>
      <c r="O12" s="982"/>
    </row>
    <row r="13" spans="1:15" s="76" customFormat="1" ht="12" customHeight="1">
      <c r="A13" s="309" t="s">
        <v>269</v>
      </c>
      <c r="B13" s="34">
        <v>13</v>
      </c>
      <c r="C13" s="34">
        <v>94</v>
      </c>
      <c r="D13" s="538">
        <v>2609</v>
      </c>
      <c r="E13" s="538">
        <v>1372</v>
      </c>
      <c r="F13" s="538">
        <v>1237</v>
      </c>
      <c r="G13" s="34">
        <v>220</v>
      </c>
      <c r="H13" s="34">
        <f>220-86</f>
        <v>134</v>
      </c>
      <c r="I13" s="34">
        <v>86</v>
      </c>
      <c r="J13" s="34">
        <v>60</v>
      </c>
      <c r="K13" s="34">
        <f t="shared" si="0"/>
        <v>30</v>
      </c>
      <c r="L13" s="34">
        <v>30</v>
      </c>
      <c r="M13" s="265" t="s">
        <v>144</v>
      </c>
      <c r="N13" s="208"/>
      <c r="O13" s="208"/>
    </row>
    <row r="14" spans="1:13" s="76" customFormat="1" ht="12" customHeight="1">
      <c r="A14" s="84" t="s">
        <v>237</v>
      </c>
      <c r="B14" s="390">
        <v>22</v>
      </c>
      <c r="C14" s="390">
        <v>400</v>
      </c>
      <c r="D14" s="540">
        <v>15087</v>
      </c>
      <c r="E14" s="540">
        <v>7868</v>
      </c>
      <c r="F14" s="540">
        <v>7219</v>
      </c>
      <c r="G14" s="390">
        <v>740</v>
      </c>
      <c r="H14" s="390">
        <v>347</v>
      </c>
      <c r="I14" s="390">
        <v>393</v>
      </c>
      <c r="J14" s="390">
        <v>108</v>
      </c>
      <c r="K14" s="390">
        <v>53</v>
      </c>
      <c r="L14" s="390">
        <v>55</v>
      </c>
      <c r="M14" s="50" t="s">
        <v>237</v>
      </c>
    </row>
    <row r="15" spans="1:13" s="76" customFormat="1" ht="12" customHeight="1">
      <c r="A15" s="84" t="s">
        <v>174</v>
      </c>
      <c r="B15" s="390">
        <v>22</v>
      </c>
      <c r="C15" s="390">
        <v>403</v>
      </c>
      <c r="D15" s="540">
        <f>SUM(E15:F15)</f>
        <v>15356</v>
      </c>
      <c r="E15" s="540">
        <v>8141</v>
      </c>
      <c r="F15" s="540">
        <v>7215</v>
      </c>
      <c r="G15" s="390">
        <f>SUM(H15:I15)</f>
        <v>742</v>
      </c>
      <c r="H15" s="390">
        <v>323</v>
      </c>
      <c r="I15" s="390">
        <v>419</v>
      </c>
      <c r="J15" s="390">
        <f>SUM(K15:L15)</f>
        <v>95</v>
      </c>
      <c r="K15" s="390">
        <v>49</v>
      </c>
      <c r="L15" s="390">
        <v>46</v>
      </c>
      <c r="M15" s="50" t="s">
        <v>174</v>
      </c>
    </row>
    <row r="16" spans="1:13" s="76" customFormat="1" ht="12" customHeight="1">
      <c r="A16" s="84" t="s">
        <v>489</v>
      </c>
      <c r="B16" s="390">
        <v>22</v>
      </c>
      <c r="C16" s="390">
        <v>409</v>
      </c>
      <c r="D16" s="540">
        <v>15331</v>
      </c>
      <c r="E16" s="540">
        <v>8183</v>
      </c>
      <c r="F16" s="540">
        <v>7148</v>
      </c>
      <c r="G16" s="390">
        <v>767</v>
      </c>
      <c r="H16" s="390">
        <v>305</v>
      </c>
      <c r="I16" s="390">
        <v>462</v>
      </c>
      <c r="J16" s="390">
        <v>96</v>
      </c>
      <c r="K16" s="390">
        <v>56</v>
      </c>
      <c r="L16" s="390">
        <v>40</v>
      </c>
      <c r="M16" s="50" t="s">
        <v>489</v>
      </c>
    </row>
    <row r="17" spans="1:13" s="81" customFormat="1" ht="12" customHeight="1">
      <c r="A17" s="195" t="s">
        <v>488</v>
      </c>
      <c r="B17" s="391">
        <v>22</v>
      </c>
      <c r="C17" s="547">
        <v>411</v>
      </c>
      <c r="D17" s="547">
        <v>15158</v>
      </c>
      <c r="E17" s="547">
        <v>8138</v>
      </c>
      <c r="F17" s="547">
        <v>7020</v>
      </c>
      <c r="G17" s="547">
        <v>759</v>
      </c>
      <c r="H17" s="547">
        <v>292</v>
      </c>
      <c r="I17" s="547">
        <v>467</v>
      </c>
      <c r="J17" s="547">
        <v>95</v>
      </c>
      <c r="K17" s="547">
        <v>53</v>
      </c>
      <c r="L17" s="547">
        <v>42</v>
      </c>
      <c r="M17" s="260" t="s">
        <v>488</v>
      </c>
    </row>
    <row r="18" spans="1:20" s="82" customFormat="1" ht="9.75" customHeight="1">
      <c r="A18" s="80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80"/>
    </row>
    <row r="19" spans="1:10" s="120" customFormat="1" ht="15" customHeight="1">
      <c r="A19" s="986" t="s">
        <v>271</v>
      </c>
      <c r="B19" s="951" t="s">
        <v>346</v>
      </c>
      <c r="C19" s="885"/>
      <c r="D19" s="446" t="s">
        <v>361</v>
      </c>
      <c r="E19" s="446" t="s">
        <v>347</v>
      </c>
      <c r="F19" s="446" t="s">
        <v>348</v>
      </c>
      <c r="G19" s="460" t="s">
        <v>349</v>
      </c>
      <c r="H19" s="972" t="s">
        <v>273</v>
      </c>
      <c r="I19" s="973"/>
      <c r="J19" s="461"/>
    </row>
    <row r="20" spans="1:10" s="120" customFormat="1" ht="15" customHeight="1">
      <c r="A20" s="970"/>
      <c r="B20" s="886" t="s">
        <v>353</v>
      </c>
      <c r="C20" s="886"/>
      <c r="D20" s="794"/>
      <c r="E20" s="447"/>
      <c r="F20" s="447"/>
      <c r="G20" s="434"/>
      <c r="H20" s="974"/>
      <c r="I20" s="975"/>
      <c r="J20" s="461"/>
    </row>
    <row r="21" spans="1:10" s="120" customFormat="1" ht="15" customHeight="1">
      <c r="A21" s="970"/>
      <c r="B21" s="462" t="s">
        <v>359</v>
      </c>
      <c r="C21" s="462" t="s">
        <v>360</v>
      </c>
      <c r="D21" s="465"/>
      <c r="E21" s="447" t="s">
        <v>362</v>
      </c>
      <c r="F21" s="447"/>
      <c r="G21" s="434"/>
      <c r="H21" s="974"/>
      <c r="I21" s="975"/>
      <c r="J21" s="461"/>
    </row>
    <row r="22" spans="1:10" s="120" customFormat="1" ht="15" customHeight="1">
      <c r="A22" s="970"/>
      <c r="B22" s="463"/>
      <c r="C22" s="463" t="s">
        <v>364</v>
      </c>
      <c r="D22" s="447" t="s">
        <v>373</v>
      </c>
      <c r="E22" s="447" t="s">
        <v>365</v>
      </c>
      <c r="F22" s="447"/>
      <c r="G22" s="434"/>
      <c r="H22" s="974"/>
      <c r="I22" s="975"/>
      <c r="J22" s="461"/>
    </row>
    <row r="23" spans="1:10" s="120" customFormat="1" ht="15" customHeight="1">
      <c r="A23" s="971"/>
      <c r="B23" s="464" t="s">
        <v>371</v>
      </c>
      <c r="C23" s="464" t="s">
        <v>372</v>
      </c>
      <c r="D23" s="771"/>
      <c r="E23" s="419" t="s">
        <v>374</v>
      </c>
      <c r="F23" s="464" t="s">
        <v>375</v>
      </c>
      <c r="G23" s="436" t="s">
        <v>350</v>
      </c>
      <c r="H23" s="976"/>
      <c r="I23" s="977"/>
      <c r="J23" s="461"/>
    </row>
    <row r="24" spans="1:10" s="76" customFormat="1" ht="12" customHeight="1">
      <c r="A24" s="308" t="s">
        <v>133</v>
      </c>
      <c r="B24" s="34">
        <v>2871</v>
      </c>
      <c r="C24" s="34">
        <v>2858</v>
      </c>
      <c r="D24" s="34">
        <v>3470</v>
      </c>
      <c r="E24" s="34">
        <v>196.9</v>
      </c>
      <c r="F24" s="34">
        <v>82.3</v>
      </c>
      <c r="G24" s="34">
        <v>302</v>
      </c>
      <c r="H24" s="282" t="s">
        <v>378</v>
      </c>
      <c r="I24" s="283"/>
      <c r="J24" s="283"/>
    </row>
    <row r="25" spans="1:10" s="114" customFormat="1" ht="12" customHeight="1">
      <c r="A25" s="309" t="s">
        <v>267</v>
      </c>
      <c r="B25" s="176">
        <v>758</v>
      </c>
      <c r="C25" s="176">
        <v>756</v>
      </c>
      <c r="D25" s="176">
        <v>834</v>
      </c>
      <c r="E25" s="176">
        <v>281.63</v>
      </c>
      <c r="F25" s="176">
        <v>46.114</v>
      </c>
      <c r="G25" s="176">
        <v>107</v>
      </c>
      <c r="H25" s="265" t="s">
        <v>142</v>
      </c>
      <c r="I25" s="281"/>
      <c r="J25" s="281"/>
    </row>
    <row r="26" spans="1:10" s="76" customFormat="1" ht="12" customHeight="1">
      <c r="A26" s="308" t="s">
        <v>134</v>
      </c>
      <c r="B26" s="34">
        <v>2898</v>
      </c>
      <c r="C26" s="34">
        <v>2884</v>
      </c>
      <c r="D26" s="34">
        <v>4019</v>
      </c>
      <c r="E26" s="34">
        <v>196.851</v>
      </c>
      <c r="F26" s="34">
        <v>84.85</v>
      </c>
      <c r="G26" s="34">
        <v>309</v>
      </c>
      <c r="H26" s="282" t="s">
        <v>379</v>
      </c>
      <c r="I26" s="283"/>
      <c r="J26" s="283"/>
    </row>
    <row r="27" spans="1:10" s="114" customFormat="1" ht="12" customHeight="1">
      <c r="A27" s="309" t="s">
        <v>268</v>
      </c>
      <c r="B27" s="176">
        <v>732</v>
      </c>
      <c r="C27" s="176">
        <v>731</v>
      </c>
      <c r="D27" s="176">
        <v>893</v>
      </c>
      <c r="E27" s="176">
        <v>267</v>
      </c>
      <c r="F27" s="176">
        <v>48.5</v>
      </c>
      <c r="G27" s="176">
        <v>103</v>
      </c>
      <c r="H27" s="265" t="s">
        <v>143</v>
      </c>
      <c r="I27" s="281"/>
      <c r="J27" s="281"/>
    </row>
    <row r="28" spans="1:10" s="76" customFormat="1" ht="12" customHeight="1">
      <c r="A28" s="308" t="s">
        <v>135</v>
      </c>
      <c r="B28" s="34">
        <v>3086</v>
      </c>
      <c r="C28" s="34">
        <v>3077</v>
      </c>
      <c r="D28" s="34">
        <v>4183</v>
      </c>
      <c r="E28" s="34">
        <v>196.7</v>
      </c>
      <c r="F28" s="34">
        <v>85</v>
      </c>
      <c r="G28" s="34">
        <v>321</v>
      </c>
      <c r="H28" s="282" t="s">
        <v>380</v>
      </c>
      <c r="I28" s="283"/>
      <c r="J28" s="283"/>
    </row>
    <row r="29" spans="1:10" s="76" customFormat="1" ht="12" customHeight="1">
      <c r="A29" s="309" t="s">
        <v>269</v>
      </c>
      <c r="B29" s="34">
        <v>782</v>
      </c>
      <c r="C29" s="34">
        <v>779</v>
      </c>
      <c r="D29" s="34">
        <v>964</v>
      </c>
      <c r="E29" s="34">
        <v>275</v>
      </c>
      <c r="F29" s="34">
        <v>48</v>
      </c>
      <c r="G29" s="34">
        <v>109</v>
      </c>
      <c r="H29" s="265" t="s">
        <v>144</v>
      </c>
      <c r="I29" s="208"/>
      <c r="J29" s="208"/>
    </row>
    <row r="30" spans="1:9" s="76" customFormat="1" ht="12" customHeight="1">
      <c r="A30" s="84" t="s">
        <v>237</v>
      </c>
      <c r="B30" s="390">
        <v>4175</v>
      </c>
      <c r="C30" s="390">
        <v>4150</v>
      </c>
      <c r="D30" s="390">
        <v>5081</v>
      </c>
      <c r="E30" s="390">
        <v>465</v>
      </c>
      <c r="F30" s="390">
        <v>134</v>
      </c>
      <c r="G30" s="390">
        <v>444</v>
      </c>
      <c r="H30" s="887" t="s">
        <v>237</v>
      </c>
      <c r="I30" s="888"/>
    </row>
    <row r="31" spans="1:9" s="76" customFormat="1" ht="12" customHeight="1">
      <c r="A31" s="84" t="s">
        <v>174</v>
      </c>
      <c r="B31" s="390">
        <v>4774</v>
      </c>
      <c r="C31" s="390">
        <v>4775</v>
      </c>
      <c r="D31" s="390">
        <v>5188</v>
      </c>
      <c r="E31" s="390">
        <v>466</v>
      </c>
      <c r="F31" s="390">
        <v>138</v>
      </c>
      <c r="G31" s="390">
        <v>451</v>
      </c>
      <c r="H31" s="887" t="s">
        <v>174</v>
      </c>
      <c r="I31" s="888"/>
    </row>
    <row r="32" spans="1:9" s="76" customFormat="1" ht="12" customHeight="1">
      <c r="A32" s="84" t="s">
        <v>489</v>
      </c>
      <c r="B32" s="390">
        <v>4968</v>
      </c>
      <c r="C32" s="390">
        <v>4913</v>
      </c>
      <c r="D32" s="390">
        <v>5106</v>
      </c>
      <c r="E32" s="390">
        <v>466</v>
      </c>
      <c r="F32" s="390">
        <v>139</v>
      </c>
      <c r="G32" s="390">
        <v>446</v>
      </c>
      <c r="H32" s="887" t="s">
        <v>489</v>
      </c>
      <c r="I32" s="959"/>
    </row>
    <row r="33" spans="1:9" s="81" customFormat="1" ht="12" customHeight="1">
      <c r="A33" s="195" t="s">
        <v>488</v>
      </c>
      <c r="B33" s="547">
        <v>4935</v>
      </c>
      <c r="C33" s="547">
        <v>4904</v>
      </c>
      <c r="D33" s="391">
        <v>4980</v>
      </c>
      <c r="E33" s="547">
        <v>468</v>
      </c>
      <c r="F33" s="547">
        <v>140</v>
      </c>
      <c r="G33" s="547">
        <v>433</v>
      </c>
      <c r="H33" s="889" t="s">
        <v>488</v>
      </c>
      <c r="I33" s="890"/>
    </row>
    <row r="34" spans="1:10" s="300" customFormat="1" ht="24.75" customHeight="1">
      <c r="A34" s="297" t="s">
        <v>383</v>
      </c>
      <c r="B34" s="298"/>
      <c r="C34" s="298"/>
      <c r="D34" s="298"/>
      <c r="E34" s="884" t="s">
        <v>384</v>
      </c>
      <c r="F34" s="884"/>
      <c r="G34" s="884"/>
      <c r="H34" s="884"/>
      <c r="I34" s="884"/>
      <c r="J34" s="884"/>
    </row>
    <row r="35" spans="1:10" s="300" customFormat="1" ht="12" customHeight="1">
      <c r="A35" s="301" t="s">
        <v>274</v>
      </c>
      <c r="B35" s="298"/>
      <c r="C35" s="298"/>
      <c r="D35" s="298"/>
      <c r="E35" s="299"/>
      <c r="F35" s="299"/>
      <c r="G35" s="299"/>
      <c r="H35" s="299"/>
      <c r="I35" s="299"/>
      <c r="J35" s="299"/>
    </row>
    <row r="36" spans="1:5" s="300" customFormat="1" ht="14.25" customHeight="1">
      <c r="A36" s="301" t="s">
        <v>275</v>
      </c>
      <c r="B36" s="301"/>
      <c r="C36" s="301"/>
      <c r="D36" s="301"/>
      <c r="E36" s="301"/>
    </row>
    <row r="37" s="300" customFormat="1" ht="14.25" customHeight="1">
      <c r="A37" s="300" t="s">
        <v>276</v>
      </c>
    </row>
    <row r="38" spans="1:22" s="16" customFormat="1" ht="12" customHeight="1">
      <c r="A38" s="9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5"/>
      <c r="U38" s="60"/>
      <c r="V38" s="60"/>
    </row>
    <row r="39" spans="1:22" s="16" customFormat="1" ht="12" customHeight="1">
      <c r="A39" s="99"/>
      <c r="B39" s="99"/>
      <c r="C39" s="9"/>
      <c r="D39" s="99"/>
      <c r="E39" s="99"/>
      <c r="F39" s="99"/>
      <c r="G39" s="99"/>
      <c r="H39" s="99"/>
      <c r="I39" s="99"/>
      <c r="J39" s="99"/>
      <c r="K39" s="99"/>
      <c r="L39" s="99"/>
      <c r="M39" s="9"/>
      <c r="N39" s="9"/>
      <c r="O39" s="9"/>
      <c r="P39" s="9"/>
      <c r="Q39" s="99"/>
      <c r="R39" s="99"/>
      <c r="S39" s="99"/>
      <c r="T39" s="99"/>
      <c r="U39" s="60"/>
      <c r="V39" s="60"/>
    </row>
    <row r="40" spans="1:22" s="55" customFormat="1" ht="12" customHeight="1">
      <c r="A40" s="15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00"/>
      <c r="R40" s="100"/>
      <c r="S40" s="13"/>
      <c r="T40" s="15"/>
      <c r="U40" s="54"/>
      <c r="V40" s="54"/>
    </row>
    <row r="41" spans="1:20" s="54" customFormat="1" ht="12" customHeight="1">
      <c r="A41" s="15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01"/>
      <c r="R41" s="101"/>
      <c r="S41" s="14"/>
      <c r="T41" s="56"/>
    </row>
    <row r="42" spans="1:22" s="55" customFormat="1" ht="12" customHeight="1">
      <c r="A42" s="15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00"/>
      <c r="R42" s="100"/>
      <c r="S42" s="13"/>
      <c r="T42" s="15"/>
      <c r="U42" s="54"/>
      <c r="V42" s="54"/>
    </row>
    <row r="43" spans="1:20" s="54" customFormat="1" ht="12" customHeight="1">
      <c r="A43" s="1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01"/>
      <c r="R43" s="101"/>
      <c r="S43" s="14"/>
      <c r="T43" s="56"/>
    </row>
    <row r="44" spans="1:22" s="55" customFormat="1" ht="12" customHeight="1">
      <c r="A44" s="15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5"/>
      <c r="U44" s="54"/>
      <c r="V44" s="54"/>
    </row>
    <row r="45" spans="1:20" s="54" customFormat="1" ht="12" customHeight="1">
      <c r="A45" s="15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01"/>
      <c r="R45" s="101"/>
      <c r="S45" s="14"/>
      <c r="T45" s="56"/>
    </row>
    <row r="46" spans="1:22" s="55" customFormat="1" ht="12" customHeight="1">
      <c r="A46" s="15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5"/>
      <c r="U46" s="54"/>
      <c r="V46" s="54"/>
    </row>
    <row r="47" spans="1:20" s="54" customFormat="1" ht="12" customHeight="1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01"/>
      <c r="R47" s="101"/>
      <c r="S47" s="14"/>
      <c r="T47" s="56"/>
    </row>
    <row r="48" spans="1:22" s="55" customFormat="1" ht="12" customHeight="1">
      <c r="A48" s="15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02"/>
      <c r="R48" s="102"/>
      <c r="S48" s="13"/>
      <c r="T48" s="15"/>
      <c r="U48" s="54"/>
      <c r="V48" s="54"/>
    </row>
    <row r="49" spans="1:22" s="55" customFormat="1" ht="12" customHeight="1">
      <c r="A49" s="15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02"/>
      <c r="R49" s="102"/>
      <c r="S49" s="13"/>
      <c r="T49" s="15"/>
      <c r="U49" s="54"/>
      <c r="V49" s="54"/>
    </row>
    <row r="50" spans="1:22" s="59" customFormat="1" ht="12" customHeight="1">
      <c r="A50" s="57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57"/>
      <c r="U50" s="58"/>
      <c r="V50" s="58"/>
    </row>
    <row r="51" spans="1:22" s="55" customFormat="1" ht="12" customHeight="1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02"/>
      <c r="R51" s="102"/>
      <c r="S51" s="13"/>
      <c r="T51" s="15"/>
      <c r="U51" s="54"/>
      <c r="V51" s="54"/>
    </row>
    <row r="52" spans="1:22" s="61" customFormat="1" ht="12" customHeight="1">
      <c r="A52" s="9"/>
      <c r="B52" s="103"/>
      <c r="C52" s="103"/>
      <c r="D52" s="103"/>
      <c r="E52" s="97"/>
      <c r="F52" s="103"/>
      <c r="G52" s="104"/>
      <c r="H52" s="103"/>
      <c r="I52" s="103"/>
      <c r="J52" s="104"/>
      <c r="K52" s="103"/>
      <c r="L52" s="103"/>
      <c r="M52" s="103"/>
      <c r="N52" s="103"/>
      <c r="O52" s="103"/>
      <c r="P52" s="103"/>
      <c r="Q52" s="105"/>
      <c r="R52" s="105"/>
      <c r="S52" s="103"/>
      <c r="T52" s="95"/>
      <c r="U52" s="106"/>
      <c r="V52" s="106"/>
    </row>
    <row r="53" spans="1:22" s="61" customFormat="1" ht="12" customHeight="1">
      <c r="A53" s="9"/>
      <c r="B53" s="103"/>
      <c r="C53" s="103"/>
      <c r="D53" s="103"/>
      <c r="E53" s="97"/>
      <c r="F53" s="103"/>
      <c r="G53" s="104"/>
      <c r="H53" s="103"/>
      <c r="I53" s="103"/>
      <c r="J53" s="104"/>
      <c r="K53" s="103"/>
      <c r="L53" s="103"/>
      <c r="M53" s="103"/>
      <c r="N53" s="103"/>
      <c r="O53" s="103"/>
      <c r="P53" s="103"/>
      <c r="Q53" s="105"/>
      <c r="R53" s="105"/>
      <c r="S53" s="103"/>
      <c r="T53" s="95"/>
      <c r="U53" s="106"/>
      <c r="V53" s="106"/>
    </row>
    <row r="54" spans="1:22" s="61" customFormat="1" ht="12" customHeight="1">
      <c r="A54" s="9"/>
      <c r="B54" s="103"/>
      <c r="C54" s="103"/>
      <c r="D54" s="103"/>
      <c r="E54" s="103"/>
      <c r="F54" s="103"/>
      <c r="G54" s="104"/>
      <c r="H54" s="103"/>
      <c r="I54" s="103"/>
      <c r="J54" s="104"/>
      <c r="K54" s="103"/>
      <c r="L54" s="97"/>
      <c r="M54" s="103"/>
      <c r="N54" s="103"/>
      <c r="O54" s="103"/>
      <c r="P54" s="103"/>
      <c r="Q54" s="105"/>
      <c r="R54" s="105"/>
      <c r="S54" s="103"/>
      <c r="T54" s="95"/>
      <c r="U54" s="106"/>
      <c r="V54" s="106"/>
    </row>
    <row r="55" spans="1:22" s="23" customFormat="1" ht="12" customHeight="1">
      <c r="A55" s="107"/>
      <c r="B55" s="108"/>
      <c r="C55" s="108"/>
      <c r="D55" s="108"/>
      <c r="E55" s="109"/>
      <c r="F55" s="109"/>
      <c r="G55" s="109"/>
      <c r="H55" s="109"/>
      <c r="I55" s="109"/>
      <c r="J55" s="109"/>
      <c r="K55" s="109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</row>
    <row r="56" spans="1:22" s="23" customFormat="1" ht="12" customHeight="1">
      <c r="A56" s="108"/>
      <c r="B56" s="108"/>
      <c r="C56" s="108"/>
      <c r="D56" s="108"/>
      <c r="E56" s="62"/>
      <c r="F56" s="62"/>
      <c r="G56" s="62"/>
      <c r="H56" s="62"/>
      <c r="I56" s="62"/>
      <c r="J56" s="62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</row>
    <row r="57" spans="1:22" s="23" customFormat="1" ht="12" customHeight="1">
      <c r="A57" s="108"/>
      <c r="B57" s="108"/>
      <c r="C57" s="108"/>
      <c r="D57" s="108"/>
      <c r="E57" s="108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</row>
    <row r="58" spans="1:22" s="29" customFormat="1" ht="12" customHeight="1">
      <c r="A58" s="110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</row>
    <row r="59" spans="1:22" s="112" customFormat="1" ht="12" customHeight="1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</row>
    <row r="60" s="112" customFormat="1" ht="12" customHeight="1"/>
    <row r="61" s="112" customFormat="1" ht="12" customHeight="1"/>
    <row r="62" s="112" customFormat="1" ht="12" customHeight="1"/>
    <row r="63" s="112" customFormat="1" ht="12" customHeight="1"/>
    <row r="64" s="112" customFormat="1" ht="12" customHeight="1"/>
    <row r="65" s="112" customFormat="1" ht="12" customHeight="1"/>
    <row r="66" s="112" customFormat="1" ht="12" customHeight="1"/>
    <row r="67" s="112" customFormat="1" ht="12" customHeight="1"/>
    <row r="68" s="112" customFormat="1" ht="12" customHeight="1"/>
    <row r="69" s="112" customFormat="1" ht="12" customHeight="1"/>
    <row r="70" s="112" customFormat="1" ht="12" customHeight="1"/>
    <row r="71" s="112" customFormat="1" ht="12" customHeight="1"/>
    <row r="72" s="112" customFormat="1" ht="12" customHeight="1"/>
    <row r="73" s="112" customFormat="1" ht="12" customHeight="1"/>
    <row r="74" s="112" customFormat="1" ht="12" customHeight="1"/>
    <row r="75" s="112" customFormat="1" ht="12" customHeight="1"/>
    <row r="76" s="112" customFormat="1" ht="12" customHeight="1"/>
    <row r="77" s="112" customFormat="1" ht="12" customHeight="1"/>
    <row r="78" s="112" customFormat="1" ht="12" customHeight="1"/>
    <row r="79" s="112" customFormat="1" ht="12" customHeight="1"/>
    <row r="80" s="112" customFormat="1" ht="12" customHeight="1"/>
    <row r="81" s="112" customFormat="1" ht="12" customHeight="1"/>
    <row r="82" s="112" customFormat="1" ht="12" customHeight="1"/>
    <row r="83" s="112" customFormat="1" ht="12" customHeight="1"/>
    <row r="84" s="112" customFormat="1" ht="12" customHeight="1"/>
    <row r="85" s="112" customFormat="1" ht="12" customHeight="1"/>
    <row r="86" s="112" customFormat="1" ht="12" customHeight="1"/>
    <row r="87" s="112" customFormat="1" ht="12" customHeight="1"/>
    <row r="88" s="112" customFormat="1" ht="12" customHeight="1"/>
    <row r="89" s="112" customFormat="1" ht="12" customHeight="1"/>
    <row r="90" s="112" customFormat="1" ht="12" customHeight="1"/>
    <row r="91" s="112" customFormat="1" ht="12" customHeight="1"/>
    <row r="92" s="112" customFormat="1" ht="12" customHeight="1"/>
    <row r="93" s="112" customFormat="1" ht="12" customHeight="1"/>
    <row r="94" s="112" customFormat="1" ht="12" customHeight="1"/>
    <row r="95" s="112" customFormat="1" ht="12" customHeight="1"/>
    <row r="96" s="112" customFormat="1" ht="12" customHeight="1"/>
    <row r="97" s="112" customFormat="1" ht="12" customHeight="1"/>
    <row r="98" s="112" customFormat="1" ht="12" customHeight="1"/>
    <row r="99" s="112" customFormat="1" ht="12" customHeight="1"/>
    <row r="100" s="112" customFormat="1" ht="12" customHeight="1"/>
    <row r="101" s="112" customFormat="1" ht="12" customHeight="1"/>
    <row r="102" s="112" customFormat="1" ht="12" customHeight="1"/>
    <row r="103" s="112" customFormat="1" ht="12" customHeight="1"/>
    <row r="104" s="112" customFormat="1" ht="12" customHeight="1"/>
    <row r="105" s="112" customFormat="1" ht="12" customHeight="1"/>
    <row r="106" s="112" customFormat="1" ht="12" customHeight="1"/>
    <row r="107" s="112" customFormat="1" ht="12" customHeight="1"/>
    <row r="108" s="112" customFormat="1" ht="12" customHeight="1"/>
    <row r="109" s="112" customFormat="1" ht="12" customHeight="1"/>
    <row r="110" s="112" customFormat="1" ht="12" customHeight="1"/>
    <row r="111" s="112" customFormat="1" ht="12" customHeight="1"/>
    <row r="112" s="112" customFormat="1" ht="12" customHeight="1"/>
    <row r="113" s="112" customFormat="1" ht="12" customHeight="1"/>
    <row r="114" s="112" customFormat="1" ht="12" customHeight="1"/>
    <row r="115" s="112" customFormat="1" ht="12" customHeight="1"/>
    <row r="116" s="112" customFormat="1" ht="12" customHeight="1"/>
    <row r="117" s="112" customFormat="1" ht="12" customHeight="1"/>
    <row r="118" s="112" customFormat="1" ht="12" customHeight="1"/>
    <row r="119" s="112" customFormat="1" ht="12" customHeight="1"/>
    <row r="120" s="112" customFormat="1" ht="12" customHeight="1"/>
    <row r="121" s="112" customFormat="1" ht="12" customHeight="1"/>
    <row r="122" s="112" customFormat="1" ht="12" customHeight="1"/>
    <row r="123" s="112" customFormat="1" ht="12" customHeight="1"/>
    <row r="124" s="112" customFormat="1" ht="12" customHeight="1"/>
    <row r="125" s="112" customFormat="1" ht="12" customHeight="1"/>
    <row r="126" s="112" customFormat="1" ht="12" customHeight="1"/>
    <row r="127" s="112" customFormat="1" ht="12" customHeight="1"/>
    <row r="128" s="112" customFormat="1" ht="12" customHeight="1"/>
    <row r="129" s="112" customFormat="1" ht="12" customHeight="1"/>
    <row r="130" s="112" customFormat="1" ht="12" customHeight="1"/>
    <row r="131" s="112" customFormat="1" ht="12" customHeight="1"/>
    <row r="132" s="112" customFormat="1" ht="12" customHeight="1"/>
    <row r="133" s="112" customFormat="1" ht="12" customHeight="1"/>
    <row r="134" s="112" customFormat="1" ht="12" customHeight="1"/>
    <row r="135" s="112" customFormat="1" ht="12" customHeight="1"/>
    <row r="136" s="112" customFormat="1" ht="12" customHeight="1"/>
    <row r="137" s="112" customFormat="1" ht="12" customHeight="1"/>
    <row r="138" s="112" customFormat="1" ht="12" customHeight="1"/>
    <row r="139" s="112" customFormat="1" ht="12" customHeight="1"/>
    <row r="140" s="112" customFormat="1" ht="12" customHeight="1"/>
    <row r="141" s="112" customFormat="1" ht="12" customHeight="1"/>
  </sheetData>
  <mergeCells count="23">
    <mergeCell ref="J3:L3"/>
    <mergeCell ref="G4:I4"/>
    <mergeCell ref="A3:A7"/>
    <mergeCell ref="D3:F3"/>
    <mergeCell ref="G3:I3"/>
    <mergeCell ref="E34:J34"/>
    <mergeCell ref="B19:C19"/>
    <mergeCell ref="B20:C20"/>
    <mergeCell ref="H19:I23"/>
    <mergeCell ref="H30:I30"/>
    <mergeCell ref="H33:I33"/>
    <mergeCell ref="H31:I31"/>
    <mergeCell ref="H32:I32"/>
    <mergeCell ref="M12:O12"/>
    <mergeCell ref="A1:M1"/>
    <mergeCell ref="A19:A23"/>
    <mergeCell ref="J4:L4"/>
    <mergeCell ref="M8:O8"/>
    <mergeCell ref="M9:O9"/>
    <mergeCell ref="M10:O10"/>
    <mergeCell ref="M11:O11"/>
    <mergeCell ref="M3:M7"/>
    <mergeCell ref="D4:F4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1"/>
  <sheetViews>
    <sheetView zoomScaleSheetLayoutView="100" workbookViewId="0" topLeftCell="A1">
      <selection activeCell="I22" sqref="I22"/>
    </sheetView>
  </sheetViews>
  <sheetFormatPr defaultColWidth="9.140625" defaultRowHeight="12.75"/>
  <cols>
    <col min="1" max="1" width="15.7109375" style="0" customWidth="1"/>
    <col min="2" max="3" width="14.28125" style="0" customWidth="1"/>
    <col min="4" max="6" width="10.00390625" style="0" customWidth="1"/>
    <col min="7" max="9" width="9.8515625" style="0" customWidth="1"/>
    <col min="10" max="12" width="9.421875" style="0" customWidth="1"/>
    <col min="13" max="13" width="15.140625" style="0" customWidth="1"/>
    <col min="14" max="14" width="8.7109375" style="0" customWidth="1"/>
    <col min="15" max="15" width="10.57421875" style="0" customWidth="1"/>
    <col min="16" max="16" width="8.7109375" style="0" customWidth="1"/>
    <col min="17" max="19" width="8.28125" style="0" customWidth="1"/>
    <col min="20" max="20" width="16.57421875" style="0" customWidth="1"/>
    <col min="21" max="21" width="10.421875" style="0" customWidth="1"/>
  </cols>
  <sheetData>
    <row r="1" spans="1:22" s="124" customFormat="1" ht="32.25" customHeight="1">
      <c r="A1" s="880" t="s">
        <v>376</v>
      </c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305"/>
      <c r="O1" s="305"/>
      <c r="P1" s="305"/>
      <c r="Q1" s="305"/>
      <c r="R1" s="305"/>
      <c r="S1" s="305"/>
      <c r="T1" s="305"/>
      <c r="U1" s="98"/>
      <c r="V1" s="98"/>
    </row>
    <row r="2" spans="1:22" s="466" customFormat="1" ht="14.25" customHeight="1">
      <c r="A2" s="172" t="s">
        <v>708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213" t="s">
        <v>549</v>
      </c>
      <c r="N2" s="172"/>
      <c r="O2" s="172"/>
      <c r="P2" s="172"/>
      <c r="Q2" s="172"/>
      <c r="R2" s="172"/>
      <c r="S2" s="172"/>
      <c r="U2" s="1"/>
      <c r="V2" s="1"/>
    </row>
    <row r="3" spans="1:15" s="467" customFormat="1" ht="27" customHeight="1">
      <c r="A3" s="986" t="s">
        <v>709</v>
      </c>
      <c r="B3" s="991" t="s">
        <v>710</v>
      </c>
      <c r="C3" s="991" t="s">
        <v>711</v>
      </c>
      <c r="D3" s="891" t="s">
        <v>712</v>
      </c>
      <c r="E3" s="878"/>
      <c r="F3" s="893"/>
      <c r="G3" s="891" t="s">
        <v>713</v>
      </c>
      <c r="H3" s="892"/>
      <c r="I3" s="893"/>
      <c r="J3" s="891" t="s">
        <v>250</v>
      </c>
      <c r="K3" s="892"/>
      <c r="L3" s="893"/>
      <c r="M3" s="972" t="s">
        <v>714</v>
      </c>
      <c r="N3" s="120"/>
      <c r="O3" s="120"/>
    </row>
    <row r="4" spans="1:15" s="467" customFormat="1" ht="29.25" customHeight="1">
      <c r="A4" s="971"/>
      <c r="B4" s="877"/>
      <c r="C4" s="877"/>
      <c r="D4" s="468" t="s">
        <v>223</v>
      </c>
      <c r="E4" s="468" t="s">
        <v>224</v>
      </c>
      <c r="F4" s="469" t="s">
        <v>225</v>
      </c>
      <c r="G4" s="468" t="s">
        <v>223</v>
      </c>
      <c r="H4" s="468" t="s">
        <v>224</v>
      </c>
      <c r="I4" s="469" t="s">
        <v>225</v>
      </c>
      <c r="J4" s="468" t="s">
        <v>223</v>
      </c>
      <c r="K4" s="468" t="s">
        <v>224</v>
      </c>
      <c r="L4" s="469" t="s">
        <v>225</v>
      </c>
      <c r="M4" s="976"/>
      <c r="N4" s="120"/>
      <c r="O4" s="120"/>
    </row>
    <row r="5" spans="1:15" s="139" customFormat="1" ht="12" customHeight="1">
      <c r="A5" s="252" t="s">
        <v>696</v>
      </c>
      <c r="B5" s="538">
        <v>4</v>
      </c>
      <c r="C5" s="538">
        <v>86</v>
      </c>
      <c r="D5" s="538">
        <v>2918</v>
      </c>
      <c r="E5" s="538">
        <v>1554</v>
      </c>
      <c r="F5" s="538">
        <v>1364</v>
      </c>
      <c r="G5" s="538">
        <v>147</v>
      </c>
      <c r="H5" s="538">
        <v>112</v>
      </c>
      <c r="I5" s="538">
        <v>35</v>
      </c>
      <c r="J5" s="538">
        <v>20</v>
      </c>
      <c r="K5" s="538">
        <v>16</v>
      </c>
      <c r="L5" s="538">
        <v>4</v>
      </c>
      <c r="M5" s="40" t="s">
        <v>871</v>
      </c>
      <c r="N5" s="76"/>
      <c r="O5" s="76"/>
    </row>
    <row r="6" spans="1:15" s="139" customFormat="1" ht="12" customHeight="1">
      <c r="A6" s="302" t="s">
        <v>698</v>
      </c>
      <c r="B6" s="538">
        <v>1</v>
      </c>
      <c r="C6" s="538">
        <v>12</v>
      </c>
      <c r="D6" s="538">
        <v>344</v>
      </c>
      <c r="E6" s="538">
        <v>164</v>
      </c>
      <c r="F6" s="538">
        <v>180</v>
      </c>
      <c r="G6" s="538">
        <v>22</v>
      </c>
      <c r="H6" s="320" t="s">
        <v>715</v>
      </c>
      <c r="I6" s="538">
        <v>6</v>
      </c>
      <c r="J6" s="538">
        <v>5</v>
      </c>
      <c r="K6" s="320" t="s">
        <v>715</v>
      </c>
      <c r="L6" s="538">
        <v>2</v>
      </c>
      <c r="M6" s="38" t="s">
        <v>716</v>
      </c>
      <c r="N6" s="75"/>
      <c r="O6" s="75"/>
    </row>
    <row r="7" spans="1:15" s="139" customFormat="1" ht="12" customHeight="1">
      <c r="A7" s="252" t="s">
        <v>700</v>
      </c>
      <c r="B7" s="538">
        <v>4</v>
      </c>
      <c r="C7" s="538">
        <v>83</v>
      </c>
      <c r="D7" s="538">
        <v>2980</v>
      </c>
      <c r="E7" s="538">
        <v>1578</v>
      </c>
      <c r="F7" s="538">
        <v>1402</v>
      </c>
      <c r="G7" s="538">
        <v>144</v>
      </c>
      <c r="H7" s="538">
        <v>105</v>
      </c>
      <c r="I7" s="538">
        <v>39</v>
      </c>
      <c r="J7" s="538">
        <v>20</v>
      </c>
      <c r="K7" s="320">
        <v>16</v>
      </c>
      <c r="L7" s="538">
        <v>4</v>
      </c>
      <c r="M7" s="40" t="s">
        <v>717</v>
      </c>
      <c r="N7" s="76"/>
      <c r="O7" s="76"/>
    </row>
    <row r="8" spans="1:15" s="139" customFormat="1" ht="12" customHeight="1">
      <c r="A8" s="302" t="s">
        <v>702</v>
      </c>
      <c r="B8" s="538">
        <v>1</v>
      </c>
      <c r="C8" s="538">
        <v>12</v>
      </c>
      <c r="D8" s="538">
        <v>344</v>
      </c>
      <c r="E8" s="538">
        <v>155</v>
      </c>
      <c r="F8" s="538">
        <v>189</v>
      </c>
      <c r="G8" s="538">
        <v>23</v>
      </c>
      <c r="H8" s="320" t="s">
        <v>715</v>
      </c>
      <c r="I8" s="538">
        <v>7</v>
      </c>
      <c r="J8" s="538">
        <v>4</v>
      </c>
      <c r="K8" s="320" t="s">
        <v>715</v>
      </c>
      <c r="L8" s="538">
        <v>2</v>
      </c>
      <c r="M8" s="38" t="s">
        <v>718</v>
      </c>
      <c r="N8" s="75"/>
      <c r="O8" s="75"/>
    </row>
    <row r="9" spans="1:15" s="139" customFormat="1" ht="12" customHeight="1">
      <c r="A9" s="252" t="s">
        <v>704</v>
      </c>
      <c r="B9" s="538">
        <v>4</v>
      </c>
      <c r="C9" s="538">
        <v>84</v>
      </c>
      <c r="D9" s="538">
        <v>3239</v>
      </c>
      <c r="E9" s="538">
        <v>1743</v>
      </c>
      <c r="F9" s="538">
        <v>1496</v>
      </c>
      <c r="G9" s="538">
        <v>144</v>
      </c>
      <c r="H9" s="538">
        <v>106</v>
      </c>
      <c r="I9" s="538">
        <v>38</v>
      </c>
      <c r="J9" s="538">
        <v>20</v>
      </c>
      <c r="K9" s="538">
        <v>16</v>
      </c>
      <c r="L9" s="538">
        <v>4</v>
      </c>
      <c r="M9" s="83" t="s">
        <v>719</v>
      </c>
      <c r="N9" s="76"/>
      <c r="O9" s="76"/>
    </row>
    <row r="10" spans="1:15" s="139" customFormat="1" ht="12" customHeight="1">
      <c r="A10" s="302" t="s">
        <v>706</v>
      </c>
      <c r="B10" s="538">
        <v>1</v>
      </c>
      <c r="C10" s="538">
        <v>12</v>
      </c>
      <c r="D10" s="538">
        <v>371</v>
      </c>
      <c r="E10" s="538">
        <v>176</v>
      </c>
      <c r="F10" s="538">
        <v>195</v>
      </c>
      <c r="G10" s="538">
        <v>23</v>
      </c>
      <c r="H10" s="538">
        <v>16</v>
      </c>
      <c r="I10" s="538">
        <v>7</v>
      </c>
      <c r="J10" s="538">
        <v>5</v>
      </c>
      <c r="K10" s="538">
        <v>3</v>
      </c>
      <c r="L10" s="538">
        <v>2</v>
      </c>
      <c r="M10" s="160" t="s">
        <v>720</v>
      </c>
      <c r="N10" s="76"/>
      <c r="O10" s="76"/>
    </row>
    <row r="11" spans="1:15" s="236" customFormat="1" ht="12" customHeight="1">
      <c r="A11" s="84" t="s">
        <v>659</v>
      </c>
      <c r="B11" s="540">
        <v>5</v>
      </c>
      <c r="C11" s="540">
        <v>101</v>
      </c>
      <c r="D11" s="540">
        <v>3922</v>
      </c>
      <c r="E11" s="540">
        <v>2047</v>
      </c>
      <c r="F11" s="540">
        <v>1875</v>
      </c>
      <c r="G11" s="540">
        <v>173</v>
      </c>
      <c r="H11" s="540">
        <v>123</v>
      </c>
      <c r="I11" s="540">
        <v>50</v>
      </c>
      <c r="J11" s="540">
        <v>25</v>
      </c>
      <c r="K11" s="540">
        <v>19</v>
      </c>
      <c r="L11" s="540">
        <v>6</v>
      </c>
      <c r="M11" s="50" t="s">
        <v>659</v>
      </c>
      <c r="N11" s="76"/>
      <c r="O11" s="76"/>
    </row>
    <row r="12" spans="1:15" s="236" customFormat="1" ht="12" customHeight="1">
      <c r="A12" s="84" t="s">
        <v>174</v>
      </c>
      <c r="B12" s="540">
        <v>5</v>
      </c>
      <c r="C12" s="540">
        <v>103</v>
      </c>
      <c r="D12" s="540">
        <f>SUM(E12:F12)</f>
        <v>4100</v>
      </c>
      <c r="E12" s="540">
        <v>2087</v>
      </c>
      <c r="F12" s="540">
        <v>2013</v>
      </c>
      <c r="G12" s="540">
        <f>SUM(H12:I12)</f>
        <v>177</v>
      </c>
      <c r="H12" s="540">
        <v>125</v>
      </c>
      <c r="I12" s="540">
        <v>52</v>
      </c>
      <c r="J12" s="540">
        <f>SUM(K12:L12)</f>
        <v>25</v>
      </c>
      <c r="K12" s="540">
        <v>19</v>
      </c>
      <c r="L12" s="540">
        <v>6</v>
      </c>
      <c r="M12" s="50" t="s">
        <v>174</v>
      </c>
      <c r="N12" s="76"/>
      <c r="O12" s="76"/>
    </row>
    <row r="13" spans="1:15" s="236" customFormat="1" ht="12" customHeight="1">
      <c r="A13" s="84" t="s">
        <v>489</v>
      </c>
      <c r="B13" s="540">
        <v>5</v>
      </c>
      <c r="C13" s="540">
        <v>105</v>
      </c>
      <c r="D13" s="540">
        <v>4188</v>
      </c>
      <c r="E13" s="540">
        <v>2063</v>
      </c>
      <c r="F13" s="540">
        <v>2125</v>
      </c>
      <c r="G13" s="540">
        <v>179</v>
      </c>
      <c r="H13" s="540">
        <v>120</v>
      </c>
      <c r="I13" s="540">
        <v>59</v>
      </c>
      <c r="J13" s="540">
        <v>23</v>
      </c>
      <c r="K13" s="540">
        <v>17</v>
      </c>
      <c r="L13" s="540">
        <v>6</v>
      </c>
      <c r="M13" s="50" t="s">
        <v>489</v>
      </c>
      <c r="N13" s="76"/>
      <c r="O13" s="76"/>
    </row>
    <row r="14" spans="1:15" s="238" customFormat="1" ht="12" customHeight="1">
      <c r="A14" s="195" t="s">
        <v>488</v>
      </c>
      <c r="B14" s="857">
        <v>5</v>
      </c>
      <c r="C14" s="858">
        <v>105</v>
      </c>
      <c r="D14" s="858">
        <v>4197</v>
      </c>
      <c r="E14" s="858">
        <v>2060</v>
      </c>
      <c r="F14" s="858">
        <v>2137</v>
      </c>
      <c r="G14" s="858">
        <v>179</v>
      </c>
      <c r="H14" s="858">
        <v>118</v>
      </c>
      <c r="I14" s="858">
        <v>61</v>
      </c>
      <c r="J14" s="858">
        <v>21</v>
      </c>
      <c r="K14" s="858">
        <v>16</v>
      </c>
      <c r="L14" s="858">
        <v>5</v>
      </c>
      <c r="M14" s="260" t="s">
        <v>488</v>
      </c>
      <c r="N14" s="81"/>
      <c r="O14" s="81"/>
    </row>
    <row r="15" spans="1:22" s="139" customFormat="1" ht="14.25" customHeight="1">
      <c r="A15" s="80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80"/>
      <c r="U15" s="82"/>
      <c r="V15" s="82"/>
    </row>
    <row r="16" spans="1:10" s="139" customFormat="1" ht="28.5" customHeight="1">
      <c r="A16" s="881" t="s">
        <v>721</v>
      </c>
      <c r="B16" s="875" t="s">
        <v>722</v>
      </c>
      <c r="C16" s="876"/>
      <c r="D16" s="155" t="s">
        <v>919</v>
      </c>
      <c r="E16" s="998" t="s">
        <v>723</v>
      </c>
      <c r="F16" s="998" t="s">
        <v>724</v>
      </c>
      <c r="G16" s="998" t="s">
        <v>725</v>
      </c>
      <c r="H16" s="860" t="s">
        <v>270</v>
      </c>
      <c r="I16" s="832"/>
      <c r="J16" s="154"/>
    </row>
    <row r="17" spans="1:10" s="139" customFormat="1" ht="37.5" customHeight="1">
      <c r="A17" s="882"/>
      <c r="B17" s="126" t="s">
        <v>904</v>
      </c>
      <c r="C17" s="127" t="s">
        <v>905</v>
      </c>
      <c r="D17" s="795" t="s">
        <v>918</v>
      </c>
      <c r="E17" s="859"/>
      <c r="F17" s="859"/>
      <c r="G17" s="859"/>
      <c r="H17" s="833"/>
      <c r="I17" s="834"/>
      <c r="J17" s="154"/>
    </row>
    <row r="18" spans="1:10" s="139" customFormat="1" ht="12" customHeight="1">
      <c r="A18" s="252" t="s">
        <v>696</v>
      </c>
      <c r="B18" s="538">
        <v>977</v>
      </c>
      <c r="C18" s="538">
        <v>975</v>
      </c>
      <c r="D18" s="538">
        <v>952</v>
      </c>
      <c r="E18" s="538">
        <v>76.3</v>
      </c>
      <c r="F18" s="538">
        <v>20.6</v>
      </c>
      <c r="G18" s="538">
        <v>95</v>
      </c>
      <c r="H18" s="319" t="s">
        <v>697</v>
      </c>
      <c r="I18" s="208"/>
      <c r="J18" s="208"/>
    </row>
    <row r="19" spans="1:10" s="139" customFormat="1" ht="12" customHeight="1">
      <c r="A19" s="302" t="s">
        <v>698</v>
      </c>
      <c r="B19" s="538">
        <v>100</v>
      </c>
      <c r="C19" s="538">
        <v>100</v>
      </c>
      <c r="D19" s="538">
        <v>121</v>
      </c>
      <c r="E19" s="538">
        <v>14.221</v>
      </c>
      <c r="F19" s="538">
        <v>3.276</v>
      </c>
      <c r="G19" s="538">
        <v>13</v>
      </c>
      <c r="H19" s="317" t="s">
        <v>699</v>
      </c>
      <c r="I19" s="318"/>
      <c r="J19" s="318"/>
    </row>
    <row r="20" spans="1:10" s="139" customFormat="1" ht="12" customHeight="1">
      <c r="A20" s="252" t="s">
        <v>700</v>
      </c>
      <c r="B20" s="538">
        <v>973</v>
      </c>
      <c r="C20" s="538">
        <v>964</v>
      </c>
      <c r="D20" s="538">
        <v>1058</v>
      </c>
      <c r="E20" s="538">
        <v>49.782</v>
      </c>
      <c r="F20" s="538">
        <v>20.786</v>
      </c>
      <c r="G20" s="538">
        <v>93</v>
      </c>
      <c r="H20" s="319" t="s">
        <v>701</v>
      </c>
      <c r="I20" s="208"/>
      <c r="J20" s="208"/>
    </row>
    <row r="21" spans="1:10" s="139" customFormat="1" ht="12" customHeight="1">
      <c r="A21" s="302" t="s">
        <v>702</v>
      </c>
      <c r="B21" s="538">
        <v>114</v>
      </c>
      <c r="C21" s="538">
        <v>114</v>
      </c>
      <c r="D21" s="538">
        <v>123</v>
      </c>
      <c r="E21" s="538">
        <v>14.2</v>
      </c>
      <c r="F21" s="538">
        <v>3.3</v>
      </c>
      <c r="G21" s="538">
        <v>12</v>
      </c>
      <c r="H21" s="317" t="s">
        <v>703</v>
      </c>
      <c r="I21" s="318"/>
      <c r="J21" s="318"/>
    </row>
    <row r="22" spans="1:10" s="139" customFormat="1" ht="12" customHeight="1">
      <c r="A22" s="252" t="s">
        <v>704</v>
      </c>
      <c r="B22" s="538">
        <v>932</v>
      </c>
      <c r="C22" s="538">
        <v>928</v>
      </c>
      <c r="D22" s="538">
        <v>1226</v>
      </c>
      <c r="E22" s="538">
        <v>49.8</v>
      </c>
      <c r="F22" s="538">
        <v>20.8</v>
      </c>
      <c r="G22" s="538">
        <v>95</v>
      </c>
      <c r="H22" s="319" t="s">
        <v>705</v>
      </c>
      <c r="I22" s="208"/>
      <c r="J22" s="208"/>
    </row>
    <row r="23" spans="1:10" s="139" customFormat="1" ht="12" customHeight="1">
      <c r="A23" s="302" t="s">
        <v>706</v>
      </c>
      <c r="B23" s="538">
        <v>107</v>
      </c>
      <c r="C23" s="538">
        <v>107</v>
      </c>
      <c r="D23" s="538">
        <v>137</v>
      </c>
      <c r="E23" s="538">
        <v>14.2</v>
      </c>
      <c r="F23" s="538">
        <v>3.3</v>
      </c>
      <c r="G23" s="538">
        <v>12</v>
      </c>
      <c r="H23" s="317" t="s">
        <v>707</v>
      </c>
      <c r="I23" s="208"/>
      <c r="J23" s="208"/>
    </row>
    <row r="24" spans="1:10" s="236" customFormat="1" ht="12" customHeight="1">
      <c r="A24" s="84" t="s">
        <v>659</v>
      </c>
      <c r="B24" s="540">
        <v>1048</v>
      </c>
      <c r="C24" s="540">
        <v>1045</v>
      </c>
      <c r="D24" s="540">
        <v>1380</v>
      </c>
      <c r="E24" s="540">
        <v>64</v>
      </c>
      <c r="F24" s="540">
        <v>25</v>
      </c>
      <c r="G24" s="540">
        <v>111</v>
      </c>
      <c r="H24" s="887" t="s">
        <v>659</v>
      </c>
      <c r="I24" s="888"/>
      <c r="J24" s="76"/>
    </row>
    <row r="25" spans="1:10" s="236" customFormat="1" ht="12" customHeight="1">
      <c r="A25" s="84" t="s">
        <v>174</v>
      </c>
      <c r="B25" s="540">
        <v>1134</v>
      </c>
      <c r="C25" s="540">
        <v>1126</v>
      </c>
      <c r="D25" s="540">
        <v>1381</v>
      </c>
      <c r="E25" s="540">
        <v>65</v>
      </c>
      <c r="F25" s="540">
        <v>26</v>
      </c>
      <c r="G25" s="540">
        <v>116</v>
      </c>
      <c r="H25" s="887" t="s">
        <v>174</v>
      </c>
      <c r="I25" s="888"/>
      <c r="J25" s="75"/>
    </row>
    <row r="26" spans="1:10" s="236" customFormat="1" ht="12" customHeight="1">
      <c r="A26" s="84" t="s">
        <v>489</v>
      </c>
      <c r="B26" s="540">
        <v>1318</v>
      </c>
      <c r="C26" s="540">
        <v>1301</v>
      </c>
      <c r="D26" s="540">
        <v>1476</v>
      </c>
      <c r="E26" s="540">
        <v>65</v>
      </c>
      <c r="F26" s="540">
        <v>26</v>
      </c>
      <c r="G26" s="540">
        <v>116</v>
      </c>
      <c r="H26" s="887" t="s">
        <v>489</v>
      </c>
      <c r="I26" s="959"/>
      <c r="J26" s="75"/>
    </row>
    <row r="27" spans="1:10" s="238" customFormat="1" ht="12" customHeight="1">
      <c r="A27" s="195" t="s">
        <v>488</v>
      </c>
      <c r="B27" s="858">
        <v>1305</v>
      </c>
      <c r="C27" s="858">
        <v>1295</v>
      </c>
      <c r="D27" s="858">
        <v>1368</v>
      </c>
      <c r="E27" s="858">
        <v>65</v>
      </c>
      <c r="F27" s="858">
        <v>26</v>
      </c>
      <c r="G27" s="858">
        <v>107</v>
      </c>
      <c r="H27" s="889" t="s">
        <v>488</v>
      </c>
      <c r="I27" s="890"/>
      <c r="J27" s="81"/>
    </row>
    <row r="28" spans="1:22" s="394" customFormat="1" ht="36" customHeight="1">
      <c r="A28" s="392" t="s">
        <v>726</v>
      </c>
      <c r="B28" s="393"/>
      <c r="C28" s="393"/>
      <c r="D28" s="393"/>
      <c r="E28" s="879" t="s">
        <v>554</v>
      </c>
      <c r="F28" s="879"/>
      <c r="G28" s="879"/>
      <c r="H28" s="879"/>
      <c r="I28" s="879"/>
      <c r="J28" s="772"/>
      <c r="N28" s="395"/>
      <c r="O28" s="395"/>
      <c r="P28" s="395"/>
      <c r="Q28" s="395"/>
      <c r="R28" s="395"/>
      <c r="S28" s="395"/>
      <c r="U28" s="396"/>
      <c r="V28" s="396"/>
    </row>
    <row r="29" spans="1:22" s="394" customFormat="1" ht="12.75" customHeight="1">
      <c r="A29" s="393" t="s">
        <v>811</v>
      </c>
      <c r="B29" s="393"/>
      <c r="C29" s="393"/>
      <c r="D29" s="393"/>
      <c r="E29" s="397"/>
      <c r="F29" s="397"/>
      <c r="G29" s="397"/>
      <c r="H29" s="397"/>
      <c r="I29" s="397"/>
      <c r="J29" s="397"/>
      <c r="K29" s="396"/>
      <c r="L29" s="396"/>
      <c r="M29" s="396"/>
      <c r="N29" s="396"/>
      <c r="O29" s="396"/>
      <c r="P29" s="396"/>
      <c r="Q29" s="396"/>
      <c r="R29" s="396"/>
      <c r="S29" s="396"/>
      <c r="T29" s="396"/>
      <c r="U29" s="396"/>
      <c r="V29" s="396"/>
    </row>
    <row r="30" spans="1:22" s="394" customFormat="1" ht="12.75" customHeight="1">
      <c r="A30" s="393" t="s">
        <v>812</v>
      </c>
      <c r="B30" s="393"/>
      <c r="C30" s="393"/>
      <c r="D30" s="393"/>
      <c r="E30" s="393"/>
      <c r="F30" s="396"/>
      <c r="G30" s="396"/>
      <c r="H30" s="396"/>
      <c r="I30" s="396"/>
      <c r="J30" s="396"/>
      <c r="K30" s="396"/>
      <c r="L30" s="396"/>
      <c r="M30" s="396"/>
      <c r="N30" s="396"/>
      <c r="O30" s="396"/>
      <c r="P30" s="396"/>
      <c r="Q30" s="396"/>
      <c r="R30" s="396"/>
      <c r="S30" s="396"/>
      <c r="T30" s="396"/>
      <c r="U30" s="396"/>
      <c r="V30" s="396"/>
    </row>
    <row r="31" spans="1:22" s="394" customFormat="1" ht="12.75" customHeight="1">
      <c r="A31" s="396" t="s">
        <v>813</v>
      </c>
      <c r="B31" s="396"/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396"/>
      <c r="S31" s="396"/>
      <c r="T31" s="396"/>
      <c r="U31" s="396"/>
      <c r="V31" s="396"/>
    </row>
    <row r="32" s="124" customFormat="1" ht="13.5"/>
  </sheetData>
  <mergeCells count="19">
    <mergeCell ref="E28:I28"/>
    <mergeCell ref="A1:M1"/>
    <mergeCell ref="A16:A17"/>
    <mergeCell ref="M3:M4"/>
    <mergeCell ref="E16:E17"/>
    <mergeCell ref="F16:F17"/>
    <mergeCell ref="G16:G17"/>
    <mergeCell ref="H16:I17"/>
    <mergeCell ref="A3:A4"/>
    <mergeCell ref="B3:B4"/>
    <mergeCell ref="J3:L3"/>
    <mergeCell ref="H27:I27"/>
    <mergeCell ref="B16:C16"/>
    <mergeCell ref="H25:I25"/>
    <mergeCell ref="H26:I26"/>
    <mergeCell ref="C3:C4"/>
    <mergeCell ref="D3:F3"/>
    <mergeCell ref="H24:I24"/>
    <mergeCell ref="G3:I3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50"/>
  <sheetViews>
    <sheetView zoomScaleSheetLayoutView="100" workbookViewId="0" topLeftCell="A1">
      <selection activeCell="I24" sqref="I24"/>
    </sheetView>
  </sheetViews>
  <sheetFormatPr defaultColWidth="9.140625" defaultRowHeight="34.5" customHeight="1"/>
  <cols>
    <col min="1" max="1" width="14.00390625" style="0" customWidth="1"/>
    <col min="2" max="2" width="11.7109375" style="0" customWidth="1"/>
    <col min="3" max="3" width="12.00390625" style="0" customWidth="1"/>
    <col min="4" max="5" width="11.7109375" style="0" customWidth="1"/>
    <col min="6" max="6" width="10.140625" style="0" customWidth="1"/>
    <col min="7" max="8" width="11.7109375" style="0" customWidth="1"/>
    <col min="9" max="9" width="13.421875" style="0" customWidth="1"/>
    <col min="10" max="12" width="8.140625" style="0" customWidth="1"/>
    <col min="13" max="13" width="14.140625" style="0" customWidth="1"/>
    <col min="14" max="14" width="12.00390625" style="0" customWidth="1"/>
    <col min="15" max="15" width="10.140625" style="0" customWidth="1"/>
    <col min="16" max="16" width="9.28125" style="0" customWidth="1"/>
    <col min="17" max="17" width="8.7109375" style="0" customWidth="1"/>
    <col min="18" max="18" width="8.421875" style="0" customWidth="1"/>
    <col min="19" max="19" width="7.8515625" style="0" customWidth="1"/>
    <col min="20" max="20" width="14.28125" style="0" customWidth="1"/>
  </cols>
  <sheetData>
    <row r="1" spans="1:20" s="21" customFormat="1" ht="32.25" customHeight="1">
      <c r="A1" s="985" t="s">
        <v>855</v>
      </c>
      <c r="B1" s="985"/>
      <c r="C1" s="985"/>
      <c r="D1" s="985"/>
      <c r="E1" s="985"/>
      <c r="F1" s="985"/>
      <c r="G1" s="985"/>
      <c r="H1" s="985"/>
      <c r="I1" s="985"/>
      <c r="J1" s="985"/>
      <c r="K1" s="985"/>
      <c r="L1" s="985"/>
      <c r="M1" s="985"/>
      <c r="N1" s="20"/>
      <c r="O1" s="20"/>
      <c r="P1" s="20"/>
      <c r="Q1" s="20"/>
      <c r="R1" s="20"/>
      <c r="S1" s="20"/>
      <c r="T1" s="20"/>
    </row>
    <row r="2" spans="1:19" s="23" customFormat="1" ht="14.25" customHeight="1">
      <c r="A2" s="110" t="s">
        <v>856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63" t="s">
        <v>550</v>
      </c>
      <c r="N2" s="110"/>
      <c r="O2" s="110"/>
      <c r="P2" s="110"/>
      <c r="Q2" s="110"/>
      <c r="R2" s="110"/>
      <c r="S2" s="110"/>
    </row>
    <row r="3" spans="1:13" s="19" customFormat="1" ht="27.75" customHeight="1">
      <c r="A3" s="1016" t="s">
        <v>147</v>
      </c>
      <c r="B3" s="998" t="s">
        <v>899</v>
      </c>
      <c r="C3" s="998" t="s">
        <v>149</v>
      </c>
      <c r="D3" s="835" t="s">
        <v>916</v>
      </c>
      <c r="E3" s="1017"/>
      <c r="F3" s="876"/>
      <c r="G3" s="835" t="s">
        <v>900</v>
      </c>
      <c r="H3" s="1013"/>
      <c r="I3" s="876"/>
      <c r="J3" s="835" t="s">
        <v>901</v>
      </c>
      <c r="K3" s="1013"/>
      <c r="L3" s="1014"/>
      <c r="M3" s="832" t="s">
        <v>270</v>
      </c>
    </row>
    <row r="4" spans="1:13" s="19" customFormat="1" ht="31.5" customHeight="1">
      <c r="A4" s="834"/>
      <c r="B4" s="1010"/>
      <c r="C4" s="1010"/>
      <c r="D4" s="10" t="s">
        <v>223</v>
      </c>
      <c r="E4" s="10" t="s">
        <v>224</v>
      </c>
      <c r="F4" s="127" t="s">
        <v>225</v>
      </c>
      <c r="G4" s="10" t="s">
        <v>223</v>
      </c>
      <c r="H4" s="10" t="s">
        <v>224</v>
      </c>
      <c r="I4" s="127" t="s">
        <v>225</v>
      </c>
      <c r="J4" s="10" t="s">
        <v>148</v>
      </c>
      <c r="K4" s="10" t="s">
        <v>224</v>
      </c>
      <c r="L4" s="127" t="s">
        <v>225</v>
      </c>
      <c r="M4" s="834"/>
    </row>
    <row r="5" spans="1:13" s="76" customFormat="1" ht="12.75" customHeight="1">
      <c r="A5" s="252" t="s">
        <v>133</v>
      </c>
      <c r="B5" s="34">
        <v>4</v>
      </c>
      <c r="C5" s="34">
        <v>88</v>
      </c>
      <c r="D5" s="34">
        <v>3104</v>
      </c>
      <c r="E5" s="34">
        <v>1510</v>
      </c>
      <c r="F5" s="34">
        <v>1594</v>
      </c>
      <c r="G5" s="34">
        <v>202</v>
      </c>
      <c r="H5" s="34">
        <v>155</v>
      </c>
      <c r="I5" s="34">
        <v>47</v>
      </c>
      <c r="J5" s="34">
        <v>26</v>
      </c>
      <c r="K5" s="34">
        <v>16</v>
      </c>
      <c r="L5" s="34">
        <v>10</v>
      </c>
      <c r="M5" s="40" t="s">
        <v>277</v>
      </c>
    </row>
    <row r="6" spans="1:13" s="75" customFormat="1" ht="12.75" customHeight="1">
      <c r="A6" s="302" t="s">
        <v>267</v>
      </c>
      <c r="B6" s="398">
        <v>2</v>
      </c>
      <c r="C6" s="398">
        <v>39</v>
      </c>
      <c r="D6" s="398">
        <v>1130</v>
      </c>
      <c r="E6" s="398">
        <v>610</v>
      </c>
      <c r="F6" s="398">
        <v>520</v>
      </c>
      <c r="G6" s="398">
        <v>87</v>
      </c>
      <c r="H6" s="398">
        <f>87-29</f>
        <v>58</v>
      </c>
      <c r="I6" s="398">
        <v>29</v>
      </c>
      <c r="J6" s="398">
        <v>13</v>
      </c>
      <c r="K6" s="398">
        <v>9</v>
      </c>
      <c r="L6" s="398">
        <v>4</v>
      </c>
      <c r="M6" s="38" t="s">
        <v>3</v>
      </c>
    </row>
    <row r="7" spans="1:13" s="76" customFormat="1" ht="12.75" customHeight="1">
      <c r="A7" s="252" t="s">
        <v>134</v>
      </c>
      <c r="B7" s="34">
        <v>4</v>
      </c>
      <c r="C7" s="34">
        <v>88</v>
      </c>
      <c r="D7" s="34">
        <v>3086</v>
      </c>
      <c r="E7" s="34">
        <v>1453</v>
      </c>
      <c r="F7" s="34">
        <v>1633</v>
      </c>
      <c r="G7" s="34">
        <v>198</v>
      </c>
      <c r="H7" s="34">
        <v>149</v>
      </c>
      <c r="I7" s="34">
        <v>49</v>
      </c>
      <c r="J7" s="34">
        <v>26</v>
      </c>
      <c r="K7" s="34">
        <v>16</v>
      </c>
      <c r="L7" s="34">
        <v>10</v>
      </c>
      <c r="M7" s="40" t="s">
        <v>278</v>
      </c>
    </row>
    <row r="8" spans="1:13" s="75" customFormat="1" ht="12.75" customHeight="1">
      <c r="A8" s="302" t="s">
        <v>268</v>
      </c>
      <c r="B8" s="398">
        <v>3</v>
      </c>
      <c r="C8" s="398">
        <v>43</v>
      </c>
      <c r="D8" s="398">
        <v>1175</v>
      </c>
      <c r="E8" s="398">
        <v>598</v>
      </c>
      <c r="F8" s="398">
        <v>577</v>
      </c>
      <c r="G8" s="398">
        <v>98</v>
      </c>
      <c r="H8" s="398">
        <f>98-32</f>
        <v>66</v>
      </c>
      <c r="I8" s="398">
        <v>32</v>
      </c>
      <c r="J8" s="398">
        <v>20</v>
      </c>
      <c r="K8" s="398">
        <v>12</v>
      </c>
      <c r="L8" s="398">
        <v>8</v>
      </c>
      <c r="M8" s="38" t="s">
        <v>145</v>
      </c>
    </row>
    <row r="9" spans="1:13" s="76" customFormat="1" ht="12.75" customHeight="1">
      <c r="A9" s="252" t="s">
        <v>135</v>
      </c>
      <c r="B9" s="34">
        <v>4</v>
      </c>
      <c r="C9" s="34">
        <v>89</v>
      </c>
      <c r="D9" s="34">
        <v>3095</v>
      </c>
      <c r="E9" s="34">
        <v>1498</v>
      </c>
      <c r="F9" s="34">
        <v>1597</v>
      </c>
      <c r="G9" s="34">
        <v>193</v>
      </c>
      <c r="H9" s="34">
        <v>138</v>
      </c>
      <c r="I9" s="34">
        <v>55</v>
      </c>
      <c r="J9" s="34">
        <v>26</v>
      </c>
      <c r="K9" s="34">
        <v>14</v>
      </c>
      <c r="L9" s="34">
        <v>12</v>
      </c>
      <c r="M9" s="83" t="s">
        <v>279</v>
      </c>
    </row>
    <row r="10" spans="1:13" s="76" customFormat="1" ht="12.75" customHeight="1">
      <c r="A10" s="302" t="s">
        <v>269</v>
      </c>
      <c r="B10" s="34">
        <v>3</v>
      </c>
      <c r="C10" s="34">
        <v>47</v>
      </c>
      <c r="D10" s="34">
        <v>1309</v>
      </c>
      <c r="E10" s="34">
        <v>662</v>
      </c>
      <c r="F10" s="34">
        <v>647</v>
      </c>
      <c r="G10" s="34">
        <v>103</v>
      </c>
      <c r="H10" s="34">
        <f>103-37</f>
        <v>66</v>
      </c>
      <c r="I10" s="34">
        <v>37</v>
      </c>
      <c r="J10" s="34">
        <v>22</v>
      </c>
      <c r="K10" s="34">
        <f>22-9</f>
        <v>13</v>
      </c>
      <c r="L10" s="34">
        <v>9</v>
      </c>
      <c r="M10" s="160" t="s">
        <v>146</v>
      </c>
    </row>
    <row r="11" spans="1:13" s="76" customFormat="1" ht="12.75" customHeight="1">
      <c r="A11" s="84" t="s">
        <v>178</v>
      </c>
      <c r="B11" s="390">
        <v>7</v>
      </c>
      <c r="C11" s="390">
        <v>142</v>
      </c>
      <c r="D11" s="390">
        <v>4590</v>
      </c>
      <c r="E11" s="390">
        <v>2290</v>
      </c>
      <c r="F11" s="390">
        <v>2300</v>
      </c>
      <c r="G11" s="390">
        <v>309</v>
      </c>
      <c r="H11" s="390">
        <v>204</v>
      </c>
      <c r="I11" s="390">
        <v>105</v>
      </c>
      <c r="J11" s="390">
        <v>49</v>
      </c>
      <c r="K11" s="390">
        <v>27</v>
      </c>
      <c r="L11" s="390">
        <v>22</v>
      </c>
      <c r="M11" s="50" t="s">
        <v>178</v>
      </c>
    </row>
    <row r="12" spans="1:13" s="76" customFormat="1" ht="12.75" customHeight="1">
      <c r="A12" s="84" t="s">
        <v>174</v>
      </c>
      <c r="B12" s="390">
        <v>7</v>
      </c>
      <c r="C12" s="390">
        <v>148</v>
      </c>
      <c r="D12" s="390">
        <f>SUM(E12:F12)</f>
        <v>4950</v>
      </c>
      <c r="E12" s="390">
        <v>2453</v>
      </c>
      <c r="F12" s="390">
        <v>2497</v>
      </c>
      <c r="G12" s="390">
        <f>SUM(H12:I12)</f>
        <v>325</v>
      </c>
      <c r="H12" s="390">
        <v>205</v>
      </c>
      <c r="I12" s="390">
        <v>120</v>
      </c>
      <c r="J12" s="390">
        <f>SUM(K12:L12)</f>
        <v>45</v>
      </c>
      <c r="K12" s="390">
        <v>25</v>
      </c>
      <c r="L12" s="390">
        <v>20</v>
      </c>
      <c r="M12" s="50" t="s">
        <v>174</v>
      </c>
    </row>
    <row r="13" spans="1:13" s="76" customFormat="1" ht="12.75" customHeight="1">
      <c r="A13" s="84" t="s">
        <v>489</v>
      </c>
      <c r="B13" s="390">
        <v>7</v>
      </c>
      <c r="C13" s="390">
        <v>151</v>
      </c>
      <c r="D13" s="390">
        <v>5228</v>
      </c>
      <c r="E13" s="390">
        <v>2563</v>
      </c>
      <c r="F13" s="390">
        <v>2665</v>
      </c>
      <c r="G13" s="390">
        <v>331</v>
      </c>
      <c r="H13" s="390">
        <v>195</v>
      </c>
      <c r="I13" s="390">
        <v>136</v>
      </c>
      <c r="J13" s="390">
        <v>47</v>
      </c>
      <c r="K13" s="390">
        <v>25</v>
      </c>
      <c r="L13" s="390">
        <v>22</v>
      </c>
      <c r="M13" s="50" t="s">
        <v>489</v>
      </c>
    </row>
    <row r="14" spans="1:13" s="81" customFormat="1" ht="12.75" customHeight="1">
      <c r="A14" s="195" t="s">
        <v>488</v>
      </c>
      <c r="B14" s="391">
        <v>7</v>
      </c>
      <c r="C14" s="547">
        <v>155</v>
      </c>
      <c r="D14" s="547">
        <v>5531</v>
      </c>
      <c r="E14" s="547">
        <v>2679</v>
      </c>
      <c r="F14" s="547">
        <v>2852</v>
      </c>
      <c r="G14" s="547">
        <v>341</v>
      </c>
      <c r="H14" s="547">
        <v>191</v>
      </c>
      <c r="I14" s="547">
        <v>150</v>
      </c>
      <c r="J14" s="547">
        <v>45</v>
      </c>
      <c r="K14" s="547">
        <v>23</v>
      </c>
      <c r="L14" s="547">
        <v>22</v>
      </c>
      <c r="M14" s="260" t="s">
        <v>488</v>
      </c>
    </row>
    <row r="15" spans="1:20" s="82" customFormat="1" ht="10.5" customHeight="1">
      <c r="A15" s="80"/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80"/>
    </row>
    <row r="16" spans="1:9" s="19" customFormat="1" ht="24.75" customHeight="1">
      <c r="A16" s="881" t="s">
        <v>147</v>
      </c>
      <c r="B16" s="875" t="s">
        <v>902</v>
      </c>
      <c r="C16" s="876"/>
      <c r="D16" s="835" t="s">
        <v>903</v>
      </c>
      <c r="E16" s="876"/>
      <c r="F16" s="998" t="s">
        <v>924</v>
      </c>
      <c r="G16" s="998" t="s">
        <v>8</v>
      </c>
      <c r="H16" s="998" t="s">
        <v>7</v>
      </c>
      <c r="I16" s="832" t="s">
        <v>270</v>
      </c>
    </row>
    <row r="17" spans="1:9" s="19" customFormat="1" ht="40.5" customHeight="1">
      <c r="A17" s="882"/>
      <c r="B17" s="126" t="s">
        <v>9</v>
      </c>
      <c r="C17" s="127" t="s">
        <v>905</v>
      </c>
      <c r="D17" s="10" t="s">
        <v>10</v>
      </c>
      <c r="E17" s="126" t="s">
        <v>11</v>
      </c>
      <c r="F17" s="859"/>
      <c r="G17" s="859"/>
      <c r="H17" s="859"/>
      <c r="I17" s="834"/>
    </row>
    <row r="18" spans="1:9" s="76" customFormat="1" ht="12.75" customHeight="1">
      <c r="A18" s="252" t="s">
        <v>133</v>
      </c>
      <c r="B18" s="34">
        <v>1015</v>
      </c>
      <c r="C18" s="34">
        <v>989</v>
      </c>
      <c r="D18" s="398">
        <v>1025</v>
      </c>
      <c r="E18" s="398">
        <v>1016</v>
      </c>
      <c r="F18" s="398">
        <v>150.4</v>
      </c>
      <c r="G18" s="398">
        <v>37</v>
      </c>
      <c r="H18" s="35">
        <v>104</v>
      </c>
      <c r="I18" s="40" t="s">
        <v>277</v>
      </c>
    </row>
    <row r="19" spans="1:9" s="75" customFormat="1" ht="12.75" customHeight="1">
      <c r="A19" s="302" t="s">
        <v>267</v>
      </c>
      <c r="B19" s="398">
        <v>353</v>
      </c>
      <c r="C19" s="398">
        <v>342</v>
      </c>
      <c r="D19" s="398">
        <v>390</v>
      </c>
      <c r="E19" s="398">
        <v>378</v>
      </c>
      <c r="F19" s="398">
        <v>77.256</v>
      </c>
      <c r="G19" s="398">
        <v>16.512999999999998</v>
      </c>
      <c r="H19" s="35">
        <v>45</v>
      </c>
      <c r="I19" s="38" t="s">
        <v>2</v>
      </c>
    </row>
    <row r="20" spans="1:9" s="76" customFormat="1" ht="12.75" customHeight="1">
      <c r="A20" s="252" t="s">
        <v>134</v>
      </c>
      <c r="B20" s="34">
        <v>1023</v>
      </c>
      <c r="C20" s="34">
        <v>981</v>
      </c>
      <c r="D20" s="398">
        <v>981</v>
      </c>
      <c r="E20" s="398">
        <v>968</v>
      </c>
      <c r="F20" s="398">
        <v>161.2</v>
      </c>
      <c r="G20" s="398">
        <v>38.4</v>
      </c>
      <c r="H20" s="35">
        <v>104</v>
      </c>
      <c r="I20" s="40" t="s">
        <v>278</v>
      </c>
    </row>
    <row r="21" spans="1:9" s="75" customFormat="1" ht="12.75" customHeight="1">
      <c r="A21" s="302" t="s">
        <v>268</v>
      </c>
      <c r="B21" s="398">
        <v>361</v>
      </c>
      <c r="C21" s="398">
        <v>360</v>
      </c>
      <c r="D21" s="398">
        <v>605</v>
      </c>
      <c r="E21" s="398">
        <v>486</v>
      </c>
      <c r="F21" s="398">
        <v>91.9</v>
      </c>
      <c r="G21" s="398">
        <v>28.1</v>
      </c>
      <c r="H21" s="35">
        <v>57</v>
      </c>
      <c r="I21" s="38" t="s">
        <v>145</v>
      </c>
    </row>
    <row r="22" spans="1:9" s="76" customFormat="1" ht="12.75" customHeight="1">
      <c r="A22" s="252" t="s">
        <v>135</v>
      </c>
      <c r="B22" s="34">
        <v>1083</v>
      </c>
      <c r="C22" s="34">
        <v>977</v>
      </c>
      <c r="D22" s="398">
        <v>1081</v>
      </c>
      <c r="E22" s="398">
        <v>1056</v>
      </c>
      <c r="F22" s="398">
        <v>150.3</v>
      </c>
      <c r="G22" s="398">
        <v>38.5</v>
      </c>
      <c r="H22" s="35">
        <v>103</v>
      </c>
      <c r="I22" s="83" t="s">
        <v>279</v>
      </c>
    </row>
    <row r="23" spans="1:9" s="76" customFormat="1" ht="12.75" customHeight="1">
      <c r="A23" s="302" t="s">
        <v>269</v>
      </c>
      <c r="B23" s="34">
        <v>359</v>
      </c>
      <c r="C23" s="34">
        <v>352</v>
      </c>
      <c r="D23" s="398">
        <v>582</v>
      </c>
      <c r="E23" s="398">
        <v>536</v>
      </c>
      <c r="F23" s="398">
        <v>92</v>
      </c>
      <c r="G23" s="398">
        <v>29</v>
      </c>
      <c r="H23" s="35">
        <v>58</v>
      </c>
      <c r="I23" s="185" t="s">
        <v>146</v>
      </c>
    </row>
    <row r="24" spans="1:9" s="76" customFormat="1" ht="12.75" customHeight="1">
      <c r="A24" s="84" t="s">
        <v>178</v>
      </c>
      <c r="B24" s="408">
        <v>1356</v>
      </c>
      <c r="C24" s="408">
        <v>1302</v>
      </c>
      <c r="D24" s="408">
        <v>1621</v>
      </c>
      <c r="E24" s="408">
        <v>1565</v>
      </c>
      <c r="F24" s="408">
        <v>241.8</v>
      </c>
      <c r="G24" s="408">
        <v>70.5</v>
      </c>
      <c r="H24" s="408">
        <v>165</v>
      </c>
      <c r="I24" s="50" t="s">
        <v>178</v>
      </c>
    </row>
    <row r="25" spans="1:9" s="81" customFormat="1" ht="12.75" customHeight="1">
      <c r="A25" s="84" t="s">
        <v>174</v>
      </c>
      <c r="B25" s="390">
        <v>1454</v>
      </c>
      <c r="C25" s="390">
        <v>1392</v>
      </c>
      <c r="D25" s="390">
        <v>1787</v>
      </c>
      <c r="E25" s="390">
        <v>1787</v>
      </c>
      <c r="F25" s="390">
        <v>242</v>
      </c>
      <c r="G25" s="390">
        <v>72</v>
      </c>
      <c r="H25" s="390">
        <v>172</v>
      </c>
      <c r="I25" s="50" t="s">
        <v>174</v>
      </c>
    </row>
    <row r="26" spans="1:9" s="81" customFormat="1" ht="12.75" customHeight="1">
      <c r="A26" s="84" t="s">
        <v>489</v>
      </c>
      <c r="B26" s="390">
        <v>1557</v>
      </c>
      <c r="C26" s="390">
        <v>1407</v>
      </c>
      <c r="D26" s="390">
        <v>1944</v>
      </c>
      <c r="E26" s="390">
        <v>1900</v>
      </c>
      <c r="F26" s="390">
        <v>242</v>
      </c>
      <c r="G26" s="390">
        <v>73</v>
      </c>
      <c r="H26" s="390">
        <v>164</v>
      </c>
      <c r="I26" s="50" t="s">
        <v>489</v>
      </c>
    </row>
    <row r="27" spans="1:9" s="81" customFormat="1" ht="12.75" customHeight="1">
      <c r="A27" s="195" t="s">
        <v>488</v>
      </c>
      <c r="B27" s="547">
        <v>1589</v>
      </c>
      <c r="C27" s="547">
        <v>1484</v>
      </c>
      <c r="D27" s="547">
        <v>1889</v>
      </c>
      <c r="E27" s="547">
        <v>1916</v>
      </c>
      <c r="F27" s="547">
        <v>247</v>
      </c>
      <c r="G27" s="547">
        <v>74</v>
      </c>
      <c r="H27" s="547">
        <v>163</v>
      </c>
      <c r="I27" s="260" t="s">
        <v>488</v>
      </c>
    </row>
    <row r="28" spans="1:22" s="19" customFormat="1" ht="13.5" customHeight="1">
      <c r="A28" s="18" t="s">
        <v>236</v>
      </c>
      <c r="B28" s="44"/>
      <c r="C28" s="44"/>
      <c r="D28" s="44"/>
      <c r="E28" s="44"/>
      <c r="F28" s="162" t="s">
        <v>0</v>
      </c>
      <c r="G28" s="44"/>
      <c r="I28" s="333"/>
      <c r="J28" s="333"/>
      <c r="K28" s="333"/>
      <c r="L28" s="333"/>
      <c r="M28" s="333"/>
      <c r="N28" s="162"/>
      <c r="O28" s="162"/>
      <c r="P28" s="162"/>
      <c r="Q28" s="162"/>
      <c r="R28" s="162"/>
      <c r="S28" s="162"/>
      <c r="T28" s="162"/>
      <c r="U28" s="162"/>
      <c r="V28" s="47"/>
    </row>
    <row r="29" spans="1:6" s="19" customFormat="1" ht="13.5" customHeight="1">
      <c r="A29" s="47" t="s">
        <v>990</v>
      </c>
      <c r="B29" s="47"/>
      <c r="C29" s="47"/>
      <c r="D29" s="47"/>
      <c r="E29" s="47"/>
      <c r="F29" s="7" t="s">
        <v>1</v>
      </c>
    </row>
    <row r="30" s="19" customFormat="1" ht="13.5" customHeight="1">
      <c r="A30" s="19" t="s">
        <v>991</v>
      </c>
    </row>
    <row r="31" spans="1:28" s="19" customFormat="1" ht="13.5" customHeight="1">
      <c r="A31" s="19" t="s">
        <v>992</v>
      </c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</row>
    <row r="32" spans="1:20" s="120" customFormat="1" ht="15" customHeight="1">
      <c r="A32" s="121"/>
      <c r="B32" s="121"/>
      <c r="C32" s="121"/>
      <c r="D32" s="121"/>
      <c r="E32" s="121"/>
      <c r="O32" s="1015"/>
      <c r="P32" s="1015"/>
      <c r="Q32" s="1015"/>
      <c r="R32" s="1015"/>
      <c r="S32" s="1015"/>
      <c r="T32" s="1015"/>
    </row>
    <row r="33" s="120" customFormat="1" ht="15" customHeight="1"/>
    <row r="34" s="120" customFormat="1" ht="15" customHeight="1"/>
    <row r="35" spans="1:25" s="323" customFormat="1" ht="12" customHeight="1">
      <c r="A35" s="324"/>
      <c r="B35" s="324"/>
      <c r="C35" s="325"/>
      <c r="D35" s="324"/>
      <c r="E35" s="324"/>
      <c r="F35" s="324"/>
      <c r="G35" s="324"/>
      <c r="H35" s="324"/>
      <c r="I35" s="324"/>
      <c r="J35" s="324"/>
      <c r="K35" s="324"/>
      <c r="L35" s="324"/>
      <c r="M35" s="325"/>
      <c r="N35" s="325"/>
      <c r="O35" s="325"/>
      <c r="P35" s="325"/>
      <c r="Q35" s="324"/>
      <c r="R35" s="324"/>
      <c r="S35" s="324"/>
      <c r="T35" s="324"/>
      <c r="U35" s="326"/>
      <c r="V35" s="326"/>
      <c r="W35" s="326"/>
      <c r="X35" s="326"/>
      <c r="Y35" s="326"/>
    </row>
    <row r="36" spans="1:25" s="16" customFormat="1" ht="12" customHeight="1">
      <c r="A36" s="99"/>
      <c r="B36" s="97"/>
      <c r="C36" s="97"/>
      <c r="D36" s="97"/>
      <c r="E36" s="97"/>
      <c r="F36" s="97"/>
      <c r="G36" s="97"/>
      <c r="H36" s="103"/>
      <c r="I36" s="97"/>
      <c r="J36" s="97"/>
      <c r="K36" s="103"/>
      <c r="L36" s="97"/>
      <c r="M36" s="97"/>
      <c r="N36" s="97"/>
      <c r="O36" s="97"/>
      <c r="P36" s="97"/>
      <c r="Q36" s="128"/>
      <c r="R36" s="128"/>
      <c r="S36" s="97"/>
      <c r="T36" s="99"/>
      <c r="U36" s="60"/>
      <c r="V36" s="60"/>
      <c r="W36" s="60"/>
      <c r="X36" s="60"/>
      <c r="Y36" s="60"/>
    </row>
    <row r="37" spans="1:32" s="16" customFormat="1" ht="12" customHeight="1">
      <c r="A37" s="99"/>
      <c r="B37" s="97"/>
      <c r="C37" s="97"/>
      <c r="D37" s="97"/>
      <c r="E37" s="97"/>
      <c r="F37" s="97"/>
      <c r="G37" s="97"/>
      <c r="H37" s="103"/>
      <c r="I37" s="97"/>
      <c r="J37" s="97"/>
      <c r="K37" s="103"/>
      <c r="L37" s="97"/>
      <c r="M37" s="97"/>
      <c r="N37" s="97"/>
      <c r="O37" s="97"/>
      <c r="P37" s="97"/>
      <c r="Q37" s="128"/>
      <c r="R37" s="128"/>
      <c r="S37" s="97"/>
      <c r="T37" s="99"/>
      <c r="U37" s="60"/>
      <c r="V37" s="60"/>
      <c r="W37" s="60"/>
      <c r="X37" s="60"/>
      <c r="Y37" s="60"/>
      <c r="AE37" s="16" t="s">
        <v>853</v>
      </c>
      <c r="AF37" s="16" t="s">
        <v>853</v>
      </c>
    </row>
    <row r="38" spans="1:32" s="16" customFormat="1" ht="12" customHeight="1">
      <c r="A38" s="99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128"/>
      <c r="R38" s="128"/>
      <c r="S38" s="97"/>
      <c r="T38" s="99"/>
      <c r="U38" s="60"/>
      <c r="V38" s="60"/>
      <c r="W38" s="60"/>
      <c r="X38" s="60"/>
      <c r="Y38" s="60"/>
      <c r="AE38" s="16" t="s">
        <v>853</v>
      </c>
      <c r="AF38" s="16" t="s">
        <v>853</v>
      </c>
    </row>
    <row r="39" spans="1:32" s="16" customFormat="1" ht="12" customHeight="1">
      <c r="A39" s="99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128"/>
      <c r="R39" s="128"/>
      <c r="S39" s="97"/>
      <c r="T39" s="99"/>
      <c r="U39" s="60"/>
      <c r="V39" s="60"/>
      <c r="W39" s="60"/>
      <c r="X39" s="60"/>
      <c r="Y39" s="60"/>
      <c r="AE39" s="16" t="s">
        <v>853</v>
      </c>
      <c r="AF39" s="16" t="s">
        <v>853</v>
      </c>
    </row>
    <row r="40" spans="1:32" s="55" customFormat="1" ht="12" customHeight="1">
      <c r="A40" s="15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30"/>
      <c r="R40" s="130"/>
      <c r="S40" s="129"/>
      <c r="T40" s="15"/>
      <c r="U40" s="54"/>
      <c r="V40" s="54"/>
      <c r="W40" s="54"/>
      <c r="X40" s="54"/>
      <c r="Y40" s="54"/>
      <c r="AE40" s="55" t="s">
        <v>854</v>
      </c>
      <c r="AF40" s="55" t="s">
        <v>854</v>
      </c>
    </row>
    <row r="41" spans="1:25" s="59" customFormat="1" ht="12" customHeight="1">
      <c r="A41" s="57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57"/>
      <c r="U41" s="58"/>
      <c r="V41" s="58"/>
      <c r="W41" s="58"/>
      <c r="X41" s="58"/>
      <c r="Y41" s="58"/>
    </row>
    <row r="42" spans="1:52" s="61" customFormat="1" ht="12" customHeight="1">
      <c r="A42" s="9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131"/>
      <c r="R42" s="131"/>
      <c r="S42" s="132"/>
      <c r="T42" s="95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</row>
    <row r="43" spans="1:52" s="61" customFormat="1" ht="12" customHeight="1">
      <c r="A43" s="9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131"/>
      <c r="R43" s="131"/>
      <c r="S43" s="132"/>
      <c r="T43" s="95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</row>
    <row r="44" spans="1:52" s="61" customFormat="1" ht="12" customHeight="1">
      <c r="A44" s="9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128"/>
      <c r="R44" s="128"/>
      <c r="S44" s="97"/>
      <c r="T44" s="95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</row>
    <row r="45" spans="1:52" s="61" customFormat="1" ht="12" customHeight="1">
      <c r="A45" s="9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128"/>
      <c r="R45" s="128"/>
      <c r="S45" s="97"/>
      <c r="T45" s="95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</row>
    <row r="46" spans="1:25" s="23" customFormat="1" ht="12" customHeight="1">
      <c r="A46" s="107"/>
      <c r="B46" s="108"/>
      <c r="C46" s="108"/>
      <c r="D46" s="108"/>
      <c r="E46" s="62"/>
      <c r="F46" s="62"/>
      <c r="G46" s="62"/>
      <c r="H46" s="62"/>
      <c r="I46" s="62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</row>
    <row r="47" spans="1:25" s="23" customFormat="1" ht="12" customHeight="1">
      <c r="A47" s="108"/>
      <c r="B47" s="108"/>
      <c r="C47" s="108"/>
      <c r="D47" s="108"/>
      <c r="E47" s="108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</row>
    <row r="48" spans="1:25" s="29" customFormat="1" ht="12" customHeight="1">
      <c r="A48" s="110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</row>
    <row r="49" spans="1:25" s="29" customFormat="1" ht="12" customHeight="1">
      <c r="A49" s="110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</row>
    <row r="50" spans="1:25" s="29" customFormat="1" ht="12" customHeight="1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</row>
    <row r="51" s="112" customFormat="1" ht="12" customHeight="1"/>
    <row r="52" s="112" customFormat="1" ht="12" customHeight="1"/>
    <row r="53" s="112" customFormat="1" ht="12" customHeight="1"/>
    <row r="54" s="112" customFormat="1" ht="12" customHeight="1"/>
    <row r="55" s="112" customFormat="1" ht="12" customHeight="1"/>
    <row r="56" s="112" customFormat="1" ht="12" customHeight="1"/>
    <row r="57" s="112" customFormat="1" ht="12" customHeight="1"/>
    <row r="58" s="112" customFormat="1" ht="12" customHeight="1"/>
    <row r="59" s="112" customFormat="1" ht="12" customHeight="1"/>
    <row r="60" s="112" customFormat="1" ht="12" customHeight="1"/>
    <row r="61" s="112" customFormat="1" ht="12" customHeight="1"/>
    <row r="62" s="112" customFormat="1" ht="12" customHeight="1"/>
    <row r="63" s="112" customFormat="1" ht="12" customHeight="1"/>
    <row r="64" s="112" customFormat="1" ht="12" customHeight="1"/>
    <row r="65" s="112" customFormat="1" ht="12" customHeight="1"/>
    <row r="66" s="112" customFormat="1" ht="12" customHeight="1"/>
    <row r="67" s="112" customFormat="1" ht="12" customHeight="1"/>
    <row r="68" s="112" customFormat="1" ht="12" customHeight="1"/>
    <row r="69" s="112" customFormat="1" ht="12" customHeight="1"/>
    <row r="70" s="112" customFormat="1" ht="12" customHeight="1"/>
    <row r="71" s="112" customFormat="1" ht="12" customHeight="1"/>
    <row r="72" s="112" customFormat="1" ht="12" customHeight="1"/>
    <row r="73" s="112" customFormat="1" ht="12" customHeight="1"/>
    <row r="74" s="112" customFormat="1" ht="12" customHeight="1"/>
  </sheetData>
  <mergeCells count="16">
    <mergeCell ref="A1:M1"/>
    <mergeCell ref="O32:T32"/>
    <mergeCell ref="A16:A17"/>
    <mergeCell ref="B16:C16"/>
    <mergeCell ref="D16:E16"/>
    <mergeCell ref="F16:F17"/>
    <mergeCell ref="A3:A4"/>
    <mergeCell ref="B3:B4"/>
    <mergeCell ref="C3:C4"/>
    <mergeCell ref="D3:F3"/>
    <mergeCell ref="G3:I3"/>
    <mergeCell ref="J3:L3"/>
    <mergeCell ref="M3:M4"/>
    <mergeCell ref="G16:G17"/>
    <mergeCell ref="H16:H17"/>
    <mergeCell ref="I16:I17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8"/>
  <sheetViews>
    <sheetView zoomScaleSheetLayoutView="100" workbookViewId="0" topLeftCell="A1">
      <selection activeCell="L14" sqref="L14"/>
    </sheetView>
  </sheetViews>
  <sheetFormatPr defaultColWidth="9.140625" defaultRowHeight="12.75"/>
  <cols>
    <col min="1" max="1" width="10.00390625" style="0" customWidth="1"/>
    <col min="2" max="3" width="12.7109375" style="0" customWidth="1"/>
    <col min="4" max="9" width="12.421875" style="0" customWidth="1"/>
    <col min="10" max="12" width="9.00390625" style="0" customWidth="1"/>
    <col min="13" max="13" width="10.00390625" style="0" customWidth="1"/>
    <col min="14" max="14" width="9.421875" style="0" customWidth="1"/>
    <col min="15" max="15" width="10.421875" style="0" customWidth="1"/>
    <col min="16" max="16" width="8.57421875" style="0" customWidth="1"/>
    <col min="17" max="17" width="8.140625" style="0" customWidth="1"/>
    <col min="18" max="18" width="7.421875" style="0" customWidth="1"/>
    <col min="19" max="19" width="7.8515625" style="0" customWidth="1"/>
    <col min="20" max="20" width="13.00390625" style="0" customWidth="1"/>
  </cols>
  <sheetData>
    <row r="1" spans="1:25" s="137" customFormat="1" ht="32.25" customHeight="1">
      <c r="A1" s="985" t="s">
        <v>909</v>
      </c>
      <c r="B1" s="985"/>
      <c r="C1" s="985"/>
      <c r="D1" s="985"/>
      <c r="E1" s="985"/>
      <c r="F1" s="985"/>
      <c r="G1" s="985"/>
      <c r="H1" s="985"/>
      <c r="I1" s="985"/>
      <c r="J1" s="985"/>
      <c r="K1" s="985"/>
      <c r="L1" s="985"/>
      <c r="M1" s="985"/>
      <c r="N1" s="20"/>
      <c r="O1" s="20"/>
      <c r="P1" s="20"/>
      <c r="Q1" s="20"/>
      <c r="R1" s="20"/>
      <c r="S1" s="20"/>
      <c r="T1" s="20"/>
      <c r="U1" s="21"/>
      <c r="V1" s="21"/>
      <c r="W1" s="21"/>
      <c r="X1" s="21"/>
      <c r="Y1" s="21"/>
    </row>
    <row r="2" spans="1:25" s="138" customFormat="1" ht="19.5" customHeight="1">
      <c r="A2" s="327" t="s">
        <v>914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8" t="s">
        <v>551</v>
      </c>
      <c r="N2" s="327"/>
      <c r="O2" s="327"/>
      <c r="P2" s="327"/>
      <c r="Q2" s="327"/>
      <c r="R2" s="327"/>
      <c r="S2" s="327"/>
      <c r="U2" s="23"/>
      <c r="V2" s="23"/>
      <c r="W2" s="23"/>
      <c r="X2" s="23"/>
      <c r="Y2" s="23"/>
    </row>
    <row r="3" spans="1:18" s="139" customFormat="1" ht="28.5" customHeight="1">
      <c r="A3" s="1016" t="s">
        <v>1123</v>
      </c>
      <c r="B3" s="998" t="s">
        <v>915</v>
      </c>
      <c r="C3" s="998" t="s">
        <v>910</v>
      </c>
      <c r="D3" s="835" t="s">
        <v>916</v>
      </c>
      <c r="E3" s="1017"/>
      <c r="F3" s="876"/>
      <c r="G3" s="835" t="s">
        <v>917</v>
      </c>
      <c r="H3" s="1013"/>
      <c r="I3" s="876"/>
      <c r="J3" s="835" t="s">
        <v>921</v>
      </c>
      <c r="K3" s="1013"/>
      <c r="L3" s="1014"/>
      <c r="M3" s="860" t="s">
        <v>1124</v>
      </c>
      <c r="N3" s="19"/>
      <c r="O3" s="19"/>
      <c r="P3" s="19"/>
      <c r="Q3" s="19"/>
      <c r="R3" s="19"/>
    </row>
    <row r="4" spans="1:18" s="139" customFormat="1" ht="39.75" customHeight="1">
      <c r="A4" s="834"/>
      <c r="B4" s="1010"/>
      <c r="C4" s="1010"/>
      <c r="D4" s="10" t="s">
        <v>223</v>
      </c>
      <c r="E4" s="10" t="s">
        <v>224</v>
      </c>
      <c r="F4" s="127" t="s">
        <v>225</v>
      </c>
      <c r="G4" s="10" t="s">
        <v>223</v>
      </c>
      <c r="H4" s="10" t="s">
        <v>224</v>
      </c>
      <c r="I4" s="127" t="s">
        <v>225</v>
      </c>
      <c r="J4" s="10" t="s">
        <v>223</v>
      </c>
      <c r="K4" s="10" t="s">
        <v>224</v>
      </c>
      <c r="L4" s="127" t="s">
        <v>225</v>
      </c>
      <c r="M4" s="833"/>
      <c r="N4" s="19"/>
      <c r="O4" s="19"/>
      <c r="P4" s="19"/>
      <c r="Q4" s="19"/>
      <c r="R4" s="19"/>
    </row>
    <row r="5" spans="1:18" s="139" customFormat="1" ht="17.25" customHeight="1">
      <c r="A5" s="69" t="s">
        <v>908</v>
      </c>
      <c r="B5" s="136">
        <v>5</v>
      </c>
      <c r="C5" s="117">
        <v>138</v>
      </c>
      <c r="D5" s="117">
        <v>4850</v>
      </c>
      <c r="E5" s="117">
        <v>2505</v>
      </c>
      <c r="F5" s="117">
        <v>2345</v>
      </c>
      <c r="G5" s="117">
        <v>290</v>
      </c>
      <c r="H5" s="117">
        <v>240</v>
      </c>
      <c r="I5" s="117">
        <v>50</v>
      </c>
      <c r="J5" s="117">
        <v>34</v>
      </c>
      <c r="K5" s="117">
        <v>23</v>
      </c>
      <c r="L5" s="117">
        <v>11</v>
      </c>
      <c r="M5" s="33" t="s">
        <v>908</v>
      </c>
      <c r="N5" s="114"/>
      <c r="O5" s="114"/>
      <c r="P5" s="114"/>
      <c r="Q5" s="114"/>
      <c r="R5" s="19"/>
    </row>
    <row r="6" spans="1:18" s="139" customFormat="1" ht="17.25" customHeight="1">
      <c r="A6" s="69" t="s">
        <v>171</v>
      </c>
      <c r="B6" s="136">
        <v>5</v>
      </c>
      <c r="C6" s="117">
        <v>129</v>
      </c>
      <c r="D6" s="117">
        <v>4600</v>
      </c>
      <c r="E6" s="117">
        <v>2415</v>
      </c>
      <c r="F6" s="117">
        <v>2185</v>
      </c>
      <c r="G6" s="117">
        <v>277</v>
      </c>
      <c r="H6" s="117">
        <v>237</v>
      </c>
      <c r="I6" s="117">
        <v>40</v>
      </c>
      <c r="J6" s="117">
        <v>34</v>
      </c>
      <c r="K6" s="117">
        <v>23</v>
      </c>
      <c r="L6" s="117">
        <v>11</v>
      </c>
      <c r="M6" s="33" t="s">
        <v>171</v>
      </c>
      <c r="N6" s="114"/>
      <c r="O6" s="114"/>
      <c r="P6" s="114"/>
      <c r="Q6" s="114"/>
      <c r="R6" s="19"/>
    </row>
    <row r="7" spans="1:18" s="147" customFormat="1" ht="17.25" customHeight="1">
      <c r="A7" s="141" t="s">
        <v>911</v>
      </c>
      <c r="B7" s="142">
        <v>5</v>
      </c>
      <c r="C7" s="143">
        <v>129</v>
      </c>
      <c r="D7" s="143">
        <v>4588</v>
      </c>
      <c r="E7" s="143">
        <v>2439</v>
      </c>
      <c r="F7" s="143">
        <v>2149</v>
      </c>
      <c r="G7" s="143">
        <v>267</v>
      </c>
      <c r="H7" s="143">
        <v>230</v>
      </c>
      <c r="I7" s="143">
        <v>37</v>
      </c>
      <c r="J7" s="143">
        <v>34</v>
      </c>
      <c r="K7" s="143">
        <v>23</v>
      </c>
      <c r="L7" s="143">
        <v>11</v>
      </c>
      <c r="M7" s="115" t="s">
        <v>911</v>
      </c>
      <c r="N7" s="146"/>
      <c r="O7" s="146"/>
      <c r="P7" s="146"/>
      <c r="Q7" s="146"/>
      <c r="R7" s="116"/>
    </row>
    <row r="8" spans="1:18" s="152" customFormat="1" ht="17.25" customHeight="1">
      <c r="A8" s="141" t="s">
        <v>928</v>
      </c>
      <c r="B8" s="151">
        <v>5</v>
      </c>
      <c r="C8" s="151">
        <v>130</v>
      </c>
      <c r="D8" s="151">
        <v>4601</v>
      </c>
      <c r="E8" s="151">
        <v>2427</v>
      </c>
      <c r="F8" s="151">
        <v>2174</v>
      </c>
      <c r="G8" s="151">
        <v>267</v>
      </c>
      <c r="H8" s="151">
        <v>228</v>
      </c>
      <c r="I8" s="151">
        <v>39</v>
      </c>
      <c r="J8" s="151">
        <v>34</v>
      </c>
      <c r="K8" s="151">
        <v>23</v>
      </c>
      <c r="L8" s="151">
        <v>11</v>
      </c>
      <c r="M8" s="115" t="s">
        <v>928</v>
      </c>
      <c r="N8" s="146"/>
      <c r="O8" s="146"/>
      <c r="P8" s="146"/>
      <c r="Q8" s="146"/>
      <c r="R8" s="116"/>
    </row>
    <row r="9" spans="1:18" s="516" customFormat="1" ht="17.25" customHeight="1">
      <c r="A9" s="518" t="s">
        <v>174</v>
      </c>
      <c r="B9" s="519">
        <v>5</v>
      </c>
      <c r="C9" s="519">
        <v>136</v>
      </c>
      <c r="D9" s="519">
        <f>SUM(E9:F9)</f>
        <v>4995</v>
      </c>
      <c r="E9" s="519">
        <v>2636</v>
      </c>
      <c r="F9" s="519">
        <v>2359</v>
      </c>
      <c r="G9" s="519">
        <f>SUM(H9:I9)</f>
        <v>273</v>
      </c>
      <c r="H9" s="519">
        <v>226</v>
      </c>
      <c r="I9" s="519">
        <v>47</v>
      </c>
      <c r="J9" s="519">
        <f>SUM(K9:L9)</f>
        <v>38</v>
      </c>
      <c r="K9" s="519">
        <v>26</v>
      </c>
      <c r="L9" s="519">
        <v>12</v>
      </c>
      <c r="M9" s="520" t="s">
        <v>174</v>
      </c>
      <c r="N9" s="514"/>
      <c r="O9" s="514"/>
      <c r="P9" s="514"/>
      <c r="Q9" s="514"/>
      <c r="R9" s="515"/>
    </row>
    <row r="10" spans="1:18" s="516" customFormat="1" ht="17.25" customHeight="1">
      <c r="A10" s="518" t="s">
        <v>489</v>
      </c>
      <c r="B10" s="519">
        <v>5</v>
      </c>
      <c r="C10" s="519">
        <v>143</v>
      </c>
      <c r="D10" s="519">
        <v>5481</v>
      </c>
      <c r="E10" s="519">
        <v>2912</v>
      </c>
      <c r="F10" s="519">
        <v>2569</v>
      </c>
      <c r="G10" s="519">
        <v>283</v>
      </c>
      <c r="H10" s="519">
        <v>230</v>
      </c>
      <c r="I10" s="519">
        <v>53</v>
      </c>
      <c r="J10" s="519">
        <v>37</v>
      </c>
      <c r="K10" s="519">
        <v>27</v>
      </c>
      <c r="L10" s="519">
        <v>10</v>
      </c>
      <c r="M10" s="520" t="s">
        <v>489</v>
      </c>
      <c r="N10" s="514"/>
      <c r="O10" s="514"/>
      <c r="P10" s="514"/>
      <c r="Q10" s="514"/>
      <c r="R10" s="515"/>
    </row>
    <row r="11" spans="1:18" s="521" customFormat="1" ht="17.25" customHeight="1">
      <c r="A11" s="329" t="s">
        <v>488</v>
      </c>
      <c r="B11" s="262">
        <v>5</v>
      </c>
      <c r="C11" s="547">
        <v>149</v>
      </c>
      <c r="D11" s="547">
        <v>5922</v>
      </c>
      <c r="E11" s="547">
        <v>3157</v>
      </c>
      <c r="F11" s="547">
        <v>2765</v>
      </c>
      <c r="G11" s="547">
        <v>297</v>
      </c>
      <c r="H11" s="547">
        <v>238</v>
      </c>
      <c r="I11" s="547">
        <v>59</v>
      </c>
      <c r="J11" s="547">
        <v>37</v>
      </c>
      <c r="K11" s="547">
        <v>26</v>
      </c>
      <c r="L11" s="547">
        <v>11</v>
      </c>
      <c r="M11" s="330" t="s">
        <v>488</v>
      </c>
      <c r="N11" s="148"/>
      <c r="O11" s="148"/>
      <c r="P11" s="148"/>
      <c r="Q11" s="148"/>
      <c r="R11" s="148"/>
    </row>
    <row r="12" spans="1:25" s="139" customFormat="1" ht="18" customHeight="1">
      <c r="A12" s="18"/>
      <c r="B12" s="44"/>
      <c r="C12" s="44"/>
      <c r="D12" s="44"/>
      <c r="E12" s="306"/>
      <c r="F12" s="306"/>
      <c r="G12" s="306"/>
      <c r="H12" s="306"/>
      <c r="I12" s="306"/>
      <c r="J12" s="306"/>
      <c r="K12" s="306"/>
      <c r="L12" s="306"/>
      <c r="M12" s="306"/>
      <c r="N12" s="1018"/>
      <c r="O12" s="1018"/>
      <c r="P12" s="1018"/>
      <c r="Q12" s="1018"/>
      <c r="R12" s="1018"/>
      <c r="S12" s="1018"/>
      <c r="T12" s="1018"/>
      <c r="U12" s="19"/>
      <c r="V12" s="19"/>
      <c r="W12" s="19"/>
      <c r="X12" s="19"/>
      <c r="Y12" s="19"/>
    </row>
    <row r="13" spans="1:14" s="139" customFormat="1" ht="27" customHeight="1">
      <c r="A13" s="881" t="s">
        <v>1123</v>
      </c>
      <c r="B13" s="875" t="s">
        <v>922</v>
      </c>
      <c r="C13" s="876"/>
      <c r="D13" s="835" t="s">
        <v>923</v>
      </c>
      <c r="E13" s="876"/>
      <c r="F13" s="998" t="s">
        <v>924</v>
      </c>
      <c r="G13" s="998" t="s">
        <v>925</v>
      </c>
      <c r="H13" s="998" t="s">
        <v>926</v>
      </c>
      <c r="I13" s="860" t="s">
        <v>1124</v>
      </c>
      <c r="J13" s="19"/>
      <c r="K13" s="19"/>
      <c r="L13" s="19"/>
      <c r="M13" s="19"/>
      <c r="N13" s="19"/>
    </row>
    <row r="14" spans="1:14" s="139" customFormat="1" ht="41.25" customHeight="1">
      <c r="A14" s="882"/>
      <c r="B14" s="126" t="s">
        <v>904</v>
      </c>
      <c r="C14" s="127" t="s">
        <v>927</v>
      </c>
      <c r="D14" s="10" t="s">
        <v>906</v>
      </c>
      <c r="E14" s="126" t="s">
        <v>907</v>
      </c>
      <c r="F14" s="859"/>
      <c r="G14" s="859"/>
      <c r="H14" s="859"/>
      <c r="I14" s="833"/>
      <c r="J14" s="19"/>
      <c r="K14" s="19"/>
      <c r="L14" s="19"/>
      <c r="M14" s="19"/>
      <c r="N14" s="19"/>
    </row>
    <row r="15" spans="1:9" s="124" customFormat="1" ht="17.25" customHeight="1">
      <c r="A15" s="69" t="s">
        <v>908</v>
      </c>
      <c r="B15" s="117">
        <v>1763</v>
      </c>
      <c r="C15" s="117">
        <v>1689</v>
      </c>
      <c r="D15" s="117">
        <v>1515</v>
      </c>
      <c r="E15" s="117">
        <v>1512</v>
      </c>
      <c r="F15" s="140">
        <v>166</v>
      </c>
      <c r="G15" s="140">
        <v>61.4</v>
      </c>
      <c r="H15" s="118">
        <v>156</v>
      </c>
      <c r="I15" s="33" t="s">
        <v>908</v>
      </c>
    </row>
    <row r="16" spans="1:9" s="124" customFormat="1" ht="17.25" customHeight="1">
      <c r="A16" s="69" t="s">
        <v>171</v>
      </c>
      <c r="B16" s="117">
        <v>1765</v>
      </c>
      <c r="C16" s="117">
        <v>1634</v>
      </c>
      <c r="D16" s="117">
        <v>1448</v>
      </c>
      <c r="E16" s="117">
        <v>1448</v>
      </c>
      <c r="F16" s="140">
        <v>151.2</v>
      </c>
      <c r="G16" s="140">
        <v>61.5</v>
      </c>
      <c r="H16" s="118">
        <v>154</v>
      </c>
      <c r="I16" s="33" t="s">
        <v>171</v>
      </c>
    </row>
    <row r="17" spans="1:9" s="124" customFormat="1" ht="17.25" customHeight="1">
      <c r="A17" s="141" t="s">
        <v>911</v>
      </c>
      <c r="B17" s="143">
        <v>1569</v>
      </c>
      <c r="C17" s="143">
        <v>1405</v>
      </c>
      <c r="D17" s="143">
        <v>1485</v>
      </c>
      <c r="E17" s="143">
        <v>1485</v>
      </c>
      <c r="F17" s="144">
        <v>156.1</v>
      </c>
      <c r="G17" s="144">
        <v>61.8</v>
      </c>
      <c r="H17" s="145">
        <v>158</v>
      </c>
      <c r="I17" s="115" t="s">
        <v>911</v>
      </c>
    </row>
    <row r="18" spans="1:9" s="124" customFormat="1" ht="17.25" customHeight="1">
      <c r="A18" s="141" t="s">
        <v>928</v>
      </c>
      <c r="B18" s="151">
        <v>1578</v>
      </c>
      <c r="C18" s="151">
        <v>1523</v>
      </c>
      <c r="D18" s="151">
        <v>1654</v>
      </c>
      <c r="E18" s="151">
        <v>1530</v>
      </c>
      <c r="F18" s="151">
        <v>157</v>
      </c>
      <c r="G18" s="151">
        <v>61.7</v>
      </c>
      <c r="H18" s="151">
        <v>157</v>
      </c>
      <c r="I18" s="115" t="s">
        <v>928</v>
      </c>
    </row>
    <row r="19" spans="1:9" s="517" customFormat="1" ht="17.25" customHeight="1">
      <c r="A19" s="141" t="s">
        <v>174</v>
      </c>
      <c r="B19" s="167">
        <v>1539</v>
      </c>
      <c r="C19" s="167">
        <v>1399</v>
      </c>
      <c r="D19" s="167">
        <v>1816</v>
      </c>
      <c r="E19" s="167">
        <v>1816</v>
      </c>
      <c r="F19" s="167">
        <v>157</v>
      </c>
      <c r="G19" s="167">
        <v>63</v>
      </c>
      <c r="H19" s="167">
        <v>167</v>
      </c>
      <c r="I19" s="115" t="s">
        <v>174</v>
      </c>
    </row>
    <row r="20" spans="1:9" s="517" customFormat="1" ht="17.25" customHeight="1">
      <c r="A20" s="141" t="s">
        <v>489</v>
      </c>
      <c r="B20" s="167">
        <v>1517</v>
      </c>
      <c r="C20" s="167">
        <v>1398</v>
      </c>
      <c r="D20" s="167">
        <v>1943</v>
      </c>
      <c r="E20" s="167">
        <v>1943</v>
      </c>
      <c r="F20" s="167">
        <v>157</v>
      </c>
      <c r="G20" s="167">
        <v>63</v>
      </c>
      <c r="H20" s="167">
        <v>168</v>
      </c>
      <c r="I20" s="115" t="s">
        <v>489</v>
      </c>
    </row>
    <row r="21" spans="1:9" s="522" customFormat="1" ht="17.25" customHeight="1">
      <c r="A21" s="329" t="s">
        <v>488</v>
      </c>
      <c r="B21" s="547">
        <v>1618</v>
      </c>
      <c r="C21" s="547">
        <v>1498</v>
      </c>
      <c r="D21" s="547">
        <v>1951</v>
      </c>
      <c r="E21" s="547">
        <v>1993</v>
      </c>
      <c r="F21" s="547">
        <v>157</v>
      </c>
      <c r="G21" s="547">
        <v>63</v>
      </c>
      <c r="H21" s="547">
        <v>169</v>
      </c>
      <c r="I21" s="330" t="s">
        <v>488</v>
      </c>
    </row>
    <row r="22" spans="1:22" s="19" customFormat="1" ht="13.5" customHeight="1">
      <c r="A22" s="18" t="s">
        <v>236</v>
      </c>
      <c r="B22" s="44"/>
      <c r="C22" s="44"/>
      <c r="D22" s="44"/>
      <c r="E22" s="44"/>
      <c r="F22" s="162" t="s">
        <v>0</v>
      </c>
      <c r="G22" s="44"/>
      <c r="I22" s="333"/>
      <c r="J22" s="333"/>
      <c r="K22" s="333"/>
      <c r="L22" s="333"/>
      <c r="M22" s="333"/>
      <c r="N22" s="162"/>
      <c r="O22" s="162"/>
      <c r="P22" s="162"/>
      <c r="Q22" s="162"/>
      <c r="R22" s="162"/>
      <c r="S22" s="162"/>
      <c r="T22" s="162"/>
      <c r="U22" s="162"/>
      <c r="V22" s="47"/>
    </row>
    <row r="23" spans="1:6" s="19" customFormat="1" ht="13.5" customHeight="1">
      <c r="A23" s="47" t="s">
        <v>990</v>
      </c>
      <c r="B23" s="47"/>
      <c r="C23" s="47"/>
      <c r="D23" s="47"/>
      <c r="E23" s="47"/>
      <c r="F23" s="7" t="s">
        <v>1</v>
      </c>
    </row>
    <row r="24" s="19" customFormat="1" ht="13.5" customHeight="1">
      <c r="A24" s="19" t="s">
        <v>991</v>
      </c>
    </row>
    <row r="25" spans="1:28" s="19" customFormat="1" ht="13.5" customHeight="1">
      <c r="A25" s="19" t="s">
        <v>992</v>
      </c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</row>
    <row r="26" spans="1:20" s="120" customFormat="1" ht="27.75" customHeight="1" hidden="1">
      <c r="A26" s="96"/>
      <c r="B26" s="119"/>
      <c r="C26" s="119"/>
      <c r="D26" s="119"/>
      <c r="O26"/>
      <c r="P26"/>
      <c r="Q26"/>
      <c r="R26"/>
      <c r="S26"/>
      <c r="T26"/>
    </row>
    <row r="27" ht="12" customHeight="1"/>
    <row r="28" ht="12.75">
      <c r="A28" s="153"/>
    </row>
  </sheetData>
  <mergeCells count="16">
    <mergeCell ref="A1:M1"/>
    <mergeCell ref="A13:A14"/>
    <mergeCell ref="A3:A4"/>
    <mergeCell ref="B3:B4"/>
    <mergeCell ref="C3:C4"/>
    <mergeCell ref="D3:F3"/>
    <mergeCell ref="G3:I3"/>
    <mergeCell ref="J3:L3"/>
    <mergeCell ref="F13:F14"/>
    <mergeCell ref="G13:G14"/>
    <mergeCell ref="M3:M4"/>
    <mergeCell ref="N12:T12"/>
    <mergeCell ref="B13:C13"/>
    <mergeCell ref="D13:E13"/>
    <mergeCell ref="H13:H14"/>
    <mergeCell ref="I13:I14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24"/>
  <sheetViews>
    <sheetView zoomScaleSheetLayoutView="100" workbookViewId="0" topLeftCell="A7">
      <selection activeCell="J32" sqref="J32"/>
    </sheetView>
  </sheetViews>
  <sheetFormatPr defaultColWidth="9.140625" defaultRowHeight="12.75"/>
  <cols>
    <col min="1" max="1" width="14.00390625" style="0" customWidth="1"/>
    <col min="2" max="2" width="9.8515625" style="0" customWidth="1"/>
    <col min="3" max="3" width="8.8515625" style="0" customWidth="1"/>
    <col min="4" max="4" width="8.7109375" style="0" customWidth="1"/>
    <col min="5" max="5" width="11.8515625" style="0" customWidth="1"/>
    <col min="6" max="6" width="15.7109375" style="0" customWidth="1"/>
    <col min="7" max="7" width="13.00390625" style="0" customWidth="1"/>
    <col min="8" max="11" width="12.57421875" style="0" customWidth="1"/>
    <col min="12" max="12" width="6.7109375" style="0" customWidth="1"/>
    <col min="13" max="13" width="7.8515625" style="0" customWidth="1"/>
    <col min="14" max="14" width="6.8515625" style="0" customWidth="1"/>
    <col min="15" max="15" width="10.28125" style="0" customWidth="1"/>
    <col min="16" max="17" width="10.421875" style="0" customWidth="1"/>
    <col min="18" max="18" width="8.57421875" style="0" customWidth="1"/>
    <col min="19" max="21" width="8.140625" style="0" customWidth="1"/>
    <col min="22" max="22" width="13.57421875" style="0" customWidth="1"/>
  </cols>
  <sheetData>
    <row r="1" spans="1:22" s="21" customFormat="1" ht="32.25" customHeight="1">
      <c r="A1" s="985" t="s">
        <v>962</v>
      </c>
      <c r="B1" s="985"/>
      <c r="C1" s="985"/>
      <c r="D1" s="985"/>
      <c r="E1" s="985"/>
      <c r="F1" s="985"/>
      <c r="G1" s="985"/>
      <c r="H1" s="985"/>
      <c r="I1" s="985"/>
      <c r="J1" s="985"/>
      <c r="K1" s="985"/>
      <c r="L1" s="985"/>
      <c r="M1" s="985"/>
      <c r="N1" s="20"/>
      <c r="O1" s="20"/>
      <c r="P1" s="20"/>
      <c r="Q1" s="20"/>
      <c r="R1" s="20"/>
      <c r="S1" s="20"/>
      <c r="T1" s="20"/>
      <c r="U1" s="20"/>
      <c r="V1" s="20"/>
    </row>
    <row r="2" spans="1:13" s="23" customFormat="1" ht="15" customHeight="1">
      <c r="A2" s="22" t="s">
        <v>983</v>
      </c>
      <c r="K2" s="24"/>
      <c r="M2" s="63" t="s">
        <v>552</v>
      </c>
    </row>
    <row r="3" spans="1:13" s="45" customFormat="1" ht="15" customHeight="1">
      <c r="A3" s="881" t="s">
        <v>150</v>
      </c>
      <c r="B3" s="1022" t="s">
        <v>993</v>
      </c>
      <c r="C3" s="1023"/>
      <c r="D3" s="1024"/>
      <c r="E3" s="87" t="s">
        <v>342</v>
      </c>
      <c r="F3" s="1025" t="s">
        <v>994</v>
      </c>
      <c r="G3" s="1023"/>
      <c r="H3" s="1024"/>
      <c r="I3" s="1025" t="s">
        <v>995</v>
      </c>
      <c r="J3" s="1023"/>
      <c r="K3" s="1024"/>
      <c r="L3" s="860" t="s">
        <v>270</v>
      </c>
      <c r="M3" s="832"/>
    </row>
    <row r="4" spans="1:13" s="45" customFormat="1" ht="15" customHeight="1">
      <c r="A4" s="1021"/>
      <c r="B4" s="1031" t="s">
        <v>984</v>
      </c>
      <c r="C4" s="1032"/>
      <c r="D4" s="1033"/>
      <c r="E4" s="32"/>
      <c r="F4" s="1034" t="s">
        <v>351</v>
      </c>
      <c r="G4" s="1032"/>
      <c r="H4" s="1033"/>
      <c r="I4" s="1034" t="s">
        <v>352</v>
      </c>
      <c r="J4" s="1032"/>
      <c r="K4" s="1033"/>
      <c r="L4" s="1019"/>
      <c r="M4" s="1020"/>
    </row>
    <row r="5" spans="1:13" s="45" customFormat="1" ht="15" customHeight="1">
      <c r="A5" s="1021"/>
      <c r="B5" s="154"/>
      <c r="C5" s="52" t="s">
        <v>997</v>
      </c>
      <c r="D5" s="52" t="s">
        <v>998</v>
      </c>
      <c r="E5" s="122" t="s">
        <v>1125</v>
      </c>
      <c r="F5" s="52" t="s">
        <v>356</v>
      </c>
      <c r="G5" s="52" t="s">
        <v>357</v>
      </c>
      <c r="H5" s="52" t="s">
        <v>358</v>
      </c>
      <c r="I5" s="52" t="s">
        <v>356</v>
      </c>
      <c r="J5" s="52" t="s">
        <v>357</v>
      </c>
      <c r="K5" s="52" t="s">
        <v>358</v>
      </c>
      <c r="L5" s="1019"/>
      <c r="M5" s="1020"/>
    </row>
    <row r="6" spans="1:13" s="45" customFormat="1" ht="15" customHeight="1">
      <c r="A6" s="882"/>
      <c r="B6" s="125"/>
      <c r="C6" s="159" t="s">
        <v>1002</v>
      </c>
      <c r="D6" s="73" t="s">
        <v>1003</v>
      </c>
      <c r="E6" s="123" t="s">
        <v>1004</v>
      </c>
      <c r="F6" s="73" t="s">
        <v>232</v>
      </c>
      <c r="G6" s="73" t="s">
        <v>1005</v>
      </c>
      <c r="H6" s="73" t="s">
        <v>1006</v>
      </c>
      <c r="I6" s="73" t="s">
        <v>232</v>
      </c>
      <c r="J6" s="73" t="s">
        <v>1005</v>
      </c>
      <c r="K6" s="73" t="s">
        <v>1006</v>
      </c>
      <c r="L6" s="833"/>
      <c r="M6" s="834"/>
    </row>
    <row r="7" spans="1:12" s="76" customFormat="1" ht="12.75" customHeight="1">
      <c r="A7" s="252" t="s">
        <v>133</v>
      </c>
      <c r="B7" s="548">
        <v>2</v>
      </c>
      <c r="C7" s="549">
        <v>2</v>
      </c>
      <c r="D7" s="143">
        <v>0</v>
      </c>
      <c r="E7" s="550">
        <v>51</v>
      </c>
      <c r="F7" s="550">
        <v>1552</v>
      </c>
      <c r="G7" s="550">
        <v>426</v>
      </c>
      <c r="H7" s="550">
        <v>1126</v>
      </c>
      <c r="I7" s="550">
        <v>117</v>
      </c>
      <c r="J7" s="550">
        <f aca="true" t="shared" si="0" ref="J7:J12">I7-K7</f>
        <v>70</v>
      </c>
      <c r="K7" s="550">
        <v>47</v>
      </c>
      <c r="L7" s="40" t="s">
        <v>277</v>
      </c>
    </row>
    <row r="8" spans="1:12" s="114" customFormat="1" ht="12.75" customHeight="1">
      <c r="A8" s="302" t="s">
        <v>267</v>
      </c>
      <c r="B8" s="551">
        <v>4</v>
      </c>
      <c r="C8" s="551">
        <v>4</v>
      </c>
      <c r="D8" s="861" t="s">
        <v>175</v>
      </c>
      <c r="E8" s="552">
        <v>77</v>
      </c>
      <c r="F8" s="552">
        <v>2034</v>
      </c>
      <c r="G8" s="552">
        <v>1185</v>
      </c>
      <c r="H8" s="552">
        <v>849</v>
      </c>
      <c r="I8" s="552">
        <v>179</v>
      </c>
      <c r="J8" s="550">
        <f t="shared" si="0"/>
        <v>126</v>
      </c>
      <c r="K8" s="552">
        <v>53</v>
      </c>
      <c r="L8" s="38" t="s">
        <v>264</v>
      </c>
    </row>
    <row r="9" spans="1:12" s="76" customFormat="1" ht="12.75" customHeight="1">
      <c r="A9" s="252" t="s">
        <v>134</v>
      </c>
      <c r="B9" s="548">
        <v>2</v>
      </c>
      <c r="C9" s="549">
        <v>2</v>
      </c>
      <c r="D9" s="143">
        <v>0</v>
      </c>
      <c r="E9" s="550">
        <v>51</v>
      </c>
      <c r="F9" s="550">
        <v>1547</v>
      </c>
      <c r="G9" s="550">
        <v>435</v>
      </c>
      <c r="H9" s="550">
        <v>1112</v>
      </c>
      <c r="I9" s="550">
        <v>115</v>
      </c>
      <c r="J9" s="550">
        <f t="shared" si="0"/>
        <v>63</v>
      </c>
      <c r="K9" s="550">
        <v>52</v>
      </c>
      <c r="L9" s="40" t="s">
        <v>278</v>
      </c>
    </row>
    <row r="10" spans="1:12" s="114" customFormat="1" ht="12.75" customHeight="1">
      <c r="A10" s="302" t="s">
        <v>268</v>
      </c>
      <c r="B10" s="551">
        <v>4</v>
      </c>
      <c r="C10" s="551">
        <v>4</v>
      </c>
      <c r="D10" s="861" t="s">
        <v>175</v>
      </c>
      <c r="E10" s="552">
        <v>77</v>
      </c>
      <c r="F10" s="552">
        <v>2000</v>
      </c>
      <c r="G10" s="552">
        <v>1197</v>
      </c>
      <c r="H10" s="552">
        <v>803</v>
      </c>
      <c r="I10" s="552">
        <v>177</v>
      </c>
      <c r="J10" s="550">
        <f t="shared" si="0"/>
        <v>108</v>
      </c>
      <c r="K10" s="552">
        <v>69</v>
      </c>
      <c r="L10" s="38" t="s">
        <v>145</v>
      </c>
    </row>
    <row r="11" spans="1:13" s="76" customFormat="1" ht="12.75" customHeight="1">
      <c r="A11" s="252" t="s">
        <v>135</v>
      </c>
      <c r="B11" s="548">
        <v>2</v>
      </c>
      <c r="C11" s="549">
        <v>2</v>
      </c>
      <c r="D11" s="143" t="s">
        <v>505</v>
      </c>
      <c r="E11" s="550">
        <v>52</v>
      </c>
      <c r="F11" s="550">
        <v>1615</v>
      </c>
      <c r="G11" s="550">
        <v>463</v>
      </c>
      <c r="H11" s="550">
        <v>1152</v>
      </c>
      <c r="I11" s="550">
        <v>113</v>
      </c>
      <c r="J11" s="550">
        <f t="shared" si="0"/>
        <v>62</v>
      </c>
      <c r="K11" s="550">
        <v>51</v>
      </c>
      <c r="L11" s="1035" t="s">
        <v>279</v>
      </c>
      <c r="M11" s="1036"/>
    </row>
    <row r="12" spans="1:13" s="76" customFormat="1" ht="12.75" customHeight="1">
      <c r="A12" s="302" t="s">
        <v>269</v>
      </c>
      <c r="B12" s="548">
        <v>4</v>
      </c>
      <c r="C12" s="549">
        <v>4</v>
      </c>
      <c r="D12" s="143">
        <v>0</v>
      </c>
      <c r="E12" s="550">
        <v>77</v>
      </c>
      <c r="F12" s="550">
        <v>1951</v>
      </c>
      <c r="G12" s="550">
        <v>1167</v>
      </c>
      <c r="H12" s="550">
        <v>784</v>
      </c>
      <c r="I12" s="550">
        <v>174</v>
      </c>
      <c r="J12" s="550">
        <f t="shared" si="0"/>
        <v>108</v>
      </c>
      <c r="K12" s="550">
        <v>66</v>
      </c>
      <c r="L12" s="1037" t="s">
        <v>146</v>
      </c>
      <c r="M12" s="1038"/>
    </row>
    <row r="13" spans="1:13" s="76" customFormat="1" ht="12.75" customHeight="1">
      <c r="A13" s="84" t="s">
        <v>1007</v>
      </c>
      <c r="B13" s="553">
        <v>6</v>
      </c>
      <c r="C13" s="554">
        <v>6</v>
      </c>
      <c r="D13" s="143">
        <v>0</v>
      </c>
      <c r="E13" s="550">
        <v>130</v>
      </c>
      <c r="F13" s="550">
        <v>3616</v>
      </c>
      <c r="G13" s="550">
        <v>1595</v>
      </c>
      <c r="H13" s="550">
        <v>2021</v>
      </c>
      <c r="I13" s="550">
        <v>287</v>
      </c>
      <c r="J13" s="550">
        <v>170</v>
      </c>
      <c r="K13" s="555">
        <v>117</v>
      </c>
      <c r="L13" s="887" t="s">
        <v>1007</v>
      </c>
      <c r="M13" s="888"/>
    </row>
    <row r="14" spans="1:13" s="76" customFormat="1" ht="12.75" customHeight="1">
      <c r="A14" s="84" t="s">
        <v>174</v>
      </c>
      <c r="B14" s="553">
        <v>6</v>
      </c>
      <c r="C14" s="554">
        <v>6</v>
      </c>
      <c r="D14" s="143" t="s">
        <v>505</v>
      </c>
      <c r="E14" s="550">
        <v>130</v>
      </c>
      <c r="F14" s="550">
        <f>SUM(G14:H14)</f>
        <v>3790</v>
      </c>
      <c r="G14" s="550">
        <v>1583</v>
      </c>
      <c r="H14" s="550">
        <v>2207</v>
      </c>
      <c r="I14" s="550">
        <f>SUM(J14:K14)</f>
        <v>291</v>
      </c>
      <c r="J14" s="550">
        <v>165</v>
      </c>
      <c r="K14" s="555">
        <v>126</v>
      </c>
      <c r="L14" s="887" t="s">
        <v>174</v>
      </c>
      <c r="M14" s="888"/>
    </row>
    <row r="15" spans="1:13" s="76" customFormat="1" ht="12.75" customHeight="1">
      <c r="A15" s="84" t="s">
        <v>489</v>
      </c>
      <c r="B15" s="553">
        <v>6</v>
      </c>
      <c r="C15" s="554">
        <v>6</v>
      </c>
      <c r="D15" s="143" t="s">
        <v>505</v>
      </c>
      <c r="E15" s="550">
        <v>132</v>
      </c>
      <c r="F15" s="550">
        <v>4008</v>
      </c>
      <c r="G15" s="550">
        <v>1690</v>
      </c>
      <c r="H15" s="550">
        <v>2318</v>
      </c>
      <c r="I15" s="550">
        <v>292</v>
      </c>
      <c r="J15" s="550">
        <v>169</v>
      </c>
      <c r="K15" s="555">
        <v>123</v>
      </c>
      <c r="L15" s="887" t="s">
        <v>489</v>
      </c>
      <c r="M15" s="959"/>
    </row>
    <row r="16" spans="1:13" s="81" customFormat="1" ht="12.75" customHeight="1">
      <c r="A16" s="195" t="s">
        <v>490</v>
      </c>
      <c r="B16" s="597">
        <v>6</v>
      </c>
      <c r="C16" s="598">
        <v>6</v>
      </c>
      <c r="D16" s="864" t="s">
        <v>505</v>
      </c>
      <c r="E16" s="594">
        <v>132</v>
      </c>
      <c r="F16" s="594">
        <v>4186</v>
      </c>
      <c r="G16" s="594">
        <v>1823</v>
      </c>
      <c r="H16" s="594">
        <v>2363</v>
      </c>
      <c r="I16" s="594">
        <v>286</v>
      </c>
      <c r="J16" s="594">
        <v>159</v>
      </c>
      <c r="K16" s="599">
        <v>127</v>
      </c>
      <c r="L16" s="889" t="s">
        <v>490</v>
      </c>
      <c r="M16" s="890"/>
    </row>
    <row r="17" spans="1:22" s="82" customFormat="1" ht="10.5" customHeight="1">
      <c r="A17" s="80"/>
      <c r="B17" s="161"/>
      <c r="C17" s="161"/>
      <c r="D17" s="33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80"/>
    </row>
    <row r="18" spans="1:13" s="45" customFormat="1" ht="13.5" customHeight="1">
      <c r="A18" s="881" t="s">
        <v>150</v>
      </c>
      <c r="B18" s="1025" t="s">
        <v>345</v>
      </c>
      <c r="C18" s="1023"/>
      <c r="D18" s="1024"/>
      <c r="E18" s="1025" t="s">
        <v>346</v>
      </c>
      <c r="F18" s="1024"/>
      <c r="G18" s="1025" t="s">
        <v>996</v>
      </c>
      <c r="H18" s="1024"/>
      <c r="I18" s="261" t="s">
        <v>347</v>
      </c>
      <c r="J18" s="53" t="s">
        <v>348</v>
      </c>
      <c r="K18" s="169" t="s">
        <v>251</v>
      </c>
      <c r="L18" s="860" t="s">
        <v>270</v>
      </c>
      <c r="M18" s="832"/>
    </row>
    <row r="19" spans="1:13" s="45" customFormat="1" ht="13.5" customHeight="1">
      <c r="A19" s="1021"/>
      <c r="B19" s="1026" t="s">
        <v>985</v>
      </c>
      <c r="C19" s="1027"/>
      <c r="D19" s="1028"/>
      <c r="E19" s="1029" t="s">
        <v>353</v>
      </c>
      <c r="F19" s="1030"/>
      <c r="G19" s="1029" t="s">
        <v>354</v>
      </c>
      <c r="H19" s="1030"/>
      <c r="I19" s="68"/>
      <c r="J19" s="32"/>
      <c r="K19" s="67"/>
      <c r="L19" s="1019"/>
      <c r="M19" s="1020"/>
    </row>
    <row r="20" spans="1:13" s="45" customFormat="1" ht="15" customHeight="1">
      <c r="A20" s="1021"/>
      <c r="B20" s="87" t="s">
        <v>356</v>
      </c>
      <c r="C20" s="87" t="s">
        <v>357</v>
      </c>
      <c r="D20" s="155" t="s">
        <v>358</v>
      </c>
      <c r="E20" s="88" t="s">
        <v>986</v>
      </c>
      <c r="F20" s="156" t="s">
        <v>360</v>
      </c>
      <c r="G20" s="53" t="s">
        <v>103</v>
      </c>
      <c r="H20" s="149" t="s">
        <v>999</v>
      </c>
      <c r="I20" s="68"/>
      <c r="J20" s="32"/>
      <c r="K20" s="67"/>
      <c r="L20" s="1019"/>
      <c r="M20" s="1020"/>
    </row>
    <row r="21" spans="1:13" s="45" customFormat="1" ht="13.5" customHeight="1">
      <c r="A21" s="1021"/>
      <c r="B21" s="70"/>
      <c r="C21" s="157"/>
      <c r="D21" s="66"/>
      <c r="E21" s="158"/>
      <c r="F21" s="154" t="s">
        <v>1000</v>
      </c>
      <c r="G21" s="304"/>
      <c r="H21" s="66"/>
      <c r="I21" s="154" t="s">
        <v>959</v>
      </c>
      <c r="J21" s="157" t="s">
        <v>960</v>
      </c>
      <c r="K21" s="70"/>
      <c r="L21" s="1019"/>
      <c r="M21" s="1020"/>
    </row>
    <row r="22" spans="1:13" s="45" customFormat="1" ht="13.5" customHeight="1">
      <c r="A22" s="882"/>
      <c r="B22" s="72" t="s">
        <v>232</v>
      </c>
      <c r="C22" s="73" t="s">
        <v>369</v>
      </c>
      <c r="D22" s="71" t="s">
        <v>370</v>
      </c>
      <c r="E22" s="73" t="s">
        <v>371</v>
      </c>
      <c r="F22" s="303" t="s">
        <v>115</v>
      </c>
      <c r="G22" s="159" t="s">
        <v>987</v>
      </c>
      <c r="H22" s="71" t="s">
        <v>373</v>
      </c>
      <c r="I22" s="125" t="s">
        <v>988</v>
      </c>
      <c r="J22" s="73" t="s">
        <v>374</v>
      </c>
      <c r="K22" s="72" t="s">
        <v>350</v>
      </c>
      <c r="L22" s="833"/>
      <c r="M22" s="834"/>
    </row>
    <row r="23" spans="1:12" s="76" customFormat="1" ht="12" customHeight="1">
      <c r="A23" s="252" t="s">
        <v>133</v>
      </c>
      <c r="B23" s="549">
        <v>24</v>
      </c>
      <c r="C23" s="549">
        <v>17</v>
      </c>
      <c r="D23" s="549">
        <v>7</v>
      </c>
      <c r="E23" s="550">
        <v>516</v>
      </c>
      <c r="F23" s="550">
        <v>493</v>
      </c>
      <c r="G23" s="550">
        <v>903</v>
      </c>
      <c r="H23" s="550">
        <v>517</v>
      </c>
      <c r="I23" s="550">
        <v>302.6</v>
      </c>
      <c r="J23" s="550">
        <v>30.5</v>
      </c>
      <c r="K23" s="550">
        <v>59</v>
      </c>
      <c r="L23" s="40" t="s">
        <v>277</v>
      </c>
    </row>
    <row r="24" spans="1:12" s="114" customFormat="1" ht="12" customHeight="1">
      <c r="A24" s="302" t="s">
        <v>267</v>
      </c>
      <c r="B24" s="551">
        <v>31</v>
      </c>
      <c r="C24" s="862" t="s">
        <v>847</v>
      </c>
      <c r="D24" s="551">
        <v>8</v>
      </c>
      <c r="E24" s="552">
        <v>708</v>
      </c>
      <c r="F24" s="552">
        <v>568</v>
      </c>
      <c r="G24" s="552">
        <v>766</v>
      </c>
      <c r="H24" s="552">
        <v>741</v>
      </c>
      <c r="I24" s="552">
        <v>115.559</v>
      </c>
      <c r="J24" s="552">
        <v>35.247</v>
      </c>
      <c r="K24" s="552">
        <v>83</v>
      </c>
      <c r="L24" s="38" t="s">
        <v>264</v>
      </c>
    </row>
    <row r="25" spans="1:12" s="76" customFormat="1" ht="12" customHeight="1">
      <c r="A25" s="252" t="s">
        <v>134</v>
      </c>
      <c r="B25" s="549">
        <v>24</v>
      </c>
      <c r="C25" s="863">
        <v>17</v>
      </c>
      <c r="D25" s="549">
        <v>7</v>
      </c>
      <c r="E25" s="550">
        <v>513</v>
      </c>
      <c r="F25" s="550">
        <v>464</v>
      </c>
      <c r="G25" s="550">
        <v>790</v>
      </c>
      <c r="H25" s="550">
        <v>511</v>
      </c>
      <c r="I25" s="550">
        <v>303</v>
      </c>
      <c r="J25" s="550">
        <v>32.3</v>
      </c>
      <c r="K25" s="550">
        <v>59</v>
      </c>
      <c r="L25" s="40" t="s">
        <v>278</v>
      </c>
    </row>
    <row r="26" spans="1:12" s="114" customFormat="1" ht="12" customHeight="1">
      <c r="A26" s="302" t="s">
        <v>268</v>
      </c>
      <c r="B26" s="551">
        <v>31</v>
      </c>
      <c r="C26" s="862" t="s">
        <v>847</v>
      </c>
      <c r="D26" s="551">
        <v>9</v>
      </c>
      <c r="E26" s="552">
        <v>644</v>
      </c>
      <c r="F26" s="552">
        <v>573</v>
      </c>
      <c r="G26" s="552">
        <v>723</v>
      </c>
      <c r="H26" s="552">
        <v>720</v>
      </c>
      <c r="I26" s="552">
        <v>115.5</v>
      </c>
      <c r="J26" s="552">
        <v>41.4</v>
      </c>
      <c r="K26" s="552">
        <v>84</v>
      </c>
      <c r="L26" s="38" t="s">
        <v>145</v>
      </c>
    </row>
    <row r="27" spans="1:13" s="76" customFormat="1" ht="12" customHeight="1">
      <c r="A27" s="252" t="s">
        <v>135</v>
      </c>
      <c r="B27" s="549">
        <v>26</v>
      </c>
      <c r="C27" s="863">
        <v>17</v>
      </c>
      <c r="D27" s="549">
        <v>9</v>
      </c>
      <c r="E27" s="550">
        <v>511</v>
      </c>
      <c r="F27" s="550">
        <v>476</v>
      </c>
      <c r="G27" s="550">
        <v>872</v>
      </c>
      <c r="H27" s="550">
        <v>586</v>
      </c>
      <c r="I27" s="550">
        <v>305</v>
      </c>
      <c r="J27" s="550">
        <v>33</v>
      </c>
      <c r="K27" s="550">
        <v>59</v>
      </c>
      <c r="L27" s="1035" t="s">
        <v>279</v>
      </c>
      <c r="M27" s="1036"/>
    </row>
    <row r="28" spans="1:13" s="76" customFormat="1" ht="12" customHeight="1">
      <c r="A28" s="302" t="s">
        <v>269</v>
      </c>
      <c r="B28" s="549">
        <v>32</v>
      </c>
      <c r="C28" s="863" t="s">
        <v>847</v>
      </c>
      <c r="D28" s="549">
        <v>9</v>
      </c>
      <c r="E28" s="550">
        <v>592</v>
      </c>
      <c r="F28" s="550">
        <v>519</v>
      </c>
      <c r="G28" s="550">
        <v>685</v>
      </c>
      <c r="H28" s="550">
        <v>673</v>
      </c>
      <c r="I28" s="550">
        <v>127</v>
      </c>
      <c r="J28" s="550">
        <v>41</v>
      </c>
      <c r="K28" s="550">
        <v>81</v>
      </c>
      <c r="L28" s="1037" t="s">
        <v>146</v>
      </c>
      <c r="M28" s="1038"/>
    </row>
    <row r="29" spans="1:13" s="76" customFormat="1" ht="12" customHeight="1">
      <c r="A29" s="84" t="s">
        <v>1007</v>
      </c>
      <c r="B29" s="554">
        <v>58</v>
      </c>
      <c r="C29" s="554">
        <v>40</v>
      </c>
      <c r="D29" s="554">
        <v>18</v>
      </c>
      <c r="E29" s="550">
        <v>1159</v>
      </c>
      <c r="F29" s="550">
        <v>1062</v>
      </c>
      <c r="G29" s="550">
        <v>1596</v>
      </c>
      <c r="H29" s="550">
        <v>1339</v>
      </c>
      <c r="I29" s="550">
        <v>432.2</v>
      </c>
      <c r="J29" s="550">
        <v>73.7</v>
      </c>
      <c r="K29" s="555">
        <v>143</v>
      </c>
      <c r="L29" s="887" t="s">
        <v>1007</v>
      </c>
      <c r="M29" s="888"/>
    </row>
    <row r="30" spans="1:13" s="76" customFormat="1" ht="12" customHeight="1">
      <c r="A30" s="84" t="s">
        <v>174</v>
      </c>
      <c r="B30" s="554">
        <f>SUM(C30:D30)</f>
        <v>55</v>
      </c>
      <c r="C30" s="554">
        <v>38</v>
      </c>
      <c r="D30" s="554">
        <v>17</v>
      </c>
      <c r="E30" s="550">
        <v>1100</v>
      </c>
      <c r="F30" s="550">
        <v>983</v>
      </c>
      <c r="G30" s="550">
        <v>1755</v>
      </c>
      <c r="H30" s="550">
        <v>1425</v>
      </c>
      <c r="I30" s="550">
        <v>432</v>
      </c>
      <c r="J30" s="550">
        <v>74</v>
      </c>
      <c r="K30" s="555">
        <v>139</v>
      </c>
      <c r="L30" s="887" t="s">
        <v>174</v>
      </c>
      <c r="M30" s="888"/>
    </row>
    <row r="31" spans="1:13" s="76" customFormat="1" ht="12" customHeight="1">
      <c r="A31" s="84" t="s">
        <v>489</v>
      </c>
      <c r="B31" s="554">
        <v>54</v>
      </c>
      <c r="C31" s="554">
        <v>40</v>
      </c>
      <c r="D31" s="554">
        <v>14</v>
      </c>
      <c r="E31" s="550">
        <v>1111</v>
      </c>
      <c r="F31" s="550">
        <v>970</v>
      </c>
      <c r="G31" s="550">
        <v>1705</v>
      </c>
      <c r="H31" s="550">
        <v>1468</v>
      </c>
      <c r="I31" s="550">
        <v>433</v>
      </c>
      <c r="J31" s="550">
        <v>75</v>
      </c>
      <c r="K31" s="550">
        <v>139</v>
      </c>
      <c r="L31" s="887" t="s">
        <v>489</v>
      </c>
      <c r="M31" s="959"/>
    </row>
    <row r="32" spans="1:13" s="81" customFormat="1" ht="12" customHeight="1">
      <c r="A32" s="195" t="s">
        <v>490</v>
      </c>
      <c r="B32" s="600">
        <v>54</v>
      </c>
      <c r="C32" s="594">
        <v>39</v>
      </c>
      <c r="D32" s="594">
        <v>15</v>
      </c>
      <c r="E32" s="594">
        <v>1187</v>
      </c>
      <c r="F32" s="594">
        <v>1096</v>
      </c>
      <c r="G32" s="594">
        <v>1454</v>
      </c>
      <c r="H32" s="594">
        <v>1492</v>
      </c>
      <c r="I32" s="594">
        <v>432</v>
      </c>
      <c r="J32" s="594">
        <v>74</v>
      </c>
      <c r="K32" s="594">
        <v>135</v>
      </c>
      <c r="L32" s="889" t="s">
        <v>490</v>
      </c>
      <c r="M32" s="890"/>
    </row>
    <row r="33" spans="1:22" s="19" customFormat="1" ht="13.5" customHeight="1">
      <c r="A33" s="18" t="s">
        <v>236</v>
      </c>
      <c r="B33" s="44"/>
      <c r="C33" s="44"/>
      <c r="D33" s="44"/>
      <c r="E33" s="44"/>
      <c r="G33" s="46" t="s">
        <v>989</v>
      </c>
      <c r="H33" s="1031" t="s">
        <v>0</v>
      </c>
      <c r="I33" s="1031"/>
      <c r="J33" s="1031"/>
      <c r="K33" s="1031"/>
      <c r="L33" s="1031"/>
      <c r="M33" s="1031"/>
      <c r="N33" s="162"/>
      <c r="O33" s="162"/>
      <c r="P33" s="162"/>
      <c r="Q33" s="162"/>
      <c r="R33" s="162"/>
      <c r="S33" s="162"/>
      <c r="T33" s="162"/>
      <c r="U33" s="162"/>
      <c r="V33" s="47"/>
    </row>
    <row r="34" spans="1:9" s="19" customFormat="1" ht="14.25" customHeight="1">
      <c r="A34" s="47" t="s">
        <v>990</v>
      </c>
      <c r="B34" s="47"/>
      <c r="C34" s="47"/>
      <c r="D34" s="47"/>
      <c r="E34" s="47"/>
      <c r="I34" s="7" t="s">
        <v>1</v>
      </c>
    </row>
    <row r="35" s="19" customFormat="1" ht="14.25" customHeight="1">
      <c r="A35" s="19" t="s">
        <v>991</v>
      </c>
    </row>
    <row r="36" ht="12.75">
      <c r="A36" s="153"/>
    </row>
    <row r="37" ht="12.75">
      <c r="A37" s="153"/>
    </row>
    <row r="38" ht="12.75">
      <c r="A38" s="153"/>
    </row>
    <row r="39" ht="12.75">
      <c r="A39" s="153"/>
    </row>
    <row r="40" ht="12.75">
      <c r="A40" s="153"/>
    </row>
    <row r="41" ht="12.75">
      <c r="A41" s="153"/>
    </row>
    <row r="42" ht="12.75">
      <c r="A42" s="153"/>
    </row>
    <row r="43" ht="12.75">
      <c r="A43" s="153"/>
    </row>
    <row r="44" ht="12.75">
      <c r="A44" s="153"/>
    </row>
    <row r="45" ht="12.75">
      <c r="A45" s="153"/>
    </row>
    <row r="46" ht="12.75">
      <c r="A46" s="153"/>
    </row>
    <row r="47" ht="12.75">
      <c r="A47" s="153"/>
    </row>
    <row r="48" ht="12.75">
      <c r="A48" s="153"/>
    </row>
    <row r="49" ht="12.75">
      <c r="A49" s="153"/>
    </row>
    <row r="50" ht="12.75">
      <c r="A50" s="153"/>
    </row>
    <row r="51" ht="12.75">
      <c r="A51" s="153"/>
    </row>
    <row r="52" ht="12.75">
      <c r="A52" s="153"/>
    </row>
    <row r="53" ht="12.75">
      <c r="A53" s="153"/>
    </row>
    <row r="54" ht="12.75">
      <c r="A54" s="153"/>
    </row>
    <row r="55" ht="12.75">
      <c r="A55" s="153"/>
    </row>
    <row r="56" ht="12.75">
      <c r="A56" s="153"/>
    </row>
    <row r="57" ht="12.75">
      <c r="A57" s="153"/>
    </row>
    <row r="58" ht="12.75">
      <c r="A58" s="153"/>
    </row>
    <row r="59" ht="12.75">
      <c r="A59" s="153"/>
    </row>
    <row r="60" ht="12.75">
      <c r="A60" s="153"/>
    </row>
    <row r="61" ht="12.75">
      <c r="A61" s="153"/>
    </row>
    <row r="62" ht="12.75">
      <c r="A62" s="153"/>
    </row>
    <row r="63" ht="12.75">
      <c r="A63" s="153"/>
    </row>
    <row r="64" ht="12.75">
      <c r="A64" s="153"/>
    </row>
    <row r="65" ht="12.75">
      <c r="A65" s="153"/>
    </row>
    <row r="66" ht="12.75">
      <c r="A66" s="153"/>
    </row>
    <row r="67" ht="12.75">
      <c r="A67" s="153"/>
    </row>
    <row r="68" ht="12.75">
      <c r="A68" s="153"/>
    </row>
    <row r="69" ht="12.75">
      <c r="A69" s="153"/>
    </row>
    <row r="70" ht="12.75">
      <c r="A70" s="153"/>
    </row>
    <row r="71" ht="12.75">
      <c r="A71" s="153"/>
    </row>
    <row r="72" ht="12.75">
      <c r="A72" s="153"/>
    </row>
    <row r="73" ht="12.75">
      <c r="A73" s="153"/>
    </row>
    <row r="74" ht="12.75">
      <c r="A74" s="153"/>
    </row>
    <row r="75" ht="12.75">
      <c r="A75" s="153"/>
    </row>
    <row r="76" ht="12.75">
      <c r="A76" s="153"/>
    </row>
    <row r="77" ht="12.75">
      <c r="A77" s="153"/>
    </row>
    <row r="78" ht="12.75">
      <c r="A78" s="153"/>
    </row>
    <row r="79" ht="12.75">
      <c r="A79" s="153"/>
    </row>
    <row r="80" ht="12.75">
      <c r="A80" s="153"/>
    </row>
    <row r="81" ht="12.75">
      <c r="A81" s="153"/>
    </row>
    <row r="82" ht="12.75">
      <c r="A82" s="153"/>
    </row>
    <row r="83" ht="12.75">
      <c r="A83" s="153"/>
    </row>
    <row r="84" ht="12.75">
      <c r="A84" s="153"/>
    </row>
    <row r="85" ht="12.75">
      <c r="A85" s="153"/>
    </row>
    <row r="86" ht="12.75">
      <c r="A86" s="153"/>
    </row>
    <row r="87" ht="12.75">
      <c r="A87" s="153"/>
    </row>
    <row r="88" ht="12.75">
      <c r="A88" s="153"/>
    </row>
    <row r="89" ht="12.75">
      <c r="A89" s="153"/>
    </row>
    <row r="90" ht="12.75">
      <c r="A90" s="153"/>
    </row>
    <row r="91" ht="12.75">
      <c r="A91" s="153"/>
    </row>
    <row r="92" ht="12.75">
      <c r="A92" s="153"/>
    </row>
    <row r="93" ht="12.75">
      <c r="A93" s="153"/>
    </row>
    <row r="94" ht="12.75">
      <c r="A94" s="153"/>
    </row>
    <row r="95" ht="12.75">
      <c r="A95" s="153"/>
    </row>
    <row r="96" ht="12.75">
      <c r="A96" s="153"/>
    </row>
    <row r="97" ht="12.75">
      <c r="A97" s="153"/>
    </row>
    <row r="98" ht="12.75">
      <c r="A98" s="153"/>
    </row>
    <row r="99" ht="12.75">
      <c r="A99" s="153"/>
    </row>
    <row r="100" ht="12.75">
      <c r="A100" s="153"/>
    </row>
    <row r="101" ht="12.75">
      <c r="A101" s="153"/>
    </row>
    <row r="102" ht="12.75">
      <c r="A102" s="153"/>
    </row>
    <row r="103" ht="12.75">
      <c r="A103" s="153"/>
    </row>
    <row r="104" ht="12.75">
      <c r="A104" s="153"/>
    </row>
    <row r="105" ht="12.75">
      <c r="A105" s="153"/>
    </row>
    <row r="106" ht="12.75">
      <c r="A106" s="153"/>
    </row>
    <row r="107" ht="12.75">
      <c r="A107" s="153"/>
    </row>
    <row r="108" ht="12.75">
      <c r="A108" s="153"/>
    </row>
    <row r="109" ht="12.75">
      <c r="A109" s="153"/>
    </row>
    <row r="110" ht="12.75">
      <c r="A110" s="153"/>
    </row>
    <row r="111" ht="12.75">
      <c r="A111" s="153"/>
    </row>
    <row r="112" ht="12.75">
      <c r="A112" s="153"/>
    </row>
    <row r="113" ht="12.75">
      <c r="A113" s="153"/>
    </row>
    <row r="114" ht="12.75">
      <c r="A114" s="153"/>
    </row>
    <row r="115" ht="12.75">
      <c r="A115" s="153"/>
    </row>
    <row r="116" ht="12.75">
      <c r="A116" s="153"/>
    </row>
    <row r="117" ht="12.75">
      <c r="A117" s="153"/>
    </row>
    <row r="118" ht="12.75">
      <c r="A118" s="153"/>
    </row>
    <row r="119" ht="12.75">
      <c r="A119" s="153"/>
    </row>
    <row r="120" ht="12.75">
      <c r="A120" s="153"/>
    </row>
    <row r="121" spans="1:2" ht="12.75">
      <c r="A121" s="153"/>
      <c r="B121" t="s">
        <v>982</v>
      </c>
    </row>
    <row r="122" ht="12.75">
      <c r="A122" s="153"/>
    </row>
    <row r="123" ht="12.75">
      <c r="A123" s="153"/>
    </row>
    <row r="124" ht="12.75">
      <c r="A124" s="153"/>
    </row>
  </sheetData>
  <mergeCells count="30">
    <mergeCell ref="L32:M32"/>
    <mergeCell ref="L14:M14"/>
    <mergeCell ref="H33:M33"/>
    <mergeCell ref="A1:M1"/>
    <mergeCell ref="L11:M11"/>
    <mergeCell ref="L12:M12"/>
    <mergeCell ref="L13:M13"/>
    <mergeCell ref="L16:M16"/>
    <mergeCell ref="L27:M27"/>
    <mergeCell ref="L28:M28"/>
    <mergeCell ref="L3:M6"/>
    <mergeCell ref="I3:K3"/>
    <mergeCell ref="B4:D4"/>
    <mergeCell ref="F4:H4"/>
    <mergeCell ref="I4:K4"/>
    <mergeCell ref="A18:A22"/>
    <mergeCell ref="A3:A6"/>
    <mergeCell ref="B3:D3"/>
    <mergeCell ref="F3:H3"/>
    <mergeCell ref="B19:D19"/>
    <mergeCell ref="E19:F19"/>
    <mergeCell ref="G19:H19"/>
    <mergeCell ref="B18:D18"/>
    <mergeCell ref="E18:F18"/>
    <mergeCell ref="G18:H18"/>
    <mergeCell ref="L15:M15"/>
    <mergeCell ref="L31:M31"/>
    <mergeCell ref="L30:M30"/>
    <mergeCell ref="L18:M22"/>
    <mergeCell ref="L29:M29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11"/>
  <sheetViews>
    <sheetView zoomScaleSheetLayoutView="100" workbookViewId="0" topLeftCell="A4">
      <selection activeCell="G18" sqref="G18:H18"/>
    </sheetView>
  </sheetViews>
  <sheetFormatPr defaultColWidth="9.140625" defaultRowHeight="12.75"/>
  <cols>
    <col min="1" max="1" width="15.7109375" style="0" customWidth="1"/>
    <col min="2" max="2" width="9.421875" style="0" customWidth="1"/>
    <col min="3" max="4" width="8.7109375" style="0" customWidth="1"/>
    <col min="5" max="5" width="9.8515625" style="0" customWidth="1"/>
    <col min="6" max="6" width="12.140625" style="0" customWidth="1"/>
    <col min="7" max="7" width="11.28125" style="0" customWidth="1"/>
    <col min="8" max="9" width="9.8515625" style="0" customWidth="1"/>
    <col min="10" max="11" width="10.7109375" style="0" customWidth="1"/>
    <col min="12" max="12" width="14.8515625" style="0" customWidth="1"/>
    <col min="13" max="13" width="15.140625" style="0" customWidth="1"/>
    <col min="14" max="15" width="6.7109375" style="0" customWidth="1"/>
    <col min="16" max="16" width="9.28125" style="0" customWidth="1"/>
    <col min="17" max="17" width="12.00390625" style="0" customWidth="1"/>
    <col min="18" max="18" width="9.28125" style="0" bestFit="1" customWidth="1"/>
    <col min="19" max="19" width="8.57421875" style="0" customWidth="1"/>
    <col min="20" max="21" width="10.7109375" style="0" customWidth="1"/>
    <col min="22" max="22" width="9.7109375" style="0" customWidth="1"/>
    <col min="23" max="23" width="15.421875" style="0" customWidth="1"/>
  </cols>
  <sheetData>
    <row r="1" spans="1:23" s="21" customFormat="1" ht="32.25" customHeight="1">
      <c r="A1" s="985" t="s">
        <v>963</v>
      </c>
      <c r="B1" s="985"/>
      <c r="C1" s="985"/>
      <c r="D1" s="985"/>
      <c r="E1" s="985"/>
      <c r="F1" s="985"/>
      <c r="G1" s="985"/>
      <c r="H1" s="985"/>
      <c r="I1" s="985"/>
      <c r="J1" s="985"/>
      <c r="K1" s="985"/>
      <c r="L1" s="985"/>
      <c r="M1" s="985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13" s="1" customFormat="1" ht="13.5" customHeight="1">
      <c r="A2" s="203" t="s">
        <v>983</v>
      </c>
      <c r="K2" s="427"/>
      <c r="M2" s="213" t="s">
        <v>553</v>
      </c>
    </row>
    <row r="3" spans="1:13" s="438" customFormat="1" ht="14.25" customHeight="1">
      <c r="A3" s="986" t="s">
        <v>150</v>
      </c>
      <c r="B3" s="1043" t="s">
        <v>993</v>
      </c>
      <c r="C3" s="973"/>
      <c r="D3" s="1040"/>
      <c r="E3" s="471"/>
      <c r="F3" s="439" t="s">
        <v>342</v>
      </c>
      <c r="G3" s="953" t="s">
        <v>994</v>
      </c>
      <c r="H3" s="973"/>
      <c r="I3" s="1040"/>
      <c r="J3" s="953" t="s">
        <v>995</v>
      </c>
      <c r="K3" s="973"/>
      <c r="L3" s="1040"/>
      <c r="M3" s="972" t="s">
        <v>273</v>
      </c>
    </row>
    <row r="4" spans="1:13" s="438" customFormat="1" ht="14.25" customHeight="1">
      <c r="A4" s="970"/>
      <c r="B4" s="1044" t="s">
        <v>1032</v>
      </c>
      <c r="C4" s="975"/>
      <c r="D4" s="970"/>
      <c r="E4" s="433"/>
      <c r="F4" s="472"/>
      <c r="G4" s="974" t="s">
        <v>1033</v>
      </c>
      <c r="H4" s="975"/>
      <c r="I4" s="970"/>
      <c r="J4" s="974" t="s">
        <v>1034</v>
      </c>
      <c r="K4" s="975"/>
      <c r="L4" s="970"/>
      <c r="M4" s="974"/>
    </row>
    <row r="5" spans="1:13" s="438" customFormat="1" ht="14.25" customHeight="1">
      <c r="A5" s="970"/>
      <c r="B5" s="432"/>
      <c r="C5" s="439" t="s">
        <v>1038</v>
      </c>
      <c r="D5" s="439" t="s">
        <v>1039</v>
      </c>
      <c r="E5" s="439" t="s">
        <v>1040</v>
      </c>
      <c r="F5" s="473" t="s">
        <v>1084</v>
      </c>
      <c r="G5" s="439" t="s">
        <v>1085</v>
      </c>
      <c r="H5" s="439" t="s">
        <v>1086</v>
      </c>
      <c r="I5" s="439" t="s">
        <v>1087</v>
      </c>
      <c r="J5" s="439" t="s">
        <v>1085</v>
      </c>
      <c r="K5" s="439" t="s">
        <v>1086</v>
      </c>
      <c r="L5" s="439" t="s">
        <v>1087</v>
      </c>
      <c r="M5" s="974"/>
    </row>
    <row r="6" spans="1:13" s="438" customFormat="1" ht="14.25" customHeight="1">
      <c r="A6" s="971"/>
      <c r="B6" s="445"/>
      <c r="C6" s="474" t="s">
        <v>1002</v>
      </c>
      <c r="D6" s="444" t="s">
        <v>1003</v>
      </c>
      <c r="E6" s="444"/>
      <c r="F6" s="474" t="s">
        <v>1004</v>
      </c>
      <c r="G6" s="444" t="s">
        <v>232</v>
      </c>
      <c r="H6" s="444" t="s">
        <v>369</v>
      </c>
      <c r="I6" s="444" t="s">
        <v>370</v>
      </c>
      <c r="J6" s="444" t="s">
        <v>368</v>
      </c>
      <c r="K6" s="444" t="s">
        <v>369</v>
      </c>
      <c r="L6" s="444" t="s">
        <v>370</v>
      </c>
      <c r="M6" s="976"/>
    </row>
    <row r="7" spans="1:13" s="165" customFormat="1" ht="12" customHeight="1">
      <c r="A7" s="133" t="s">
        <v>1021</v>
      </c>
      <c r="B7" s="402">
        <v>2</v>
      </c>
      <c r="C7" s="402">
        <v>1</v>
      </c>
      <c r="D7" s="399" t="s">
        <v>175</v>
      </c>
      <c r="E7" s="402">
        <v>1</v>
      </c>
      <c r="F7" s="402">
        <v>60</v>
      </c>
      <c r="G7" s="402">
        <v>1798</v>
      </c>
      <c r="H7" s="402">
        <v>1353</v>
      </c>
      <c r="I7" s="402">
        <v>445</v>
      </c>
      <c r="J7" s="402">
        <v>128</v>
      </c>
      <c r="K7" s="401">
        <f>J7-L7</f>
        <v>110</v>
      </c>
      <c r="L7" s="402">
        <v>18</v>
      </c>
      <c r="M7" s="83" t="s">
        <v>1013</v>
      </c>
    </row>
    <row r="8" spans="1:13" s="75" customFormat="1" ht="12" customHeight="1">
      <c r="A8" s="164" t="s">
        <v>1010</v>
      </c>
      <c r="B8" s="401" t="s">
        <v>175</v>
      </c>
      <c r="C8" s="401" t="s">
        <v>175</v>
      </c>
      <c r="D8" s="399" t="s">
        <v>175</v>
      </c>
      <c r="E8" s="401" t="s">
        <v>1009</v>
      </c>
      <c r="F8" s="401" t="s">
        <v>175</v>
      </c>
      <c r="G8" s="401" t="s">
        <v>175</v>
      </c>
      <c r="H8" s="401" t="s">
        <v>175</v>
      </c>
      <c r="I8" s="401" t="s">
        <v>175</v>
      </c>
      <c r="J8" s="401" t="s">
        <v>175</v>
      </c>
      <c r="K8" s="401" t="s">
        <v>175</v>
      </c>
      <c r="L8" s="401" t="s">
        <v>175</v>
      </c>
      <c r="M8" s="160" t="s">
        <v>1016</v>
      </c>
    </row>
    <row r="9" spans="1:13" s="165" customFormat="1" ht="12" customHeight="1">
      <c r="A9" s="133" t="s">
        <v>1020</v>
      </c>
      <c r="B9" s="402">
        <v>2</v>
      </c>
      <c r="C9" s="402">
        <v>1</v>
      </c>
      <c r="D9" s="399" t="s">
        <v>175</v>
      </c>
      <c r="E9" s="402">
        <v>1</v>
      </c>
      <c r="F9" s="402">
        <v>60</v>
      </c>
      <c r="G9" s="402">
        <v>1758</v>
      </c>
      <c r="H9" s="402">
        <v>1267</v>
      </c>
      <c r="I9" s="402">
        <v>491</v>
      </c>
      <c r="J9" s="402">
        <v>128</v>
      </c>
      <c r="K9" s="401">
        <f>J9-L9</f>
        <v>110</v>
      </c>
      <c r="L9" s="402">
        <v>18</v>
      </c>
      <c r="M9" s="83" t="s">
        <v>1014</v>
      </c>
    </row>
    <row r="10" spans="1:13" s="75" customFormat="1" ht="12" customHeight="1">
      <c r="A10" s="164" t="s">
        <v>1011</v>
      </c>
      <c r="B10" s="401" t="s">
        <v>175</v>
      </c>
      <c r="C10" s="401" t="s">
        <v>175</v>
      </c>
      <c r="D10" s="399" t="s">
        <v>175</v>
      </c>
      <c r="E10" s="401" t="s">
        <v>1009</v>
      </c>
      <c r="F10" s="401" t="s">
        <v>175</v>
      </c>
      <c r="G10" s="401" t="s">
        <v>175</v>
      </c>
      <c r="H10" s="401" t="s">
        <v>175</v>
      </c>
      <c r="I10" s="401" t="s">
        <v>175</v>
      </c>
      <c r="J10" s="401" t="s">
        <v>175</v>
      </c>
      <c r="K10" s="401" t="s">
        <v>175</v>
      </c>
      <c r="L10" s="401" t="s">
        <v>175</v>
      </c>
      <c r="M10" s="160" t="s">
        <v>1017</v>
      </c>
    </row>
    <row r="11" spans="1:13" s="165" customFormat="1" ht="12" customHeight="1">
      <c r="A11" s="133" t="s">
        <v>1019</v>
      </c>
      <c r="B11" s="402">
        <v>2</v>
      </c>
      <c r="C11" s="402">
        <v>1</v>
      </c>
      <c r="D11" s="399" t="s">
        <v>175</v>
      </c>
      <c r="E11" s="402">
        <v>1</v>
      </c>
      <c r="F11" s="402">
        <v>60</v>
      </c>
      <c r="G11" s="402">
        <v>1811</v>
      </c>
      <c r="H11" s="402">
        <v>1272</v>
      </c>
      <c r="I11" s="402">
        <v>539</v>
      </c>
      <c r="J11" s="402">
        <v>126</v>
      </c>
      <c r="K11" s="401">
        <f>J11-L11</f>
        <v>109</v>
      </c>
      <c r="L11" s="402">
        <v>17</v>
      </c>
      <c r="M11" s="83" t="s">
        <v>1015</v>
      </c>
    </row>
    <row r="12" spans="1:13" s="75" customFormat="1" ht="12" customHeight="1">
      <c r="A12" s="164" t="s">
        <v>1012</v>
      </c>
      <c r="B12" s="402" t="s">
        <v>1009</v>
      </c>
      <c r="C12" s="402" t="s">
        <v>1009</v>
      </c>
      <c r="D12" s="399" t="s">
        <v>175</v>
      </c>
      <c r="E12" s="401" t="s">
        <v>1009</v>
      </c>
      <c r="F12" s="402" t="s">
        <v>1009</v>
      </c>
      <c r="G12" s="402" t="s">
        <v>1009</v>
      </c>
      <c r="H12" s="402" t="s">
        <v>1009</v>
      </c>
      <c r="I12" s="402" t="s">
        <v>1009</v>
      </c>
      <c r="J12" s="402" t="s">
        <v>1009</v>
      </c>
      <c r="K12" s="402" t="s">
        <v>1009</v>
      </c>
      <c r="L12" s="402" t="s">
        <v>1009</v>
      </c>
      <c r="M12" s="160" t="s">
        <v>1018</v>
      </c>
    </row>
    <row r="13" spans="1:13" s="165" customFormat="1" ht="12" customHeight="1">
      <c r="A13" s="84" t="s">
        <v>1089</v>
      </c>
      <c r="B13" s="405">
        <v>2</v>
      </c>
      <c r="C13" s="406">
        <v>1</v>
      </c>
      <c r="D13" s="399" t="s">
        <v>175</v>
      </c>
      <c r="E13" s="403">
        <v>1</v>
      </c>
      <c r="F13" s="406">
        <v>60</v>
      </c>
      <c r="G13" s="406">
        <v>1865</v>
      </c>
      <c r="H13" s="406">
        <v>1328</v>
      </c>
      <c r="I13" s="406">
        <v>537</v>
      </c>
      <c r="J13" s="406">
        <v>125</v>
      </c>
      <c r="K13" s="406">
        <v>107</v>
      </c>
      <c r="L13" s="406">
        <v>18</v>
      </c>
      <c r="M13" s="50" t="s">
        <v>1089</v>
      </c>
    </row>
    <row r="14" spans="1:13" s="165" customFormat="1" ht="12" customHeight="1">
      <c r="A14" s="84" t="s">
        <v>174</v>
      </c>
      <c r="B14" s="405">
        <v>2</v>
      </c>
      <c r="C14" s="406">
        <v>2</v>
      </c>
      <c r="D14" s="400" t="s">
        <v>505</v>
      </c>
      <c r="E14" s="400" t="s">
        <v>505</v>
      </c>
      <c r="F14" s="406">
        <v>58</v>
      </c>
      <c r="G14" s="406">
        <f>SUM(H14:I14)</f>
        <v>1958</v>
      </c>
      <c r="H14" s="406">
        <v>1423</v>
      </c>
      <c r="I14" s="406">
        <v>535</v>
      </c>
      <c r="J14" s="406">
        <f>SUM(K14:L14)</f>
        <v>121</v>
      </c>
      <c r="K14" s="406">
        <v>100</v>
      </c>
      <c r="L14" s="406">
        <v>21</v>
      </c>
      <c r="M14" s="50" t="s">
        <v>174</v>
      </c>
    </row>
    <row r="15" spans="1:13" s="165" customFormat="1" ht="12" customHeight="1">
      <c r="A15" s="84" t="s">
        <v>489</v>
      </c>
      <c r="B15" s="405">
        <v>2</v>
      </c>
      <c r="C15" s="406">
        <v>2</v>
      </c>
      <c r="D15" s="400" t="s">
        <v>505</v>
      </c>
      <c r="E15" s="400" t="s">
        <v>505</v>
      </c>
      <c r="F15" s="406">
        <v>56</v>
      </c>
      <c r="G15" s="406">
        <v>1976</v>
      </c>
      <c r="H15" s="406">
        <v>1466</v>
      </c>
      <c r="I15" s="406">
        <v>510</v>
      </c>
      <c r="J15" s="406">
        <v>121</v>
      </c>
      <c r="K15" s="406">
        <v>98</v>
      </c>
      <c r="L15" s="406">
        <v>23</v>
      </c>
      <c r="M15" s="50" t="s">
        <v>489</v>
      </c>
    </row>
    <row r="16" spans="1:13" s="523" customFormat="1" ht="12" customHeight="1">
      <c r="A16" s="195" t="s">
        <v>491</v>
      </c>
      <c r="B16" s="407">
        <v>2</v>
      </c>
      <c r="C16" s="404">
        <v>2</v>
      </c>
      <c r="D16" s="865" t="s">
        <v>505</v>
      </c>
      <c r="E16" s="865" t="s">
        <v>505</v>
      </c>
      <c r="F16" s="547">
        <v>54</v>
      </c>
      <c r="G16" s="547">
        <v>2006</v>
      </c>
      <c r="H16" s="547">
        <v>1439</v>
      </c>
      <c r="I16" s="547">
        <v>567</v>
      </c>
      <c r="J16" s="547">
        <v>116</v>
      </c>
      <c r="K16" s="547">
        <v>95</v>
      </c>
      <c r="L16" s="556">
        <v>21</v>
      </c>
      <c r="M16" s="260" t="s">
        <v>490</v>
      </c>
    </row>
    <row r="17" spans="1:23" s="19" customFormat="1" ht="9.75" customHeight="1">
      <c r="A17" s="18"/>
      <c r="B17" s="44"/>
      <c r="C17" s="44"/>
      <c r="D17" s="44"/>
      <c r="E17" s="44"/>
      <c r="J17" s="46"/>
      <c r="K17" s="46"/>
      <c r="W17" s="46"/>
    </row>
    <row r="18" spans="1:12" s="438" customFormat="1" ht="13.5" customHeight="1">
      <c r="A18" s="986" t="s">
        <v>150</v>
      </c>
      <c r="B18" s="953" t="s">
        <v>345</v>
      </c>
      <c r="C18" s="973"/>
      <c r="D18" s="1040"/>
      <c r="E18" s="953" t="s">
        <v>346</v>
      </c>
      <c r="F18" s="1040"/>
      <c r="G18" s="953" t="s">
        <v>996</v>
      </c>
      <c r="H18" s="1040"/>
      <c r="I18" s="470" t="s">
        <v>347</v>
      </c>
      <c r="J18" s="439" t="s">
        <v>348</v>
      </c>
      <c r="K18" s="431" t="s">
        <v>349</v>
      </c>
      <c r="L18" s="972" t="s">
        <v>273</v>
      </c>
    </row>
    <row r="19" spans="1:12" s="438" customFormat="1" ht="13.5" customHeight="1">
      <c r="A19" s="970"/>
      <c r="B19" s="976" t="s">
        <v>1035</v>
      </c>
      <c r="C19" s="977"/>
      <c r="D19" s="971"/>
      <c r="E19" s="1041" t="s">
        <v>1036</v>
      </c>
      <c r="F19" s="1042"/>
      <c r="G19" s="1041" t="s">
        <v>1037</v>
      </c>
      <c r="H19" s="1042"/>
      <c r="I19" s="432"/>
      <c r="J19" s="472"/>
      <c r="K19" s="437"/>
      <c r="L19" s="974"/>
    </row>
    <row r="20" spans="1:12" s="438" customFormat="1" ht="13.5" customHeight="1">
      <c r="A20" s="970"/>
      <c r="B20" s="439" t="s">
        <v>1085</v>
      </c>
      <c r="C20" s="439" t="s">
        <v>1086</v>
      </c>
      <c r="D20" s="430" t="s">
        <v>1087</v>
      </c>
      <c r="E20" s="475" t="s">
        <v>241</v>
      </c>
      <c r="F20" s="476" t="s">
        <v>242</v>
      </c>
      <c r="G20" s="446" t="s">
        <v>1022</v>
      </c>
      <c r="H20" s="477" t="s">
        <v>1088</v>
      </c>
      <c r="I20" s="432"/>
      <c r="J20" s="472"/>
      <c r="K20" s="437"/>
      <c r="L20" s="974"/>
    </row>
    <row r="21" spans="1:12" s="438" customFormat="1" ht="13.5" customHeight="1">
      <c r="A21" s="970"/>
      <c r="B21" s="437"/>
      <c r="C21" s="472"/>
      <c r="D21" s="433"/>
      <c r="E21" s="478"/>
      <c r="F21" s="432" t="s">
        <v>1000</v>
      </c>
      <c r="G21" s="472" t="s">
        <v>1001</v>
      </c>
      <c r="H21" s="433"/>
      <c r="I21" s="432" t="s">
        <v>959</v>
      </c>
      <c r="J21" s="472" t="s">
        <v>960</v>
      </c>
      <c r="K21" s="437"/>
      <c r="L21" s="974"/>
    </row>
    <row r="22" spans="1:12" s="438" customFormat="1" ht="13.5" customHeight="1">
      <c r="A22" s="971"/>
      <c r="B22" s="443" t="s">
        <v>368</v>
      </c>
      <c r="C22" s="444" t="s">
        <v>369</v>
      </c>
      <c r="D22" s="442" t="s">
        <v>370</v>
      </c>
      <c r="E22" s="444" t="s">
        <v>371</v>
      </c>
      <c r="F22" s="445" t="s">
        <v>372</v>
      </c>
      <c r="G22" s="474" t="s">
        <v>987</v>
      </c>
      <c r="H22" s="442" t="s">
        <v>373</v>
      </c>
      <c r="I22" s="445" t="s">
        <v>988</v>
      </c>
      <c r="J22" s="444" t="s">
        <v>374</v>
      </c>
      <c r="K22" s="443" t="s">
        <v>350</v>
      </c>
      <c r="L22" s="976"/>
    </row>
    <row r="23" spans="1:12" s="165" customFormat="1" ht="12" customHeight="1">
      <c r="A23" s="133" t="s">
        <v>1021</v>
      </c>
      <c r="B23" s="402">
        <v>20</v>
      </c>
      <c r="C23" s="402">
        <v>16</v>
      </c>
      <c r="D23" s="402">
        <v>4</v>
      </c>
      <c r="E23" s="402">
        <v>621</v>
      </c>
      <c r="F23" s="402">
        <v>565</v>
      </c>
      <c r="G23" s="402">
        <v>606</v>
      </c>
      <c r="H23" s="402">
        <v>595</v>
      </c>
      <c r="I23" s="402">
        <v>83</v>
      </c>
      <c r="J23" s="402">
        <v>19.3</v>
      </c>
      <c r="K23" s="402">
        <v>56</v>
      </c>
      <c r="L23" s="83" t="s">
        <v>1013</v>
      </c>
    </row>
    <row r="24" spans="1:12" s="75" customFormat="1" ht="12" customHeight="1">
      <c r="A24" s="164" t="s">
        <v>1010</v>
      </c>
      <c r="B24" s="401" t="s">
        <v>175</v>
      </c>
      <c r="C24" s="401" t="s">
        <v>175</v>
      </c>
      <c r="D24" s="401" t="s">
        <v>175</v>
      </c>
      <c r="E24" s="401" t="s">
        <v>175</v>
      </c>
      <c r="F24" s="401" t="s">
        <v>175</v>
      </c>
      <c r="G24" s="401" t="s">
        <v>175</v>
      </c>
      <c r="H24" s="401" t="s">
        <v>175</v>
      </c>
      <c r="I24" s="401" t="s">
        <v>175</v>
      </c>
      <c r="J24" s="401" t="s">
        <v>175</v>
      </c>
      <c r="K24" s="401" t="s">
        <v>175</v>
      </c>
      <c r="L24" s="160" t="s">
        <v>1016</v>
      </c>
    </row>
    <row r="25" spans="1:12" s="165" customFormat="1" ht="12" customHeight="1">
      <c r="A25" s="133" t="s">
        <v>1020</v>
      </c>
      <c r="B25" s="402">
        <v>20</v>
      </c>
      <c r="C25" s="402">
        <v>16</v>
      </c>
      <c r="D25" s="402">
        <v>4</v>
      </c>
      <c r="E25" s="402">
        <v>601</v>
      </c>
      <c r="F25" s="402">
        <v>526</v>
      </c>
      <c r="G25" s="402">
        <v>571</v>
      </c>
      <c r="H25" s="402">
        <v>571</v>
      </c>
      <c r="I25" s="402">
        <v>83</v>
      </c>
      <c r="J25" s="402">
        <v>20</v>
      </c>
      <c r="K25" s="402">
        <v>62</v>
      </c>
      <c r="L25" s="83" t="s">
        <v>1014</v>
      </c>
    </row>
    <row r="26" spans="1:12" s="75" customFormat="1" ht="12" customHeight="1">
      <c r="A26" s="164" t="s">
        <v>1011</v>
      </c>
      <c r="B26" s="401" t="s">
        <v>175</v>
      </c>
      <c r="C26" s="401" t="s">
        <v>175</v>
      </c>
      <c r="D26" s="401" t="s">
        <v>175</v>
      </c>
      <c r="E26" s="401" t="s">
        <v>175</v>
      </c>
      <c r="F26" s="401" t="s">
        <v>175</v>
      </c>
      <c r="G26" s="401" t="s">
        <v>175</v>
      </c>
      <c r="H26" s="401" t="s">
        <v>175</v>
      </c>
      <c r="I26" s="401" t="s">
        <v>175</v>
      </c>
      <c r="J26" s="401" t="s">
        <v>175</v>
      </c>
      <c r="K26" s="401" t="s">
        <v>175</v>
      </c>
      <c r="L26" s="160" t="s">
        <v>1017</v>
      </c>
    </row>
    <row r="27" spans="1:12" s="165" customFormat="1" ht="12" customHeight="1">
      <c r="A27" s="133" t="s">
        <v>1019</v>
      </c>
      <c r="B27" s="402">
        <v>20</v>
      </c>
      <c r="C27" s="402">
        <v>16</v>
      </c>
      <c r="D27" s="402">
        <v>4</v>
      </c>
      <c r="E27" s="402">
        <v>562</v>
      </c>
      <c r="F27" s="402">
        <v>490</v>
      </c>
      <c r="G27" s="402">
        <v>658</v>
      </c>
      <c r="H27" s="402">
        <v>653</v>
      </c>
      <c r="I27" s="402">
        <v>83</v>
      </c>
      <c r="J27" s="402">
        <v>20</v>
      </c>
      <c r="K27" s="402">
        <v>62</v>
      </c>
      <c r="L27" s="83" t="s">
        <v>1015</v>
      </c>
    </row>
    <row r="28" spans="1:12" s="75" customFormat="1" ht="12" customHeight="1">
      <c r="A28" s="164" t="s">
        <v>1012</v>
      </c>
      <c r="B28" s="402" t="s">
        <v>1009</v>
      </c>
      <c r="C28" s="402" t="s">
        <v>1009</v>
      </c>
      <c r="D28" s="402" t="s">
        <v>1009</v>
      </c>
      <c r="E28" s="402" t="s">
        <v>1009</v>
      </c>
      <c r="F28" s="402" t="s">
        <v>1009</v>
      </c>
      <c r="G28" s="402" t="s">
        <v>1009</v>
      </c>
      <c r="H28" s="402" t="s">
        <v>1009</v>
      </c>
      <c r="I28" s="402" t="s">
        <v>1009</v>
      </c>
      <c r="J28" s="402" t="s">
        <v>1009</v>
      </c>
      <c r="K28" s="402" t="s">
        <v>1009</v>
      </c>
      <c r="L28" s="160" t="s">
        <v>1018</v>
      </c>
    </row>
    <row r="29" spans="1:12" s="165" customFormat="1" ht="12" customHeight="1">
      <c r="A29" s="84" t="s">
        <v>1089</v>
      </c>
      <c r="B29" s="406">
        <v>20</v>
      </c>
      <c r="C29" s="406">
        <v>16</v>
      </c>
      <c r="D29" s="406">
        <v>4</v>
      </c>
      <c r="E29" s="406">
        <v>572</v>
      </c>
      <c r="F29" s="406">
        <v>513</v>
      </c>
      <c r="G29" s="406">
        <v>708</v>
      </c>
      <c r="H29" s="406">
        <v>642</v>
      </c>
      <c r="I29" s="406">
        <v>83</v>
      </c>
      <c r="J29" s="406">
        <v>21</v>
      </c>
      <c r="K29" s="406">
        <v>57</v>
      </c>
      <c r="L29" s="50" t="s">
        <v>1089</v>
      </c>
    </row>
    <row r="30" spans="1:12" s="166" customFormat="1" ht="12" customHeight="1">
      <c r="A30" s="84" t="s">
        <v>174</v>
      </c>
      <c r="B30" s="406">
        <f>SUM(C30:D30)</f>
        <v>20</v>
      </c>
      <c r="C30" s="406">
        <v>15</v>
      </c>
      <c r="D30" s="406">
        <v>5</v>
      </c>
      <c r="E30" s="406">
        <v>549</v>
      </c>
      <c r="F30" s="406">
        <v>506</v>
      </c>
      <c r="G30" s="406">
        <v>680</v>
      </c>
      <c r="H30" s="406">
        <v>666</v>
      </c>
      <c r="I30" s="406">
        <v>83</v>
      </c>
      <c r="J30" s="406">
        <v>21</v>
      </c>
      <c r="K30" s="406">
        <v>56</v>
      </c>
      <c r="L30" s="50" t="s">
        <v>174</v>
      </c>
    </row>
    <row r="31" spans="1:12" s="166" customFormat="1" ht="12" customHeight="1">
      <c r="A31" s="84" t="s">
        <v>489</v>
      </c>
      <c r="B31" s="406">
        <v>20</v>
      </c>
      <c r="C31" s="406">
        <v>15</v>
      </c>
      <c r="D31" s="406">
        <v>5</v>
      </c>
      <c r="E31" s="406">
        <v>649</v>
      </c>
      <c r="F31" s="406">
        <v>603</v>
      </c>
      <c r="G31" s="406">
        <v>912</v>
      </c>
      <c r="H31" s="406">
        <v>685</v>
      </c>
      <c r="I31" s="406">
        <v>83</v>
      </c>
      <c r="J31" s="406">
        <v>21</v>
      </c>
      <c r="K31" s="406">
        <v>56</v>
      </c>
      <c r="L31" s="50" t="s">
        <v>489</v>
      </c>
    </row>
    <row r="32" spans="1:12" s="523" customFormat="1" ht="12" customHeight="1">
      <c r="A32" s="195" t="s">
        <v>492</v>
      </c>
      <c r="B32" s="557">
        <v>19</v>
      </c>
      <c r="C32" s="547">
        <v>14</v>
      </c>
      <c r="D32" s="547">
        <v>5</v>
      </c>
      <c r="E32" s="547">
        <v>623</v>
      </c>
      <c r="F32" s="547">
        <v>578</v>
      </c>
      <c r="G32" s="547">
        <v>702</v>
      </c>
      <c r="H32" s="547">
        <v>701</v>
      </c>
      <c r="I32" s="547">
        <v>83</v>
      </c>
      <c r="J32" s="547">
        <v>22</v>
      </c>
      <c r="K32" s="547">
        <v>59</v>
      </c>
      <c r="L32" s="260" t="s">
        <v>490</v>
      </c>
    </row>
    <row r="33" spans="1:22" s="19" customFormat="1" ht="13.5" customHeight="1">
      <c r="A33" s="18" t="s">
        <v>236</v>
      </c>
      <c r="B33" s="44"/>
      <c r="C33" s="44"/>
      <c r="D33" s="44"/>
      <c r="E33" s="44"/>
      <c r="G33" s="46" t="s">
        <v>989</v>
      </c>
      <c r="H33" s="1031" t="s">
        <v>0</v>
      </c>
      <c r="I33" s="1031"/>
      <c r="J33" s="1031"/>
      <c r="K33" s="1031"/>
      <c r="L33" s="1031"/>
      <c r="M33" s="1039"/>
      <c r="N33" s="162"/>
      <c r="O33" s="162"/>
      <c r="P33" s="162"/>
      <c r="Q33" s="162"/>
      <c r="R33" s="162"/>
      <c r="S33" s="162"/>
      <c r="T33" s="162"/>
      <c r="U33" s="162"/>
      <c r="V33" s="47"/>
    </row>
    <row r="34" spans="1:9" s="19" customFormat="1" ht="14.25" customHeight="1">
      <c r="A34" s="47" t="s">
        <v>990</v>
      </c>
      <c r="B34" s="47"/>
      <c r="C34" s="47"/>
      <c r="D34" s="47"/>
      <c r="E34" s="47"/>
      <c r="I34" s="7" t="s">
        <v>1</v>
      </c>
    </row>
    <row r="35" s="19" customFormat="1" ht="10.5" customHeight="1">
      <c r="A35" s="19" t="s">
        <v>991</v>
      </c>
    </row>
    <row r="36" s="19" customFormat="1" ht="10.5" customHeight="1">
      <c r="A36" s="19" t="s">
        <v>992</v>
      </c>
    </row>
    <row r="37" ht="12.75">
      <c r="A37" s="153"/>
    </row>
    <row r="38" ht="12.75">
      <c r="A38" s="153"/>
    </row>
    <row r="39" ht="12.75">
      <c r="A39" s="153"/>
    </row>
    <row r="40" ht="12.75">
      <c r="A40" s="153"/>
    </row>
    <row r="41" ht="12.75">
      <c r="A41" s="153"/>
    </row>
    <row r="42" ht="12.75">
      <c r="A42" s="153"/>
    </row>
    <row r="43" ht="12.75">
      <c r="A43" s="153"/>
    </row>
    <row r="44" ht="12.75">
      <c r="A44" s="153"/>
    </row>
    <row r="45" ht="12.75">
      <c r="A45" s="153"/>
    </row>
    <row r="46" ht="12.75">
      <c r="A46" s="153"/>
    </row>
    <row r="47" ht="12.75">
      <c r="A47" s="153"/>
    </row>
    <row r="48" ht="12.75">
      <c r="A48" s="153"/>
    </row>
    <row r="49" ht="12.75">
      <c r="A49" s="153"/>
    </row>
    <row r="50" ht="12.75">
      <c r="A50" s="153"/>
    </row>
    <row r="51" ht="12.75">
      <c r="A51" s="153"/>
    </row>
    <row r="52" ht="12.75">
      <c r="A52" s="153"/>
    </row>
    <row r="53" ht="12.75">
      <c r="A53" s="153"/>
    </row>
    <row r="54" ht="12.75">
      <c r="A54" s="153"/>
    </row>
    <row r="55" ht="12.75">
      <c r="A55" s="153"/>
    </row>
    <row r="56" ht="12.75">
      <c r="A56" s="153"/>
    </row>
    <row r="57" ht="12.75">
      <c r="A57" s="153"/>
    </row>
    <row r="58" ht="12.75">
      <c r="A58" s="153"/>
    </row>
    <row r="59" ht="12.75">
      <c r="A59" s="153"/>
    </row>
    <row r="60" ht="12.75">
      <c r="A60" s="153"/>
    </row>
    <row r="61" ht="12.75">
      <c r="A61" s="153"/>
    </row>
    <row r="62" ht="12.75">
      <c r="A62" s="153"/>
    </row>
    <row r="63" ht="12.75">
      <c r="A63" s="153"/>
    </row>
    <row r="64" ht="12.75">
      <c r="A64" s="153"/>
    </row>
    <row r="65" ht="12.75">
      <c r="A65" s="153"/>
    </row>
    <row r="66" ht="12.75">
      <c r="A66" s="153"/>
    </row>
    <row r="67" ht="12.75">
      <c r="A67" s="153"/>
    </row>
    <row r="68" ht="12.75">
      <c r="A68" s="153"/>
    </row>
    <row r="69" ht="12.75">
      <c r="A69" s="153"/>
    </row>
    <row r="70" ht="12.75">
      <c r="A70" s="153"/>
    </row>
    <row r="71" ht="12.75">
      <c r="A71" s="153"/>
    </row>
    <row r="72" ht="12.75">
      <c r="A72" s="153"/>
    </row>
    <row r="73" ht="12.75">
      <c r="A73" s="153"/>
    </row>
    <row r="74" ht="12.75">
      <c r="A74" s="153"/>
    </row>
    <row r="75" ht="12.75">
      <c r="A75" s="153"/>
    </row>
    <row r="76" ht="12.75">
      <c r="A76" s="153"/>
    </row>
    <row r="77" ht="12.75">
      <c r="A77" s="153"/>
    </row>
    <row r="78" ht="12.75">
      <c r="A78" s="153"/>
    </row>
    <row r="79" ht="12.75">
      <c r="A79" s="153"/>
    </row>
    <row r="80" ht="12.75">
      <c r="A80" s="153"/>
    </row>
    <row r="81" ht="12.75">
      <c r="A81" s="153"/>
    </row>
    <row r="82" ht="12.75">
      <c r="A82" s="153"/>
    </row>
    <row r="83" ht="12.75">
      <c r="A83" s="153"/>
    </row>
    <row r="84" ht="12.75">
      <c r="A84" s="153"/>
    </row>
    <row r="85" ht="12.75">
      <c r="A85" s="153"/>
    </row>
    <row r="86" ht="12.75">
      <c r="A86" s="153"/>
    </row>
    <row r="87" ht="12.75">
      <c r="A87" s="153"/>
    </row>
    <row r="88" ht="12.75">
      <c r="A88" s="153"/>
    </row>
    <row r="89" ht="12.75">
      <c r="A89" s="153"/>
    </row>
    <row r="90" ht="12.75">
      <c r="A90" s="153"/>
    </row>
    <row r="91" ht="12.75">
      <c r="A91" s="153"/>
    </row>
    <row r="92" ht="12.75">
      <c r="A92" s="153"/>
    </row>
    <row r="93" ht="12.75">
      <c r="A93" s="153"/>
    </row>
    <row r="94" ht="12.75">
      <c r="A94" s="153"/>
    </row>
    <row r="95" ht="12.75">
      <c r="A95" s="153"/>
    </row>
    <row r="96" ht="12.75">
      <c r="A96" s="153"/>
    </row>
    <row r="97" ht="12.75">
      <c r="A97" s="153"/>
    </row>
    <row r="98" ht="12.75">
      <c r="A98" s="153"/>
    </row>
    <row r="99" ht="12.75">
      <c r="A99" s="153"/>
    </row>
    <row r="100" ht="12.75">
      <c r="A100" s="153"/>
    </row>
    <row r="101" ht="12.75">
      <c r="A101" s="153"/>
    </row>
    <row r="102" ht="12.75">
      <c r="A102" s="153"/>
    </row>
    <row r="103" ht="12.75">
      <c r="A103" s="153"/>
    </row>
    <row r="104" ht="12.75">
      <c r="A104" s="153"/>
    </row>
    <row r="105" ht="12.75">
      <c r="A105" s="153"/>
    </row>
    <row r="106" ht="12.75">
      <c r="A106" s="153"/>
    </row>
    <row r="107" ht="12.75">
      <c r="A107" s="153"/>
    </row>
    <row r="108" spans="1:2" ht="12.75">
      <c r="A108" s="153"/>
      <c r="B108" t="s">
        <v>1008</v>
      </c>
    </row>
    <row r="109" ht="12.75">
      <c r="A109" s="153"/>
    </row>
    <row r="110" ht="12.75">
      <c r="A110" s="153"/>
    </row>
    <row r="111" ht="12.75">
      <c r="A111" s="153"/>
    </row>
  </sheetData>
  <mergeCells count="18">
    <mergeCell ref="M3:M6"/>
    <mergeCell ref="B4:D4"/>
    <mergeCell ref="G4:I4"/>
    <mergeCell ref="J4:L4"/>
    <mergeCell ref="A3:A6"/>
    <mergeCell ref="B3:D3"/>
    <mergeCell ref="G3:I3"/>
    <mergeCell ref="J3:L3"/>
    <mergeCell ref="H33:M33"/>
    <mergeCell ref="A1:M1"/>
    <mergeCell ref="B18:D18"/>
    <mergeCell ref="E18:F18"/>
    <mergeCell ref="G18:H18"/>
    <mergeCell ref="L18:L22"/>
    <mergeCell ref="B19:D19"/>
    <mergeCell ref="E19:F19"/>
    <mergeCell ref="G19:H19"/>
    <mergeCell ref="A18:A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양현주</cp:lastModifiedBy>
  <cp:lastPrinted>2010-01-06T06:28:36Z</cp:lastPrinted>
  <dcterms:created xsi:type="dcterms:W3CDTF">2007-11-16T08:44:45Z</dcterms:created>
  <dcterms:modified xsi:type="dcterms:W3CDTF">2010-04-01T01:55:49Z</dcterms:modified>
  <cp:category/>
  <cp:version/>
  <cp:contentType/>
  <cp:contentStatus/>
</cp:coreProperties>
</file>