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drawings/drawing1.xml" ContentType="application/vnd.openxmlformats-officedocument.drawing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8550" tabRatio="989" firstSheet="31" activeTab="37"/>
  </bookViews>
  <sheets>
    <sheet name="1.의료기관" sheetId="1" r:id="rId1"/>
    <sheet name="2.의료기관종사 의료인력" sheetId="2" r:id="rId2"/>
    <sheet name="3.보건소 인력" sheetId="3" r:id="rId3"/>
    <sheet name="4.보건지소 및 보건진료소 인력" sheetId="4" r:id="rId4"/>
    <sheet name="5.부정의료업자 단속실적" sheetId="5" r:id="rId5"/>
    <sheet name="6.의약품등 제조업소 및 판매업소" sheetId="6" r:id="rId6"/>
    <sheet name="7.식품위생관계업소" sheetId="7" r:id="rId7"/>
    <sheet name="8.공중위생관계업소" sheetId="8" r:id="rId8"/>
    <sheet name="9.예방접종" sheetId="9" r:id="rId9"/>
    <sheet name="10.법정전염병 발생 및 사망" sheetId="10" r:id="rId10"/>
    <sheet name="10.법정전염병 발생 및 사망(계속)" sheetId="11" r:id="rId11"/>
    <sheet name="11.한센병 보건소 등록" sheetId="12" r:id="rId12"/>
    <sheet name="12.결핵환자 보건소 등록" sheetId="13" r:id="rId13"/>
    <sheet name="13.보건소 구강보건사업 실적" sheetId="14" r:id="rId14"/>
    <sheet name="14.모자보건사업 실적" sheetId="15" r:id="rId15"/>
    <sheet name="15.건강보험 적용인구" sheetId="16" r:id="rId16"/>
    <sheet name="16.건강보험급여" sheetId="17" r:id="rId17"/>
    <sheet name="17.건강보험대상자 진료실적" sheetId="18" r:id="rId18"/>
    <sheet name="18.국민연금 가입자" sheetId="19" r:id="rId19"/>
    <sheet name="19.국민연금 급여지급 현황" sheetId="20" r:id="rId20"/>
    <sheet name="20.국가보훈대상자" sheetId="21" r:id="rId21"/>
    <sheet name="21.국가보훈대상자 취업" sheetId="22" r:id="rId22"/>
    <sheet name="22.국가보훈대상자.자녀취학" sheetId="23" r:id="rId23"/>
    <sheet name="23. 참전용사 등록현황 " sheetId="24" r:id="rId24"/>
    <sheet name="24.적십자회 모금 및 구호실적" sheetId="25" r:id="rId25"/>
    <sheet name="25.사회복지시설" sheetId="26" r:id="rId26"/>
    <sheet name="26.노인여가복지시설" sheetId="27" r:id="rId27"/>
    <sheet name="27.노인주거복지시설" sheetId="28" r:id="rId28"/>
    <sheet name="28.노인의료복지시설" sheetId="29" r:id="rId29"/>
    <sheet name="29.재가노인복지시설" sheetId="30" r:id="rId30"/>
    <sheet name="30국민기초생활보장수급자" sheetId="31" r:id="rId31"/>
    <sheet name="31.여성복지시설" sheetId="32" r:id="rId32"/>
    <sheet name="32.여성폭력상담" sheetId="33" r:id="rId33"/>
    <sheet name="33.소년.소녀가정현황" sheetId="34" r:id="rId34"/>
    <sheet name="34.아동복지시설" sheetId="35" r:id="rId35"/>
    <sheet name="35장애인 복지 생활시설" sheetId="36" r:id="rId36"/>
    <sheet name="36.장애인등록현황" sheetId="37" r:id="rId37"/>
    <sheet name="37.부랑인시설" sheetId="38" r:id="rId38"/>
    <sheet name="38. 기아미아부랑아 발생및 조치현황 " sheetId="39" r:id="rId39"/>
    <sheet name="39.저소득 모.부자가정" sheetId="40" r:id="rId40"/>
    <sheet name="40.묘지 및 납골시설" sheetId="41" r:id="rId41"/>
    <sheet name="41.헌혈사업실적" sheetId="42" r:id="rId42"/>
    <sheet name="42.방문건강관리사업실적" sheetId="43" r:id="rId43"/>
    <sheet name="43.보건교육실적" sheetId="44" r:id="rId44"/>
    <sheet name="43-1 보건교육실적" sheetId="45" r:id="rId45"/>
    <sheet name="44.보육시설" sheetId="46" r:id="rId46"/>
    <sheet name="45. 자원봉사자 현황 " sheetId="47" r:id="rId47"/>
  </sheets>
  <definedNames>
    <definedName name="_xlnm.Print_Area" localSheetId="10">'10.법정전염병 발생 및 사망(계속)'!$A$1:$X$17</definedName>
    <definedName name="_xlnm.Print_Area" localSheetId="20">'20.국가보훈대상자'!$A$1:$Y$17</definedName>
    <definedName name="_xlnm.Print_Area" localSheetId="26">'26.노인여가복지시설'!$A$1:$J$12</definedName>
    <definedName name="_xlnm.Print_Area" localSheetId="28">'28.노인의료복지시설'!#REF!</definedName>
    <definedName name="_xlnm.Print_Area" localSheetId="29">'29.재가노인복지시설'!#REF!</definedName>
    <definedName name="_xlnm.Print_Area" localSheetId="30">'30국민기초생활보장수급자'!#REF!</definedName>
    <definedName name="_xlnm.Print_Area" localSheetId="31">'31.여성복지시설'!$A$1:$N$13</definedName>
    <definedName name="_xlnm.Print_Area" localSheetId="32">'32.여성폭력상담'!$A$1:$P$14</definedName>
    <definedName name="_xlnm.Print_Area" localSheetId="34">'34.아동복지시설'!$A$1:$V$17</definedName>
    <definedName name="_xlnm.Print_Area" localSheetId="35">'35장애인 복지 생활시설'!$A$1:$W$18</definedName>
    <definedName name="_xlnm.Print_Area" localSheetId="36">'36.장애인등록현황'!#REF!</definedName>
    <definedName name="_xlnm.Print_Area" localSheetId="3">'4.보건지소 및 보건진료소 인력'!$A$1:$R$18</definedName>
    <definedName name="_xlnm.Print_Area" localSheetId="40">'40.묘지 및 납골시설'!$A$1:$Q$32</definedName>
    <definedName name="_xlnm.Print_Area" localSheetId="7">'8.공중위생관계업소'!#REF!</definedName>
  </definedNames>
  <calcPr fullCalcOnLoad="1"/>
</workbook>
</file>

<file path=xl/sharedStrings.xml><?xml version="1.0" encoding="utf-8"?>
<sst xmlns="http://schemas.openxmlformats.org/spreadsheetml/2006/main" count="3810" uniqueCount="1647">
  <si>
    <t>General</t>
  </si>
  <si>
    <t>Public bar</t>
  </si>
  <si>
    <t>Amusement</t>
  </si>
  <si>
    <t>Contracted</t>
  </si>
  <si>
    <t>total</t>
  </si>
  <si>
    <t>Subtotal</t>
  </si>
  <si>
    <t>Cafes</t>
  </si>
  <si>
    <t>restaurants</t>
  </si>
  <si>
    <t>Bakeries</t>
  </si>
  <si>
    <t>karaokes</t>
  </si>
  <si>
    <t>catering service</t>
  </si>
  <si>
    <t>…</t>
  </si>
  <si>
    <r>
      <t>연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별</t>
    </r>
  </si>
  <si>
    <t xml:space="preserve">                                                </t>
  </si>
  <si>
    <t>Total</t>
  </si>
  <si>
    <t>Others</t>
  </si>
  <si>
    <r>
      <t xml:space="preserve">9. </t>
    </r>
    <r>
      <rPr>
        <b/>
        <sz val="18"/>
        <rFont val="돋움"/>
        <family val="3"/>
      </rPr>
      <t>예</t>
    </r>
    <r>
      <rPr>
        <b/>
        <sz val="18"/>
        <rFont val="Arial"/>
        <family val="2"/>
      </rPr>
      <t xml:space="preserve">  </t>
    </r>
    <r>
      <rPr>
        <b/>
        <sz val="18"/>
        <rFont val="돋움"/>
        <family val="3"/>
      </rPr>
      <t>방</t>
    </r>
    <r>
      <rPr>
        <b/>
        <sz val="18"/>
        <rFont val="Arial"/>
        <family val="2"/>
      </rPr>
      <t xml:space="preserve">  </t>
    </r>
    <r>
      <rPr>
        <b/>
        <sz val="18"/>
        <rFont val="돋움"/>
        <family val="3"/>
      </rPr>
      <t>접</t>
    </r>
    <r>
      <rPr>
        <b/>
        <sz val="18"/>
        <rFont val="Arial"/>
        <family val="2"/>
      </rPr>
      <t xml:space="preserve">  </t>
    </r>
    <r>
      <rPr>
        <b/>
        <sz val="18"/>
        <rFont val="돋움"/>
        <family val="3"/>
      </rPr>
      <t>종</t>
    </r>
    <r>
      <rPr>
        <b/>
        <sz val="18"/>
        <rFont val="Arial"/>
        <family val="2"/>
      </rPr>
      <t xml:space="preserve">          Vaccinations against Major Communicable Diseases</t>
    </r>
  </si>
  <si>
    <r>
      <t>(</t>
    </r>
    <r>
      <rPr>
        <sz val="10"/>
        <rFont val="돋움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돋움"/>
        <family val="3"/>
      </rPr>
      <t>명</t>
    </r>
    <r>
      <rPr>
        <sz val="10"/>
        <rFont val="Arial"/>
        <family val="2"/>
      </rPr>
      <t>)</t>
    </r>
  </si>
  <si>
    <r>
      <t>백일해</t>
    </r>
    <r>
      <rPr>
        <sz val="10"/>
        <rFont val="Arial"/>
        <family val="2"/>
      </rPr>
      <t xml:space="preserve">, 
</t>
    </r>
    <r>
      <rPr>
        <sz val="10"/>
        <rFont val="돋움"/>
        <family val="3"/>
      </rPr>
      <t>디프테리아</t>
    </r>
  </si>
  <si>
    <r>
      <t>디프테리아</t>
    </r>
    <r>
      <rPr>
        <sz val="10"/>
        <rFont val="Arial"/>
        <family val="2"/>
      </rPr>
      <t>,</t>
    </r>
  </si>
  <si>
    <t>폴리오</t>
  </si>
  <si>
    <r>
      <t>홍역</t>
    </r>
    <r>
      <rPr>
        <sz val="10"/>
        <rFont val="Arial"/>
        <family val="2"/>
      </rPr>
      <t xml:space="preserve">, </t>
    </r>
    <r>
      <rPr>
        <sz val="10"/>
        <rFont val="돋움"/>
        <family val="3"/>
      </rPr>
      <t>유행성</t>
    </r>
  </si>
  <si>
    <t>일본뇌염</t>
  </si>
  <si>
    <t>장티푸스</t>
  </si>
  <si>
    <r>
      <t>B</t>
    </r>
    <r>
      <rPr>
        <sz val="10"/>
        <rFont val="돋움"/>
        <family val="3"/>
      </rPr>
      <t>형간염</t>
    </r>
  </si>
  <si>
    <r>
      <t>결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핵</t>
    </r>
    <r>
      <rPr>
        <sz val="10"/>
        <rFont val="Arial"/>
        <family val="2"/>
      </rPr>
      <t>2)</t>
    </r>
  </si>
  <si>
    <t>인플루엔자</t>
  </si>
  <si>
    <t>유행성</t>
  </si>
  <si>
    <t>파상풍</t>
  </si>
  <si>
    <r>
      <t>파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상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풍</t>
    </r>
    <r>
      <rPr>
        <sz val="10"/>
        <rFont val="Arial"/>
        <family val="2"/>
      </rPr>
      <t>1)</t>
    </r>
  </si>
  <si>
    <r>
      <t>이하선염</t>
    </r>
    <r>
      <rPr>
        <sz val="10"/>
        <rFont val="Arial"/>
        <family val="2"/>
      </rPr>
      <t xml:space="preserve">, </t>
    </r>
  </si>
  <si>
    <t>Japanese</t>
  </si>
  <si>
    <t>Typhoid</t>
  </si>
  <si>
    <t>출혈열</t>
  </si>
  <si>
    <t>(PDT)</t>
  </si>
  <si>
    <t>(DT)</t>
  </si>
  <si>
    <r>
      <t>풍진</t>
    </r>
    <r>
      <rPr>
        <sz val="10"/>
        <rFont val="Arial"/>
        <family val="2"/>
      </rPr>
      <t xml:space="preserve"> (MMR)</t>
    </r>
  </si>
  <si>
    <t>encephalitis</t>
  </si>
  <si>
    <t>fever</t>
  </si>
  <si>
    <t>Hepatitis B</t>
  </si>
  <si>
    <t>(B.C.G)</t>
  </si>
  <si>
    <r>
      <t>자료</t>
    </r>
    <r>
      <rPr>
        <sz val="10"/>
        <rFont val="Arial"/>
        <family val="2"/>
      </rPr>
      <t xml:space="preserve"> : </t>
    </r>
    <r>
      <rPr>
        <sz val="10"/>
        <rFont val="돋움"/>
        <family val="3"/>
      </rPr>
      <t>제주특별자치도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보건위생과</t>
    </r>
  </si>
  <si>
    <t>유행성이하선염</t>
  </si>
  <si>
    <r>
      <t xml:space="preserve">10. </t>
    </r>
    <r>
      <rPr>
        <b/>
        <sz val="18"/>
        <rFont val="돋움"/>
        <family val="3"/>
      </rPr>
      <t>법정전염병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발생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및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사망</t>
    </r>
    <r>
      <rPr>
        <b/>
        <sz val="18"/>
        <rFont val="Arial"/>
        <family val="2"/>
      </rPr>
      <t xml:space="preserve">       Incidents of Communicable Diseases and Deaths</t>
    </r>
  </si>
  <si>
    <r>
      <t>(</t>
    </r>
    <r>
      <rPr>
        <sz val="10"/>
        <rFont val="돋움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돋움"/>
        <family val="3"/>
      </rPr>
      <t>건</t>
    </r>
    <r>
      <rPr>
        <sz val="10"/>
        <rFont val="Arial"/>
        <family val="2"/>
      </rPr>
      <t xml:space="preserve">, </t>
    </r>
    <r>
      <rPr>
        <sz val="10"/>
        <rFont val="돋움"/>
        <family val="3"/>
      </rPr>
      <t>명</t>
    </r>
    <r>
      <rPr>
        <sz val="10"/>
        <rFont val="Arial"/>
        <family val="2"/>
      </rPr>
      <t>)</t>
    </r>
  </si>
  <si>
    <t>(Unit : case, person)</t>
  </si>
  <si>
    <t>Year</t>
  </si>
  <si>
    <t>Total</t>
  </si>
  <si>
    <t>hospitals</t>
  </si>
  <si>
    <t>clinics</t>
  </si>
  <si>
    <t>-</t>
  </si>
  <si>
    <t>-</t>
  </si>
  <si>
    <t>-</t>
  </si>
  <si>
    <t>-</t>
  </si>
  <si>
    <t>2 0 0 5</t>
  </si>
  <si>
    <r>
      <t xml:space="preserve">1. </t>
    </r>
    <r>
      <rPr>
        <b/>
        <sz val="18"/>
        <rFont val="굴림"/>
        <family val="3"/>
      </rPr>
      <t>의</t>
    </r>
    <r>
      <rPr>
        <b/>
        <sz val="18"/>
        <rFont val="Arial"/>
        <family val="2"/>
      </rPr>
      <t xml:space="preserve">  </t>
    </r>
    <r>
      <rPr>
        <b/>
        <sz val="18"/>
        <rFont val="굴림"/>
        <family val="3"/>
      </rPr>
      <t>료</t>
    </r>
    <r>
      <rPr>
        <b/>
        <sz val="18"/>
        <rFont val="Arial"/>
        <family val="2"/>
      </rPr>
      <t xml:space="preserve">  </t>
    </r>
    <r>
      <rPr>
        <b/>
        <sz val="18"/>
        <rFont val="굴림"/>
        <family val="3"/>
      </rPr>
      <t>기</t>
    </r>
    <r>
      <rPr>
        <b/>
        <sz val="18"/>
        <rFont val="Arial"/>
        <family val="2"/>
      </rPr>
      <t xml:space="preserve">  </t>
    </r>
    <r>
      <rPr>
        <b/>
        <sz val="18"/>
        <rFont val="굴림"/>
        <family val="3"/>
      </rPr>
      <t>관</t>
    </r>
    <r>
      <rPr>
        <b/>
        <sz val="18"/>
        <rFont val="Arial"/>
        <family val="2"/>
      </rPr>
      <t xml:space="preserve">                           Number of Medical Institutions</t>
    </r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</si>
  <si>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개</t>
    </r>
    <r>
      <rPr>
        <sz val="10"/>
        <rFont val="Arial"/>
        <family val="2"/>
      </rPr>
      <t>)</t>
    </r>
  </si>
  <si>
    <t>(Unit : number)</t>
  </si>
  <si>
    <r>
      <t>연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별</t>
    </r>
  </si>
  <si>
    <r>
      <t>합</t>
    </r>
    <r>
      <rPr>
        <sz val="10"/>
        <rFont val="Arial"/>
        <family val="2"/>
      </rPr>
      <t xml:space="preserve">          </t>
    </r>
    <r>
      <rPr>
        <sz val="10"/>
        <rFont val="굴림"/>
        <family val="3"/>
      </rPr>
      <t>계</t>
    </r>
    <r>
      <rPr>
        <vertAlign val="superscript"/>
        <sz val="10"/>
        <rFont val="Arial"/>
        <family val="2"/>
      </rPr>
      <t>1)</t>
    </r>
  </si>
  <si>
    <r>
      <t>종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합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병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원</t>
    </r>
  </si>
  <si>
    <r>
      <t>병</t>
    </r>
    <r>
      <rPr>
        <sz val="10"/>
        <rFont val="Arial"/>
        <family val="2"/>
      </rPr>
      <t xml:space="preserve">          </t>
    </r>
    <r>
      <rPr>
        <sz val="10"/>
        <rFont val="굴림"/>
        <family val="3"/>
      </rPr>
      <t>원</t>
    </r>
    <r>
      <rPr>
        <vertAlign val="superscript"/>
        <sz val="10"/>
        <rFont val="Arial"/>
        <family val="2"/>
      </rPr>
      <t>2)</t>
    </r>
  </si>
  <si>
    <r>
      <t>의</t>
    </r>
    <r>
      <rPr>
        <sz val="10"/>
        <rFont val="Arial"/>
        <family val="2"/>
      </rPr>
      <t xml:space="preserve">          </t>
    </r>
    <r>
      <rPr>
        <sz val="10"/>
        <rFont val="굴림"/>
        <family val="3"/>
      </rPr>
      <t>원</t>
    </r>
  </si>
  <si>
    <r>
      <t>특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수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병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원</t>
    </r>
    <r>
      <rPr>
        <vertAlign val="superscript"/>
        <sz val="10"/>
        <rFont val="Arial"/>
        <family val="2"/>
      </rPr>
      <t>3)</t>
    </r>
  </si>
  <si>
    <r>
      <t>요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양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병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원</t>
    </r>
  </si>
  <si>
    <t>치과의원</t>
  </si>
  <si>
    <r>
      <t>조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산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소</t>
    </r>
  </si>
  <si>
    <r>
      <t>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속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의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원</t>
    </r>
  </si>
  <si>
    <r>
      <t>보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건</t>
    </r>
  </si>
  <si>
    <t>Year</t>
  </si>
  <si>
    <t>Special</t>
  </si>
  <si>
    <t>Long term</t>
  </si>
  <si>
    <t xml:space="preserve">Dental </t>
  </si>
  <si>
    <t>Midwife</t>
  </si>
  <si>
    <t>Attached</t>
  </si>
  <si>
    <t>의료원</t>
  </si>
  <si>
    <r>
      <t>시</t>
    </r>
    <r>
      <rPr>
        <sz val="10"/>
        <rFont val="Arial"/>
        <family val="2"/>
      </rPr>
      <t xml:space="preserve">    </t>
    </r>
    <r>
      <rPr>
        <sz val="10"/>
        <rFont val="돋움"/>
        <family val="3"/>
      </rPr>
      <t>설</t>
    </r>
    <r>
      <rPr>
        <sz val="10"/>
        <rFont val="Arial"/>
        <family val="2"/>
      </rPr>
      <t xml:space="preserve"> </t>
    </r>
  </si>
  <si>
    <t>Facilities</t>
  </si>
  <si>
    <t>조건부수급자
Conditional recipients</t>
  </si>
  <si>
    <t>Persons</t>
  </si>
  <si>
    <r>
      <t>인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원</t>
    </r>
  </si>
  <si>
    <r>
      <t>인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원</t>
    </r>
  </si>
  <si>
    <t>개인단위보장 특례
Guaranteed personal unit</t>
  </si>
  <si>
    <t>타법령에 의한 특례
By other laws</t>
  </si>
  <si>
    <t>소    계
Sub_Total</t>
  </si>
  <si>
    <r>
      <t>가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구</t>
    </r>
  </si>
  <si>
    <r>
      <t>인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원</t>
    </r>
  </si>
  <si>
    <r>
      <t xml:space="preserve">
</t>
    </r>
    <r>
      <rPr>
        <sz val="10"/>
        <rFont val="Arial"/>
        <family val="2"/>
      </rPr>
      <t>Households</t>
    </r>
  </si>
  <si>
    <r>
      <t xml:space="preserve">
</t>
    </r>
    <r>
      <rPr>
        <sz val="10"/>
        <rFont val="Arial"/>
        <family val="2"/>
      </rPr>
      <t>Persons</t>
    </r>
  </si>
  <si>
    <r>
      <t>특례수급자</t>
    </r>
    <r>
      <rPr>
        <sz val="10"/>
        <rFont val="Arial"/>
        <family val="2"/>
      </rPr>
      <t xml:space="preserve"> </t>
    </r>
  </si>
  <si>
    <r>
      <t xml:space="preserve">25. </t>
    </r>
    <r>
      <rPr>
        <b/>
        <sz val="18"/>
        <rFont val="돋움"/>
        <family val="3"/>
      </rPr>
      <t>사</t>
    </r>
    <r>
      <rPr>
        <b/>
        <sz val="18"/>
        <rFont val="Arial"/>
        <family val="2"/>
      </rPr>
      <t xml:space="preserve">  </t>
    </r>
    <r>
      <rPr>
        <b/>
        <sz val="18"/>
        <rFont val="돋움"/>
        <family val="3"/>
      </rPr>
      <t>회</t>
    </r>
    <r>
      <rPr>
        <b/>
        <sz val="18"/>
        <rFont val="Arial"/>
        <family val="2"/>
      </rPr>
      <t xml:space="preserve">  </t>
    </r>
    <r>
      <rPr>
        <b/>
        <sz val="18"/>
        <rFont val="돋움"/>
        <family val="3"/>
      </rPr>
      <t>복</t>
    </r>
    <r>
      <rPr>
        <b/>
        <sz val="18"/>
        <rFont val="Arial"/>
        <family val="2"/>
      </rPr>
      <t xml:space="preserve">  </t>
    </r>
    <r>
      <rPr>
        <b/>
        <sz val="18"/>
        <rFont val="돋움"/>
        <family val="3"/>
      </rPr>
      <t>지</t>
    </r>
    <r>
      <rPr>
        <b/>
        <sz val="18"/>
        <rFont val="Arial"/>
        <family val="2"/>
      </rPr>
      <t xml:space="preserve">  </t>
    </r>
    <r>
      <rPr>
        <b/>
        <sz val="18"/>
        <rFont val="돋움"/>
        <family val="3"/>
      </rPr>
      <t>시</t>
    </r>
    <r>
      <rPr>
        <b/>
        <sz val="18"/>
        <rFont val="Arial"/>
        <family val="2"/>
      </rPr>
      <t xml:space="preserve">  </t>
    </r>
    <r>
      <rPr>
        <b/>
        <sz val="18"/>
        <rFont val="돋움"/>
        <family val="3"/>
      </rPr>
      <t>설</t>
    </r>
    <r>
      <rPr>
        <b/>
        <sz val="18"/>
        <rFont val="Arial"/>
        <family val="2"/>
      </rPr>
      <t xml:space="preserve">                Social Welfare Institutions and Inmates</t>
    </r>
  </si>
  <si>
    <r>
      <t xml:space="preserve">26. </t>
    </r>
    <r>
      <rPr>
        <b/>
        <sz val="18"/>
        <rFont val="돋움"/>
        <family val="3"/>
      </rPr>
      <t>노인여가복지시설</t>
    </r>
    <r>
      <rPr>
        <b/>
        <sz val="18"/>
        <rFont val="Arial"/>
        <family val="2"/>
      </rPr>
      <t xml:space="preserve">        Senior Leisure Service Facilities</t>
    </r>
  </si>
  <si>
    <r>
      <t xml:space="preserve">27. </t>
    </r>
    <r>
      <rPr>
        <b/>
        <sz val="18"/>
        <rFont val="굴림"/>
        <family val="3"/>
      </rPr>
      <t>노인주거복지시설</t>
    </r>
    <r>
      <rPr>
        <b/>
        <sz val="18"/>
        <rFont val="Arial"/>
        <family val="2"/>
      </rPr>
      <t xml:space="preserve">              Senior Home Service Facilities   </t>
    </r>
  </si>
  <si>
    <r>
      <t>자료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제주특별자치도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노인장애인복지과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양성평등정책과</t>
    </r>
  </si>
  <si>
    <r>
      <t>자료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제주특별자치도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노인장애인복지과</t>
    </r>
  </si>
  <si>
    <r>
      <t>자료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제주도</t>
    </r>
    <r>
      <rPr>
        <sz val="10"/>
        <rFont val="굴림"/>
        <family val="3"/>
      </rPr>
      <t>특별자치도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양성평등정책과</t>
    </r>
  </si>
  <si>
    <r>
      <t>자료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제주특별자치도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양성평등정책과</t>
    </r>
  </si>
  <si>
    <r>
      <t>자료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제주특별자치도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노인장애인복지과</t>
    </r>
  </si>
  <si>
    <r>
      <t xml:space="preserve">28. </t>
    </r>
    <r>
      <rPr>
        <b/>
        <sz val="18"/>
        <rFont val="굴림"/>
        <family val="3"/>
      </rPr>
      <t>노인의료복지시설</t>
    </r>
    <r>
      <rPr>
        <b/>
        <sz val="18"/>
        <rFont val="Arial"/>
        <family val="2"/>
      </rPr>
      <t xml:space="preserve">  </t>
    </r>
  </si>
  <si>
    <r>
      <t xml:space="preserve">29.  </t>
    </r>
    <r>
      <rPr>
        <b/>
        <sz val="18"/>
        <rFont val="굴림"/>
        <family val="3"/>
      </rPr>
      <t>재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가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노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인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복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지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시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설</t>
    </r>
    <r>
      <rPr>
        <b/>
        <sz val="18"/>
        <rFont val="Arial"/>
        <family val="2"/>
      </rPr>
      <t xml:space="preserve">           Community Senior Service Facilities</t>
    </r>
  </si>
  <si>
    <r>
      <t xml:space="preserve">30. </t>
    </r>
    <r>
      <rPr>
        <b/>
        <sz val="18"/>
        <rFont val="돋움"/>
        <family val="3"/>
      </rPr>
      <t>국민기초생활보장수급자</t>
    </r>
    <r>
      <rPr>
        <b/>
        <sz val="18"/>
        <rFont val="Arial"/>
        <family val="2"/>
      </rPr>
      <t xml:space="preserve">         Basic Livelihood Security Recipients</t>
    </r>
  </si>
  <si>
    <r>
      <t xml:space="preserve">31. </t>
    </r>
    <r>
      <rPr>
        <b/>
        <sz val="18"/>
        <rFont val="굴림"/>
        <family val="3"/>
      </rPr>
      <t>여성복지시설</t>
    </r>
    <r>
      <rPr>
        <b/>
        <sz val="18"/>
        <rFont val="Arial"/>
        <family val="2"/>
      </rPr>
      <t xml:space="preserve">          Women's Welfare Institutions</t>
    </r>
  </si>
  <si>
    <r>
      <t xml:space="preserve">32. </t>
    </r>
    <r>
      <rPr>
        <b/>
        <sz val="18"/>
        <rFont val="굴림"/>
        <family val="3"/>
      </rPr>
      <t>여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성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폭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력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상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담</t>
    </r>
    <r>
      <rPr>
        <b/>
        <sz val="18"/>
        <rFont val="Arial"/>
        <family val="2"/>
      </rPr>
      <t xml:space="preserve">          Counseling Activities for Women</t>
    </r>
  </si>
  <si>
    <t>소계</t>
  </si>
  <si>
    <t>Sub-</t>
  </si>
  <si>
    <t>소계</t>
  </si>
  <si>
    <r>
      <t xml:space="preserve">33. </t>
    </r>
    <r>
      <rPr>
        <b/>
        <sz val="18"/>
        <rFont val="돋움"/>
        <family val="3"/>
      </rPr>
      <t>소년</t>
    </r>
    <r>
      <rPr>
        <b/>
        <sz val="18"/>
        <rFont val="Arial"/>
        <family val="2"/>
      </rPr>
      <t xml:space="preserve"> · </t>
    </r>
    <r>
      <rPr>
        <b/>
        <sz val="18"/>
        <rFont val="돋움"/>
        <family val="3"/>
      </rPr>
      <t>소녀</t>
    </r>
    <r>
      <rPr>
        <b/>
        <sz val="18"/>
        <rFont val="Arial"/>
        <family val="2"/>
      </rPr>
      <t xml:space="preserve">  </t>
    </r>
    <r>
      <rPr>
        <b/>
        <sz val="18"/>
        <rFont val="돋움"/>
        <family val="3"/>
      </rPr>
      <t>가정현황</t>
    </r>
    <r>
      <rPr>
        <b/>
        <sz val="18"/>
        <rFont val="Arial"/>
        <family val="2"/>
      </rPr>
      <t xml:space="preserve">     The State of Households headed by child     </t>
    </r>
  </si>
  <si>
    <r>
      <t xml:space="preserve">34. </t>
    </r>
    <r>
      <rPr>
        <b/>
        <sz val="18"/>
        <rFont val="돋움"/>
        <family val="3"/>
      </rPr>
      <t>아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동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복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지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시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설</t>
    </r>
    <r>
      <rPr>
        <b/>
        <sz val="18"/>
        <rFont val="Arial"/>
        <family val="2"/>
      </rPr>
      <t xml:space="preserve">         Children Welfare Institutions</t>
    </r>
  </si>
  <si>
    <r>
      <t xml:space="preserve">35. </t>
    </r>
    <r>
      <rPr>
        <b/>
        <sz val="18"/>
        <rFont val="돋움"/>
        <family val="3"/>
      </rPr>
      <t>장애인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복지생활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시설</t>
    </r>
    <r>
      <rPr>
        <b/>
        <sz val="18"/>
        <rFont val="Arial"/>
        <family val="2"/>
      </rPr>
      <t xml:space="preserve">            Welfare Institutions for The Disabled</t>
    </r>
  </si>
  <si>
    <r>
      <t xml:space="preserve">36. </t>
    </r>
    <r>
      <rPr>
        <b/>
        <sz val="18"/>
        <rFont val="굴림"/>
        <family val="3"/>
      </rPr>
      <t>장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애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인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등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록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현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황</t>
    </r>
    <r>
      <rPr>
        <b/>
        <sz val="18"/>
        <rFont val="Arial"/>
        <family val="2"/>
      </rPr>
      <t xml:space="preserve">          Registered Disabled Persons</t>
    </r>
  </si>
  <si>
    <r>
      <t xml:space="preserve">37. </t>
    </r>
    <r>
      <rPr>
        <b/>
        <sz val="16"/>
        <rFont val="굴림"/>
        <family val="3"/>
      </rPr>
      <t>부랑인</t>
    </r>
    <r>
      <rPr>
        <b/>
        <sz val="16"/>
        <rFont val="Arial"/>
        <family val="2"/>
      </rPr>
      <t xml:space="preserve"> </t>
    </r>
    <r>
      <rPr>
        <b/>
        <sz val="16"/>
        <rFont val="굴림"/>
        <family val="3"/>
      </rPr>
      <t>시설</t>
    </r>
    <r>
      <rPr>
        <b/>
        <sz val="16"/>
        <rFont val="Arial"/>
        <family val="2"/>
      </rPr>
      <t xml:space="preserve">         Homeless Institutions</t>
    </r>
  </si>
  <si>
    <r>
      <t xml:space="preserve">39. </t>
    </r>
    <r>
      <rPr>
        <b/>
        <sz val="18"/>
        <color indexed="8"/>
        <rFont val="한양신명조,한컴돋움"/>
        <family val="3"/>
      </rPr>
      <t>저소득</t>
    </r>
    <r>
      <rPr>
        <b/>
        <sz val="18"/>
        <color indexed="8"/>
        <rFont val="Arial"/>
        <family val="2"/>
      </rPr>
      <t xml:space="preserve"> </t>
    </r>
    <r>
      <rPr>
        <b/>
        <sz val="18"/>
        <color indexed="8"/>
        <rFont val="한양신명조,한컴돋움"/>
        <family val="3"/>
      </rPr>
      <t>모</t>
    </r>
    <r>
      <rPr>
        <b/>
        <sz val="18"/>
        <color indexed="8"/>
        <rFont val="Arial"/>
        <family val="2"/>
      </rPr>
      <t>·</t>
    </r>
    <r>
      <rPr>
        <b/>
        <sz val="18"/>
        <color indexed="8"/>
        <rFont val="한양신명조,한컴돋움"/>
        <family val="3"/>
      </rPr>
      <t>부자가정</t>
    </r>
    <r>
      <rPr>
        <b/>
        <sz val="18"/>
        <color indexed="8"/>
        <rFont val="Arial"/>
        <family val="2"/>
      </rPr>
      <t xml:space="preserve">    Low-income Single Parent Families</t>
    </r>
  </si>
  <si>
    <r>
      <t xml:space="preserve">40. </t>
    </r>
    <r>
      <rPr>
        <b/>
        <sz val="18"/>
        <rFont val="돋움"/>
        <family val="3"/>
      </rPr>
      <t>묘지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및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봉안시설</t>
    </r>
    <r>
      <rPr>
        <b/>
        <sz val="18"/>
        <rFont val="Arial"/>
        <family val="2"/>
      </rPr>
      <t xml:space="preserve">          Cemeteries, Crematorium and Charnel Houses</t>
    </r>
  </si>
  <si>
    <r>
      <t xml:space="preserve">41. </t>
    </r>
    <r>
      <rPr>
        <b/>
        <sz val="18"/>
        <rFont val="굴림"/>
        <family val="3"/>
      </rPr>
      <t>헌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혈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사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업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실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적</t>
    </r>
    <r>
      <rPr>
        <b/>
        <sz val="18"/>
        <rFont val="Arial"/>
        <family val="2"/>
      </rPr>
      <t xml:space="preserve">      Blood Donation Activities</t>
    </r>
  </si>
  <si>
    <r>
      <t xml:space="preserve">42. </t>
    </r>
    <r>
      <rPr>
        <b/>
        <sz val="18"/>
        <rFont val="굴림"/>
        <family val="3"/>
      </rPr>
      <t>방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문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간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강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관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리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사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업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실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적</t>
    </r>
    <r>
      <rPr>
        <b/>
        <sz val="18"/>
        <rFont val="Arial"/>
        <family val="2"/>
      </rPr>
      <t xml:space="preserve">             Home Visiting Health Service</t>
    </r>
  </si>
  <si>
    <r>
      <t xml:space="preserve">43. </t>
    </r>
    <r>
      <rPr>
        <b/>
        <sz val="18"/>
        <rFont val="굴림"/>
        <family val="3"/>
      </rPr>
      <t>보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건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교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육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실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적</t>
    </r>
    <r>
      <rPr>
        <b/>
        <sz val="18"/>
        <rFont val="Arial"/>
        <family val="2"/>
      </rPr>
      <t xml:space="preserve">             Health Education</t>
    </r>
  </si>
  <si>
    <r>
      <t xml:space="preserve">43 - 1. </t>
    </r>
    <r>
      <rPr>
        <b/>
        <sz val="18"/>
        <rFont val="굴림"/>
        <family val="3"/>
      </rPr>
      <t>보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건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교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육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실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적</t>
    </r>
    <r>
      <rPr>
        <b/>
        <sz val="18"/>
        <rFont val="Arial"/>
        <family val="2"/>
      </rPr>
      <t xml:space="preserve">             Health Education</t>
    </r>
  </si>
  <si>
    <r>
      <t xml:space="preserve">44.  </t>
    </r>
    <r>
      <rPr>
        <b/>
        <sz val="18"/>
        <rFont val="돋움"/>
        <family val="3"/>
      </rPr>
      <t>보</t>
    </r>
    <r>
      <rPr>
        <b/>
        <sz val="18"/>
        <rFont val="Arial"/>
        <family val="2"/>
      </rPr>
      <t xml:space="preserve">  </t>
    </r>
    <r>
      <rPr>
        <b/>
        <sz val="18"/>
        <rFont val="돋움"/>
        <family val="3"/>
      </rPr>
      <t>육</t>
    </r>
    <r>
      <rPr>
        <b/>
        <sz val="18"/>
        <rFont val="Arial"/>
        <family val="2"/>
      </rPr>
      <t xml:space="preserve">  </t>
    </r>
    <r>
      <rPr>
        <b/>
        <sz val="18"/>
        <rFont val="돋움"/>
        <family val="3"/>
      </rPr>
      <t>시</t>
    </r>
    <r>
      <rPr>
        <b/>
        <sz val="18"/>
        <rFont val="Arial"/>
        <family val="2"/>
      </rPr>
      <t xml:space="preserve">  </t>
    </r>
    <r>
      <rPr>
        <b/>
        <sz val="18"/>
        <rFont val="돋움"/>
        <family val="3"/>
      </rPr>
      <t>설</t>
    </r>
    <r>
      <rPr>
        <b/>
        <sz val="18"/>
        <rFont val="Arial"/>
        <family val="2"/>
      </rPr>
      <t xml:space="preserve">             Day Care Centers for Children</t>
    </r>
  </si>
  <si>
    <r>
      <t xml:space="preserve">45. </t>
    </r>
    <r>
      <rPr>
        <b/>
        <sz val="18"/>
        <color indexed="8"/>
        <rFont val="HY중고딕"/>
        <family val="1"/>
      </rPr>
      <t>자원봉사자</t>
    </r>
    <r>
      <rPr>
        <b/>
        <sz val="18"/>
        <color indexed="8"/>
        <rFont val="Arial"/>
        <family val="2"/>
      </rPr>
      <t xml:space="preserve"> </t>
    </r>
    <r>
      <rPr>
        <b/>
        <sz val="18"/>
        <color indexed="8"/>
        <rFont val="HY중고딕"/>
        <family val="1"/>
      </rPr>
      <t>현황</t>
    </r>
    <r>
      <rPr>
        <b/>
        <sz val="18"/>
        <color indexed="8"/>
        <rFont val="Arial"/>
        <family val="2"/>
      </rPr>
      <t xml:space="preserve">  Volunteers</t>
    </r>
  </si>
  <si>
    <t xml:space="preserve"> </t>
  </si>
  <si>
    <t>Total</t>
  </si>
  <si>
    <t>2 0 0 7</t>
  </si>
  <si>
    <t>자료 : 제주특별자치도 보훈청</t>
  </si>
  <si>
    <t>General hospitals</t>
  </si>
  <si>
    <t>Hospitals</t>
  </si>
  <si>
    <t>Clinics</t>
  </si>
  <si>
    <t>hospitals</t>
  </si>
  <si>
    <t>care hospitals</t>
  </si>
  <si>
    <t>clinics</t>
  </si>
  <si>
    <t>병원수</t>
  </si>
  <si>
    <t>병상수</t>
  </si>
  <si>
    <t>Health</t>
  </si>
  <si>
    <t>Number</t>
  </si>
  <si>
    <t>Beds</t>
  </si>
  <si>
    <t>-</t>
  </si>
  <si>
    <t>-</t>
  </si>
  <si>
    <t>-</t>
  </si>
  <si>
    <r>
      <t>(</t>
    </r>
    <r>
      <rPr>
        <sz val="10"/>
        <color indexed="8"/>
        <rFont val="한양신명조,한컴돋움"/>
        <family val="3"/>
      </rPr>
      <t>단위</t>
    </r>
    <r>
      <rPr>
        <sz val="10"/>
        <color indexed="8"/>
        <rFont val="Arial"/>
        <family val="2"/>
      </rPr>
      <t xml:space="preserve">: </t>
    </r>
    <r>
      <rPr>
        <sz val="10"/>
        <color indexed="8"/>
        <rFont val="한양신명조,한컴돋움"/>
        <family val="3"/>
      </rPr>
      <t>개소</t>
    </r>
    <r>
      <rPr>
        <sz val="10"/>
        <color indexed="8"/>
        <rFont val="Arial"/>
        <family val="2"/>
      </rPr>
      <t xml:space="preserve">, </t>
    </r>
    <r>
      <rPr>
        <sz val="10"/>
        <color indexed="8"/>
        <rFont val="한양신명조,한컴돋움"/>
        <family val="3"/>
      </rPr>
      <t>건</t>
    </r>
    <r>
      <rPr>
        <sz val="10"/>
        <color indexed="8"/>
        <rFont val="Arial"/>
        <family val="2"/>
      </rPr>
      <t>)</t>
    </r>
  </si>
  <si>
    <r>
      <t>연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한양신명조,한컴돋움"/>
        <family val="3"/>
      </rPr>
      <t>별</t>
    </r>
  </si>
  <si>
    <r>
      <t>여성폭력상담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한양신명조,한컴돋움"/>
        <family val="3"/>
      </rPr>
      <t>계</t>
    </r>
  </si>
  <si>
    <r>
      <t>피해자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한양신명조,한컴돋움"/>
        <family val="3"/>
      </rPr>
      <t xml:space="preserve">지원내역
</t>
    </r>
    <r>
      <rPr>
        <sz val="10"/>
        <color indexed="8"/>
        <rFont val="Arial"/>
        <family val="2"/>
      </rPr>
      <t>Counselling Follow-ups</t>
    </r>
  </si>
  <si>
    <t xml:space="preserve"> </t>
  </si>
  <si>
    <t>상담소개소</t>
  </si>
  <si>
    <t>상담건수</t>
  </si>
  <si>
    <r>
      <t>심리</t>
    </r>
    <r>
      <rPr>
        <sz val="10"/>
        <color indexed="8"/>
        <rFont val="Arial"/>
        <family val="2"/>
      </rPr>
      <t xml:space="preserve">·
</t>
    </r>
    <r>
      <rPr>
        <sz val="10"/>
        <color indexed="8"/>
        <rFont val="한양신명조,한컴돋움"/>
        <family val="3"/>
      </rPr>
      <t>정서적</t>
    </r>
    <r>
      <rPr>
        <sz val="10"/>
        <color indexed="8"/>
        <rFont val="Arial"/>
        <family val="2"/>
      </rPr>
      <t xml:space="preserve"> 
</t>
    </r>
    <r>
      <rPr>
        <sz val="10"/>
        <color indexed="8"/>
        <rFont val="한양신명조,한컴돋움"/>
        <family val="3"/>
      </rPr>
      <t>지</t>
    </r>
    <r>
      <rPr>
        <sz val="10"/>
        <color indexed="8"/>
        <rFont val="Arial"/>
        <family val="2"/>
      </rPr>
      <t xml:space="preserve">  </t>
    </r>
    <r>
      <rPr>
        <sz val="10"/>
        <color indexed="8"/>
        <rFont val="한양신명조,한컴돋움"/>
        <family val="3"/>
      </rPr>
      <t>원</t>
    </r>
  </si>
  <si>
    <r>
      <t>수사</t>
    </r>
    <r>
      <rPr>
        <sz val="10"/>
        <color indexed="8"/>
        <rFont val="Arial"/>
        <family val="2"/>
      </rPr>
      <t xml:space="preserve">·
</t>
    </r>
    <r>
      <rPr>
        <sz val="10"/>
        <color indexed="8"/>
        <rFont val="한양신명조,한컴돋움"/>
        <family val="3"/>
      </rPr>
      <t>법적지원</t>
    </r>
  </si>
  <si>
    <t>시설입소
연계</t>
  </si>
  <si>
    <r>
      <t>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설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수</t>
    </r>
  </si>
  <si>
    <r>
      <t>입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소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자</t>
    </r>
  </si>
  <si>
    <r>
      <t>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소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자</t>
    </r>
  </si>
  <si>
    <t>Inmates as of</t>
  </si>
  <si>
    <t>year-end</t>
  </si>
  <si>
    <r>
      <t>2003(</t>
    </r>
    <r>
      <rPr>
        <sz val="10"/>
        <color indexed="8"/>
        <rFont val="돋움"/>
        <family val="3"/>
      </rPr>
      <t>제</t>
    </r>
    <r>
      <rPr>
        <sz val="10"/>
        <color indexed="8"/>
        <rFont val="Arial"/>
        <family val="2"/>
      </rPr>
      <t xml:space="preserve">  </t>
    </r>
    <r>
      <rPr>
        <sz val="10"/>
        <color indexed="8"/>
        <rFont val="돋움"/>
        <family val="3"/>
      </rPr>
      <t>주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시</t>
    </r>
    <r>
      <rPr>
        <sz val="10"/>
        <color indexed="8"/>
        <rFont val="Arial"/>
        <family val="2"/>
      </rPr>
      <t>)</t>
    </r>
  </si>
  <si>
    <r>
      <t>2003</t>
    </r>
    <r>
      <rPr>
        <sz val="10"/>
        <rFont val="Arial"/>
        <family val="2"/>
      </rPr>
      <t>(Jejusi)</t>
    </r>
  </si>
  <si>
    <r>
      <t>2003(</t>
    </r>
    <r>
      <rPr>
        <sz val="10"/>
        <color indexed="8"/>
        <rFont val="돋움"/>
        <family val="3"/>
      </rPr>
      <t>북제주군</t>
    </r>
    <r>
      <rPr>
        <sz val="10"/>
        <color indexed="8"/>
        <rFont val="Arial"/>
        <family val="2"/>
      </rPr>
      <t>)</t>
    </r>
  </si>
  <si>
    <r>
      <t>2003</t>
    </r>
    <r>
      <rPr>
        <sz val="10"/>
        <rFont val="Arial"/>
        <family val="2"/>
      </rPr>
      <t>(Bukjeju)</t>
    </r>
  </si>
  <si>
    <r>
      <t>2004(</t>
    </r>
    <r>
      <rPr>
        <sz val="10"/>
        <color indexed="8"/>
        <rFont val="돋움"/>
        <family val="3"/>
      </rPr>
      <t>제</t>
    </r>
    <r>
      <rPr>
        <sz val="10"/>
        <color indexed="8"/>
        <rFont val="Arial"/>
        <family val="2"/>
      </rPr>
      <t xml:space="preserve">  </t>
    </r>
    <r>
      <rPr>
        <sz val="10"/>
        <color indexed="8"/>
        <rFont val="돋움"/>
        <family val="3"/>
      </rPr>
      <t>주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시</t>
    </r>
    <r>
      <rPr>
        <sz val="10"/>
        <color indexed="8"/>
        <rFont val="Arial"/>
        <family val="2"/>
      </rPr>
      <t>)</t>
    </r>
  </si>
  <si>
    <r>
      <t>2004</t>
    </r>
    <r>
      <rPr>
        <sz val="10"/>
        <rFont val="Arial"/>
        <family val="2"/>
      </rPr>
      <t>(Jejusi)</t>
    </r>
  </si>
  <si>
    <r>
      <t>2004</t>
    </r>
    <r>
      <rPr>
        <sz val="10"/>
        <rFont val="Arial"/>
        <family val="2"/>
      </rPr>
      <t>(Bukjeju)</t>
    </r>
  </si>
  <si>
    <r>
      <t xml:space="preserve">  Source : </t>
    </r>
    <r>
      <rPr>
        <sz val="10"/>
        <rFont val="Arial"/>
        <family val="2"/>
      </rPr>
      <t>Jeju Special Self-Governing Province Senior Citizens and Physically Challenged Welfare Div.</t>
    </r>
  </si>
  <si>
    <r>
      <t>(</t>
    </r>
    <r>
      <rPr>
        <sz val="10"/>
        <rFont val="돋움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돋움"/>
        <family val="3"/>
      </rPr>
      <t>개소</t>
    </r>
    <r>
      <rPr>
        <sz val="10"/>
        <rFont val="Arial"/>
        <family val="2"/>
      </rPr>
      <t xml:space="preserve">, </t>
    </r>
    <r>
      <rPr>
        <sz val="10"/>
        <rFont val="돋움"/>
        <family val="3"/>
      </rPr>
      <t>천</t>
    </r>
    <r>
      <rPr>
        <sz val="10"/>
        <rFont val="Arial"/>
        <family val="2"/>
      </rPr>
      <t>m²)</t>
    </r>
  </si>
  <si>
    <r>
      <t xml:space="preserve">(Unit : number, thousand </t>
    </r>
    <r>
      <rPr>
        <sz val="10"/>
        <rFont val="돋움"/>
        <family val="3"/>
      </rPr>
      <t>㎡</t>
    </r>
    <r>
      <rPr>
        <sz val="10"/>
        <rFont val="Arial"/>
        <family val="2"/>
      </rPr>
      <t>)</t>
    </r>
  </si>
  <si>
    <r>
      <t>매</t>
    </r>
    <r>
      <rPr>
        <sz val="10"/>
        <rFont val="Arial"/>
        <family val="2"/>
      </rPr>
      <t xml:space="preserve">                                                  </t>
    </r>
    <r>
      <rPr>
        <sz val="10"/>
        <rFont val="돋움"/>
        <family val="3"/>
      </rPr>
      <t>장</t>
    </r>
    <r>
      <rPr>
        <sz val="10"/>
        <rFont val="Arial"/>
        <family val="2"/>
      </rPr>
      <t xml:space="preserve">                                                  Cemeteries</t>
    </r>
  </si>
  <si>
    <r>
      <t>계</t>
    </r>
    <r>
      <rPr>
        <sz val="10"/>
        <rFont val="Arial"/>
        <family val="2"/>
      </rPr>
      <t xml:space="preserve">            Total</t>
    </r>
  </si>
  <si>
    <r>
      <t>공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설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묘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지</t>
    </r>
    <r>
      <rPr>
        <sz val="10"/>
        <rFont val="Arial"/>
        <family val="2"/>
      </rPr>
      <t xml:space="preserve">     Public cemeteries</t>
    </r>
  </si>
  <si>
    <r>
      <t>사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설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묘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지</t>
    </r>
    <r>
      <rPr>
        <sz val="10"/>
        <rFont val="Arial"/>
        <family val="2"/>
      </rPr>
      <t xml:space="preserve">     Private cemeteries</t>
    </r>
  </si>
  <si>
    <r>
      <t>면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적</t>
    </r>
    <r>
      <rPr>
        <sz val="10"/>
        <rFont val="Arial"/>
        <family val="2"/>
      </rPr>
      <t xml:space="preserve"> </t>
    </r>
  </si>
  <si>
    <t>분묘설치</t>
  </si>
  <si>
    <t>Area</t>
  </si>
  <si>
    <r>
      <t>가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능</t>
    </r>
  </si>
  <si>
    <r>
      <t>총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면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적</t>
    </r>
  </si>
  <si>
    <t>점유면적</t>
  </si>
  <si>
    <t>Grave</t>
  </si>
  <si>
    <t>Gross</t>
  </si>
  <si>
    <t>Occupied</t>
  </si>
  <si>
    <t>placed</t>
  </si>
  <si>
    <r>
      <t xml:space="preserve">  </t>
    </r>
    <r>
      <rPr>
        <sz val="10"/>
        <rFont val="굴림"/>
        <family val="3"/>
      </rPr>
      <t>주</t>
    </r>
    <r>
      <rPr>
        <sz val="10"/>
        <rFont val="Arial"/>
        <family val="2"/>
      </rPr>
      <t xml:space="preserve">  : </t>
    </r>
    <r>
      <rPr>
        <sz val="10"/>
        <rFont val="굴림"/>
        <family val="3"/>
      </rPr>
      <t>개인묘지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미포함</t>
    </r>
  </si>
  <si>
    <t>연별</t>
  </si>
  <si>
    <r>
      <t>장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소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별</t>
    </r>
    <r>
      <rPr>
        <sz val="10"/>
        <rFont val="Arial"/>
        <family val="2"/>
      </rPr>
      <t xml:space="preserve">            By place</t>
    </r>
  </si>
  <si>
    <r>
      <t>직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업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별</t>
    </r>
    <r>
      <rPr>
        <sz val="10"/>
        <rFont val="Arial"/>
        <family val="2"/>
      </rPr>
      <t xml:space="preserve">        By Occupation</t>
    </r>
  </si>
  <si>
    <r>
      <t xml:space="preserve">계
</t>
    </r>
    <r>
      <rPr>
        <sz val="10"/>
        <rFont val="Arial"/>
        <family val="2"/>
      </rPr>
      <t>Total</t>
    </r>
  </si>
  <si>
    <r>
      <t xml:space="preserve">혈액원
</t>
    </r>
    <r>
      <rPr>
        <sz val="10"/>
        <rFont val="Arial"/>
        <family val="2"/>
      </rPr>
      <t>Blood
Center</t>
    </r>
  </si>
  <si>
    <r>
      <t xml:space="preserve">헌혈의집
</t>
    </r>
    <r>
      <rPr>
        <sz val="10"/>
        <rFont val="Arial"/>
        <family val="2"/>
      </rPr>
      <t>Donation
Center</t>
    </r>
  </si>
  <si>
    <r>
      <t xml:space="preserve">가두
</t>
    </r>
    <r>
      <rPr>
        <sz val="10"/>
        <rFont val="Arial"/>
        <family val="2"/>
      </rPr>
      <t>Mobile Unit</t>
    </r>
  </si>
  <si>
    <r>
      <t xml:space="preserve">군부대
</t>
    </r>
    <r>
      <rPr>
        <sz val="10"/>
        <rFont val="Arial"/>
        <family val="2"/>
      </rPr>
      <t>Military 
Unit</t>
    </r>
  </si>
  <si>
    <r>
      <t xml:space="preserve">예비군
훈련장
</t>
    </r>
    <r>
      <rPr>
        <sz val="10"/>
        <rFont val="Arial"/>
        <family val="2"/>
      </rPr>
      <t>Reserve forces
training center</t>
    </r>
  </si>
  <si>
    <r>
      <t xml:space="preserve">학교
</t>
    </r>
    <r>
      <rPr>
        <sz val="10"/>
        <rFont val="Arial"/>
        <family val="2"/>
      </rPr>
      <t>School</t>
    </r>
  </si>
  <si>
    <r>
      <t xml:space="preserve">직장
</t>
    </r>
    <r>
      <rPr>
        <sz val="10"/>
        <rFont val="Arial"/>
        <family val="2"/>
      </rPr>
      <t>Company</t>
    </r>
  </si>
  <si>
    <r>
      <t xml:space="preserve">기타
</t>
    </r>
    <r>
      <rPr>
        <sz val="10"/>
        <rFont val="Arial"/>
        <family val="2"/>
      </rPr>
      <t>Others</t>
    </r>
  </si>
  <si>
    <r>
      <t xml:space="preserve">학생
</t>
    </r>
    <r>
      <rPr>
        <sz val="10"/>
        <rFont val="Arial"/>
        <family val="2"/>
      </rPr>
      <t>Student</t>
    </r>
  </si>
  <si>
    <r>
      <t xml:space="preserve">공무원
</t>
    </r>
    <r>
      <rPr>
        <sz val="10"/>
        <rFont val="Arial"/>
        <family val="2"/>
      </rPr>
      <t>Govern
-mentail Official</t>
    </r>
  </si>
  <si>
    <r>
      <t xml:space="preserve">회사원
</t>
    </r>
    <r>
      <rPr>
        <sz val="10"/>
        <rFont val="Arial"/>
        <family val="2"/>
      </rPr>
      <t>Company
Employee</t>
    </r>
  </si>
  <si>
    <r>
      <t xml:space="preserve">군인
</t>
    </r>
    <r>
      <rPr>
        <sz val="10"/>
        <rFont val="Arial"/>
        <family val="2"/>
      </rPr>
      <t>Service
-man</t>
    </r>
  </si>
  <si>
    <t>연별</t>
  </si>
  <si>
    <r>
      <t>연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령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별</t>
    </r>
    <r>
      <rPr>
        <sz val="10"/>
        <rFont val="Arial"/>
        <family val="2"/>
      </rPr>
      <t xml:space="preserve">          By Age-group</t>
    </r>
  </si>
  <si>
    <r>
      <t>혈액형별</t>
    </r>
    <r>
      <rPr>
        <sz val="10"/>
        <rFont val="Arial"/>
        <family val="2"/>
      </rPr>
      <t xml:space="preserve">    By type of blood</t>
    </r>
  </si>
  <si>
    <t>계</t>
  </si>
  <si>
    <r>
      <t>16 - 19</t>
    </r>
    <r>
      <rPr>
        <sz val="10"/>
        <rFont val="굴림"/>
        <family val="3"/>
      </rPr>
      <t>세</t>
    </r>
  </si>
  <si>
    <t xml:space="preserve"> </t>
  </si>
  <si>
    <t>Cosmetics</t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</si>
  <si>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명</t>
    </r>
    <r>
      <rPr>
        <sz val="10"/>
        <rFont val="Arial"/>
        <family val="2"/>
      </rPr>
      <t>)</t>
    </r>
  </si>
  <si>
    <t>년도
시도</t>
  </si>
  <si>
    <t>당해연도 등록(신고)된 결핵 환자수</t>
  </si>
  <si>
    <t>당해연도 결핵예방</t>
  </si>
  <si>
    <t>No. of pulmonary tuberculosis patients registered(declared) the current year</t>
  </si>
  <si>
    <t xml:space="preserve">Actual results BCG vaccinations </t>
  </si>
  <si>
    <t>신환자</t>
  </si>
  <si>
    <t>재발자</t>
  </si>
  <si>
    <t>초치료 실패자</t>
  </si>
  <si>
    <t>중단후 재등록</t>
  </si>
  <si>
    <t>전입</t>
  </si>
  <si>
    <t>만성</t>
  </si>
  <si>
    <t>보건소 Health center</t>
  </si>
  <si>
    <t>New-</t>
  </si>
  <si>
    <t>Relapse</t>
  </si>
  <si>
    <t>Treatment after failure</t>
  </si>
  <si>
    <t>Treatment after efault</t>
  </si>
  <si>
    <t>Transferred-in</t>
  </si>
  <si>
    <t>배균자</t>
  </si>
  <si>
    <t>registration</t>
  </si>
  <si>
    <t>Chronic</t>
  </si>
  <si>
    <t>미취학아동</t>
  </si>
  <si>
    <t>취학아동</t>
  </si>
  <si>
    <t>preschool child</t>
  </si>
  <si>
    <t>school-</t>
  </si>
  <si>
    <t>children</t>
  </si>
  <si>
    <t>제주시</t>
  </si>
  <si>
    <t>서귀포시</t>
  </si>
  <si>
    <t>년도
시도</t>
  </si>
  <si>
    <t>접종실적</t>
  </si>
  <si>
    <t>당해연도 보건소 결핵검진 실적</t>
  </si>
  <si>
    <t>prevention of tuberculosis the current year</t>
  </si>
  <si>
    <t> Examination for tuberculosis at health centers the current year</t>
  </si>
  <si>
    <t>병․ 의원 Hospitals &amp; Clinics</t>
  </si>
  <si>
    <t>검사건수 Cases of the exam</t>
  </si>
  <si>
    <t>발견환자수 No. of patients discovered</t>
  </si>
  <si>
    <t>요관찰</t>
  </si>
  <si>
    <t>미취학</t>
  </si>
  <si>
    <t>취  학</t>
  </si>
  <si>
    <t>X-선검사</t>
  </si>
  <si>
    <t>객담검사</t>
  </si>
  <si>
    <t>도말양성</t>
  </si>
  <si>
    <t>도말음성</t>
  </si>
  <si>
    <t>Surveillance</t>
  </si>
  <si>
    <t>아  동</t>
  </si>
  <si>
    <t>X-ray inspection</t>
  </si>
  <si>
    <t>Exam of the Sputum</t>
  </si>
  <si>
    <t>Smear Positive</t>
  </si>
  <si>
    <t>Smear Negative</t>
  </si>
  <si>
    <r>
      <t>잇솔질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 xml:space="preserve">교습
</t>
    </r>
    <r>
      <rPr>
        <sz val="10"/>
        <rFont val="Arial"/>
        <family val="2"/>
      </rPr>
      <t>brushing</t>
    </r>
  </si>
  <si>
    <r>
      <t xml:space="preserve">치아수
</t>
    </r>
    <r>
      <rPr>
        <sz val="10"/>
        <rFont val="Arial"/>
        <family val="2"/>
      </rPr>
      <t>A tooth</t>
    </r>
  </si>
  <si>
    <r>
      <t>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랑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인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설</t>
    </r>
    <r>
      <rPr>
        <sz val="10"/>
        <rFont val="Arial"/>
        <family val="2"/>
      </rPr>
      <t xml:space="preserve"> (</t>
    </r>
    <r>
      <rPr>
        <sz val="10"/>
        <rFont val="굴림"/>
        <family val="3"/>
      </rPr>
      <t>남성</t>
    </r>
    <r>
      <rPr>
        <sz val="10"/>
        <rFont val="Arial"/>
        <family val="2"/>
      </rPr>
      <t>)</t>
    </r>
  </si>
  <si>
    <r>
      <t>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랑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인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설</t>
    </r>
    <r>
      <rPr>
        <sz val="10"/>
        <rFont val="Arial"/>
        <family val="2"/>
      </rPr>
      <t xml:space="preserve"> (</t>
    </r>
    <r>
      <rPr>
        <sz val="10"/>
        <rFont val="굴림"/>
        <family val="3"/>
      </rPr>
      <t>여성</t>
    </r>
    <r>
      <rPr>
        <sz val="10"/>
        <rFont val="Arial"/>
        <family val="2"/>
      </rPr>
      <t>)</t>
    </r>
  </si>
  <si>
    <r>
      <t>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설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수</t>
    </r>
  </si>
  <si>
    <r>
      <t>입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소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자</t>
    </r>
  </si>
  <si>
    <r>
      <t>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소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자</t>
    </r>
  </si>
  <si>
    <t>연말현재</t>
  </si>
  <si>
    <t>Number</t>
  </si>
  <si>
    <t>생활인원</t>
  </si>
  <si>
    <t>of</t>
  </si>
  <si>
    <t>Inmates as of</t>
  </si>
  <si>
    <t>Facilities</t>
  </si>
  <si>
    <r>
      <t>자료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양성평등지원과</t>
    </r>
  </si>
  <si>
    <t>Admitted</t>
  </si>
  <si>
    <t>Discharged</t>
  </si>
  <si>
    <t>year-end</t>
  </si>
  <si>
    <r>
      <t>가</t>
    </r>
    <r>
      <rPr>
        <b/>
        <sz val="16"/>
        <rFont val="Arial"/>
        <family val="2"/>
      </rPr>
      <t xml:space="preserve">. </t>
    </r>
    <r>
      <rPr>
        <b/>
        <sz val="16"/>
        <rFont val="돋움"/>
        <family val="3"/>
      </rPr>
      <t>건강생활실천교육  Health Life Practice</t>
    </r>
  </si>
  <si>
    <t>(Unit : person)</t>
  </si>
  <si>
    <t>구강보건</t>
  </si>
  <si>
    <t>안전관리</t>
  </si>
  <si>
    <t>성교육</t>
  </si>
  <si>
    <t>Refrain of smoking</t>
  </si>
  <si>
    <t>Nutrition</t>
  </si>
  <si>
    <t>Temperance</t>
  </si>
  <si>
    <t>Exercise</t>
  </si>
  <si>
    <t>Oral health</t>
  </si>
  <si>
    <t>오남용</t>
  </si>
  <si>
    <t>Emergency medical treatment</t>
  </si>
  <si>
    <t>Drugstuffs abuse</t>
  </si>
  <si>
    <t>Sanitation, Food safety</t>
  </si>
  <si>
    <t>제주시</t>
  </si>
  <si>
    <r>
      <t>나</t>
    </r>
    <r>
      <rPr>
        <b/>
        <sz val="16"/>
        <rFont val="Arial"/>
        <family val="2"/>
      </rPr>
      <t xml:space="preserve">. </t>
    </r>
    <r>
      <rPr>
        <b/>
        <sz val="16"/>
        <rFont val="돋움"/>
        <family val="3"/>
      </rPr>
      <t>성인병예방 및 관리교육  Adult Disease Prevention</t>
    </r>
  </si>
  <si>
    <t xml:space="preserve">단위 : 명 </t>
  </si>
  <si>
    <t>Unit : person</t>
  </si>
  <si>
    <t>고혈압</t>
  </si>
  <si>
    <t>암예방</t>
  </si>
  <si>
    <t>아토피질환</t>
  </si>
  <si>
    <t>뇌심혈관계</t>
  </si>
  <si>
    <t>소화기계</t>
  </si>
  <si>
    <t>Hypertension</t>
  </si>
  <si>
    <t>고지혈증</t>
  </si>
  <si>
    <t>Cancer</t>
  </si>
  <si>
    <t>Dementia</t>
  </si>
  <si>
    <t>Atopy</t>
  </si>
  <si>
    <t>Obesity․ 
Hyper lipidemia</t>
  </si>
  <si>
    <t>Cerebrovascular 
diseases</t>
  </si>
  <si>
    <t>Diseases of the 
digestive</t>
  </si>
  <si>
    <r>
      <t>민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간</t>
    </r>
    <r>
      <rPr>
        <sz val="10"/>
        <rFont val="Arial"/>
        <family val="2"/>
      </rPr>
      <t xml:space="preserve">        Private</t>
    </r>
  </si>
  <si>
    <t>부모협동</t>
  </si>
  <si>
    <t>Sub-total</t>
  </si>
  <si>
    <t>법인
Corpo
-ration</t>
  </si>
  <si>
    <r>
      <t>법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인</t>
    </r>
  </si>
  <si>
    <t>Parents-Corporation</t>
  </si>
  <si>
    <t>Parents-
Corporation</t>
  </si>
  <si>
    <t>부모협동</t>
  </si>
  <si>
    <t>20~29</t>
  </si>
  <si>
    <t>30~39</t>
  </si>
  <si>
    <t>40~49</t>
  </si>
  <si>
    <t>50~59</t>
  </si>
  <si>
    <r>
      <t>자료</t>
    </r>
    <r>
      <rPr>
        <sz val="10"/>
        <rFont val="Arial"/>
        <family val="2"/>
      </rPr>
      <t xml:space="preserve"> :</t>
    </r>
    <r>
      <rPr>
        <sz val="10"/>
        <rFont val="굴림"/>
        <family val="3"/>
      </rPr>
      <t>제주특별자치도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보건위생과</t>
    </r>
  </si>
  <si>
    <r>
      <t xml:space="preserve">Source : </t>
    </r>
    <r>
      <rPr>
        <sz val="10"/>
        <rFont val="Arial"/>
        <family val="2"/>
      </rPr>
      <t>Jeju Special Self-Governing Province Health &amp; Hygiene Div.</t>
    </r>
  </si>
  <si>
    <r>
      <t>20 - 29</t>
    </r>
    <r>
      <rPr>
        <sz val="10"/>
        <rFont val="굴림"/>
        <family val="3"/>
      </rPr>
      <t>세</t>
    </r>
  </si>
  <si>
    <r>
      <t>30 - 39</t>
    </r>
    <r>
      <rPr>
        <sz val="10"/>
        <rFont val="굴림"/>
        <family val="3"/>
      </rPr>
      <t>세</t>
    </r>
  </si>
  <si>
    <r>
      <t>40 - 49</t>
    </r>
    <r>
      <rPr>
        <sz val="10"/>
        <rFont val="굴림"/>
        <family val="3"/>
      </rPr>
      <t>세</t>
    </r>
  </si>
  <si>
    <r>
      <t>50</t>
    </r>
    <r>
      <rPr>
        <sz val="10"/>
        <rFont val="굴림"/>
        <family val="3"/>
      </rPr>
      <t>세이상</t>
    </r>
  </si>
  <si>
    <t>A</t>
  </si>
  <si>
    <t>B</t>
  </si>
  <si>
    <t>O</t>
  </si>
  <si>
    <t>AB</t>
  </si>
  <si>
    <t>Years old</t>
  </si>
  <si>
    <t>Years old
and over</t>
  </si>
  <si>
    <r>
      <t>주</t>
    </r>
    <r>
      <rPr>
        <sz val="10"/>
        <rFont val="Arial"/>
        <family val="2"/>
      </rPr>
      <t xml:space="preserve"> : 1. ( ) </t>
    </r>
    <r>
      <rPr>
        <sz val="10"/>
        <rFont val="굴림"/>
        <family val="3"/>
      </rPr>
      <t>안은</t>
    </r>
    <r>
      <rPr>
        <sz val="10"/>
        <rFont val="Arial"/>
        <family val="2"/>
      </rPr>
      <t xml:space="preserve"> RH</t>
    </r>
    <r>
      <rPr>
        <vertAlign val="superscript"/>
        <sz val="10"/>
        <rFont val="Arial"/>
        <family val="2"/>
      </rPr>
      <t>-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숫자임
</t>
    </r>
    <r>
      <rPr>
        <sz val="10"/>
        <rFont val="Arial"/>
        <family val="2"/>
      </rPr>
      <t xml:space="preserve">      2. </t>
    </r>
    <r>
      <rPr>
        <sz val="10"/>
        <rFont val="굴림"/>
        <family val="3"/>
      </rPr>
      <t>혈액형별의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숫자는</t>
    </r>
    <r>
      <rPr>
        <sz val="10"/>
        <rFont val="Arial"/>
        <family val="2"/>
      </rPr>
      <t xml:space="preserve"> RH</t>
    </r>
    <r>
      <rPr>
        <vertAlign val="superscript"/>
        <sz val="10"/>
        <rFont val="Arial"/>
        <family val="2"/>
      </rPr>
      <t>-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숫자포함</t>
    </r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</si>
  <si>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가구수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명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건수</t>
    </r>
    <r>
      <rPr>
        <sz val="10"/>
        <rFont val="Arial"/>
        <family val="2"/>
      </rPr>
      <t>)</t>
    </r>
  </si>
  <si>
    <t>(Unit : number, person, case)</t>
  </si>
  <si>
    <r>
      <t>가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정</t>
    </r>
    <r>
      <rPr>
        <sz val="10"/>
        <rFont val="Arial"/>
        <family val="2"/>
      </rPr>
      <t xml:space="preserve">       </t>
    </r>
    <r>
      <rPr>
        <sz val="10"/>
        <rFont val="굴림"/>
        <family val="3"/>
      </rPr>
      <t>방</t>
    </r>
    <r>
      <rPr>
        <sz val="10"/>
        <rFont val="Arial"/>
        <family val="2"/>
      </rPr>
      <t xml:space="preserve">        </t>
    </r>
    <r>
      <rPr>
        <sz val="10"/>
        <rFont val="굴림"/>
        <family val="3"/>
      </rPr>
      <t>문</t>
    </r>
    <r>
      <rPr>
        <sz val="10"/>
        <rFont val="Arial"/>
        <family val="2"/>
      </rPr>
      <t xml:space="preserve">         Home visiting</t>
    </r>
  </si>
  <si>
    <t>등록가구</t>
  </si>
  <si>
    <t>방문건수</t>
  </si>
  <si>
    <r>
      <t>질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환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별</t>
    </r>
    <r>
      <rPr>
        <sz val="10"/>
        <rFont val="Arial"/>
        <family val="2"/>
      </rPr>
      <t xml:space="preserve">      </t>
    </r>
    <r>
      <rPr>
        <sz val="10"/>
        <rFont val="굴림"/>
        <family val="3"/>
      </rPr>
      <t>방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문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간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호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환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자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수</t>
    </r>
  </si>
  <si>
    <t>집단교육및</t>
  </si>
  <si>
    <t>Registration</t>
  </si>
  <si>
    <t>No. of</t>
  </si>
  <si>
    <r>
      <t>소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계</t>
    </r>
  </si>
  <si>
    <t>암</t>
  </si>
  <si>
    <t>당뇨병</t>
  </si>
  <si>
    <t>고혈압</t>
  </si>
  <si>
    <t>관절염</t>
  </si>
  <si>
    <t>뇌졸중</t>
  </si>
  <si>
    <t>치매</t>
  </si>
  <si>
    <t>정신질환</t>
  </si>
  <si>
    <t>기타</t>
  </si>
  <si>
    <t>상담</t>
  </si>
  <si>
    <t>household</t>
  </si>
  <si>
    <t>visitings</t>
  </si>
  <si>
    <t>Cancer</t>
  </si>
  <si>
    <t>Diabetes</t>
  </si>
  <si>
    <t>Hypertension</t>
  </si>
  <si>
    <t>Arthritis</t>
  </si>
  <si>
    <t>Apoplexy</t>
  </si>
  <si>
    <t>Dementia</t>
  </si>
  <si>
    <t>Mental
illness</t>
  </si>
  <si>
    <t>Group 
education</t>
  </si>
  <si>
    <r>
      <t>자료</t>
    </r>
    <r>
      <rPr>
        <sz val="10"/>
        <rFont val="Arial"/>
        <family val="2"/>
      </rPr>
      <t xml:space="preserve"> :</t>
    </r>
    <r>
      <rPr>
        <sz val="10"/>
        <rFont val="굴림"/>
        <family val="3"/>
      </rPr>
      <t>제주특별자치도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보건위생과</t>
    </r>
  </si>
  <si>
    <r>
      <t xml:space="preserve">Source : </t>
    </r>
    <r>
      <rPr>
        <sz val="10"/>
        <rFont val="Arial"/>
        <family val="2"/>
      </rPr>
      <t>Jeju Special Self-Governing Province Health &amp; Hygiene Div.</t>
    </r>
  </si>
  <si>
    <r>
      <t>2003(</t>
    </r>
    <r>
      <rPr>
        <sz val="10"/>
        <rFont val="돋움"/>
        <family val="3"/>
      </rPr>
      <t>제주시</t>
    </r>
    <r>
      <rPr>
        <sz val="10"/>
        <rFont val="Arial"/>
        <family val="2"/>
      </rPr>
      <t>)</t>
    </r>
  </si>
  <si>
    <r>
      <t>2003(</t>
    </r>
    <r>
      <rPr>
        <sz val="10"/>
        <rFont val="돋움"/>
        <family val="3"/>
      </rPr>
      <t>북제주군</t>
    </r>
    <r>
      <rPr>
        <sz val="10"/>
        <rFont val="Arial"/>
        <family val="2"/>
      </rPr>
      <t>)</t>
    </r>
  </si>
  <si>
    <r>
      <t>2004(</t>
    </r>
    <r>
      <rPr>
        <sz val="10"/>
        <color indexed="8"/>
        <rFont val="돋움"/>
        <family val="3"/>
      </rPr>
      <t>제주시</t>
    </r>
    <r>
      <rPr>
        <sz val="10"/>
        <color indexed="8"/>
        <rFont val="Arial"/>
        <family val="2"/>
      </rPr>
      <t>)</t>
    </r>
  </si>
  <si>
    <r>
      <t>2004(</t>
    </r>
    <r>
      <rPr>
        <sz val="10"/>
        <color indexed="8"/>
        <rFont val="돋움"/>
        <family val="3"/>
      </rPr>
      <t>북제주군</t>
    </r>
    <r>
      <rPr>
        <sz val="10"/>
        <color indexed="8"/>
        <rFont val="Arial"/>
        <family val="2"/>
      </rPr>
      <t>)</t>
    </r>
  </si>
  <si>
    <r>
      <t>자료</t>
    </r>
    <r>
      <rPr>
        <sz val="10"/>
        <rFont val="Arial"/>
        <family val="2"/>
      </rPr>
      <t xml:space="preserve"> :  </t>
    </r>
    <r>
      <rPr>
        <sz val="10"/>
        <rFont val="돋움"/>
        <family val="3"/>
      </rPr>
      <t>제주특별자치도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보건위생과</t>
    </r>
  </si>
  <si>
    <r>
      <t xml:space="preserve">  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: 1) </t>
    </r>
    <r>
      <rPr>
        <sz val="10"/>
        <rFont val="돋움"/>
        <family val="3"/>
      </rPr>
      <t>보건의료원이하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제외</t>
    </r>
  </si>
  <si>
    <r>
      <t xml:space="preserve">         2) </t>
    </r>
    <r>
      <rPr>
        <sz val="10"/>
        <rFont val="돋움"/>
        <family val="3"/>
      </rPr>
      <t>군인병원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제외</t>
    </r>
  </si>
  <si>
    <t>Si</t>
  </si>
  <si>
    <r>
      <t xml:space="preserve">         3) </t>
    </r>
    <r>
      <rPr>
        <sz val="10"/>
        <rFont val="돋움"/>
        <family val="3"/>
      </rPr>
      <t>정신병원</t>
    </r>
    <r>
      <rPr>
        <sz val="10"/>
        <rFont val="Arial"/>
        <family val="2"/>
      </rPr>
      <t xml:space="preserve">, </t>
    </r>
    <r>
      <rPr>
        <sz val="10"/>
        <rFont val="돋움"/>
        <family val="3"/>
      </rPr>
      <t>결핵병원</t>
    </r>
    <r>
      <rPr>
        <sz val="10"/>
        <rFont val="Arial"/>
        <family val="2"/>
      </rPr>
      <t xml:space="preserve">, </t>
    </r>
    <r>
      <rPr>
        <sz val="10"/>
        <rFont val="돋움"/>
        <family val="3"/>
      </rPr>
      <t>나병원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포함</t>
    </r>
  </si>
  <si>
    <t xml:space="preserve">2 0 0 6 </t>
  </si>
  <si>
    <t>2 0 0 6</t>
  </si>
  <si>
    <r>
      <t>한방병</t>
    </r>
    <r>
      <rPr>
        <sz val="10"/>
        <rFont val="굴림"/>
        <family val="3"/>
      </rPr>
      <t>원</t>
    </r>
  </si>
  <si>
    <t>한  의  원</t>
  </si>
  <si>
    <t>(Unit : person)</t>
  </si>
  <si>
    <t>Oriental</t>
  </si>
  <si>
    <t>Medical</t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</si>
  <si>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명</t>
    </r>
    <r>
      <rPr>
        <sz val="10"/>
        <rFont val="Arial"/>
        <family val="2"/>
      </rPr>
      <t>)</t>
    </r>
  </si>
  <si>
    <t>(Unit : person)</t>
  </si>
  <si>
    <r>
      <t>2003(</t>
    </r>
    <r>
      <rPr>
        <sz val="10"/>
        <rFont val="돋움"/>
        <family val="3"/>
      </rPr>
      <t>북제주군</t>
    </r>
    <r>
      <rPr>
        <sz val="10"/>
        <rFont val="Arial"/>
        <family val="2"/>
      </rPr>
      <t>)</t>
    </r>
  </si>
  <si>
    <r>
      <t>2004(</t>
    </r>
    <r>
      <rPr>
        <sz val="10"/>
        <color indexed="8"/>
        <rFont val="돋움"/>
        <family val="3"/>
      </rPr>
      <t>북제주군</t>
    </r>
    <r>
      <rPr>
        <sz val="10"/>
        <color indexed="8"/>
        <rFont val="Arial"/>
        <family val="2"/>
      </rPr>
      <t>)</t>
    </r>
  </si>
  <si>
    <r>
      <t>연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별</t>
    </r>
  </si>
  <si>
    <r>
      <t>합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계</t>
    </r>
  </si>
  <si>
    <r>
      <t xml:space="preserve"> </t>
    </r>
    <r>
      <rPr>
        <sz val="10"/>
        <rFont val="돋움"/>
        <family val="3"/>
      </rPr>
      <t>의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사</t>
    </r>
    <r>
      <rPr>
        <vertAlign val="superscript"/>
        <sz val="10"/>
        <rFont val="Arial"/>
        <family val="2"/>
      </rPr>
      <t>1)</t>
    </r>
    <r>
      <rPr>
        <sz val="10"/>
        <rFont val="Arial"/>
        <family val="2"/>
      </rPr>
      <t xml:space="preserve">  </t>
    </r>
  </si>
  <si>
    <t>치과의사</t>
  </si>
  <si>
    <r>
      <t>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의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사</t>
    </r>
  </si>
  <si>
    <r>
      <t>조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산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사</t>
    </r>
  </si>
  <si>
    <r>
      <t>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호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사</t>
    </r>
  </si>
  <si>
    <r>
      <t>간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호</t>
    </r>
  </si>
  <si>
    <r>
      <t>의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료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기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사</t>
    </r>
  </si>
  <si>
    <r>
      <t>의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무</t>
    </r>
  </si>
  <si>
    <r>
      <t>약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사</t>
    </r>
    <r>
      <rPr>
        <vertAlign val="superscript"/>
        <sz val="10"/>
        <rFont val="Arial"/>
        <family val="2"/>
      </rPr>
      <t>2)</t>
    </r>
  </si>
  <si>
    <t>Year</t>
  </si>
  <si>
    <t>Physicians</t>
  </si>
  <si>
    <t>Oriental</t>
  </si>
  <si>
    <r>
      <t>조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무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사</t>
    </r>
  </si>
  <si>
    <r>
      <t>기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록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사</t>
    </r>
  </si>
  <si>
    <t>상근의사</t>
  </si>
  <si>
    <t>비상근의사</t>
  </si>
  <si>
    <t>medical</t>
  </si>
  <si>
    <t>Medical</t>
  </si>
  <si>
    <t>Medical record</t>
  </si>
  <si>
    <t>Total</t>
  </si>
  <si>
    <t>Full-time</t>
  </si>
  <si>
    <t>Part-time</t>
  </si>
  <si>
    <t>Dentists</t>
  </si>
  <si>
    <t>doctors</t>
  </si>
  <si>
    <t>Midwives</t>
  </si>
  <si>
    <t>Nurses</t>
  </si>
  <si>
    <t>Nurse aids</t>
  </si>
  <si>
    <t>technicians</t>
  </si>
  <si>
    <t>Pharmacists</t>
  </si>
  <si>
    <r>
      <t>2003(</t>
    </r>
    <r>
      <rPr>
        <sz val="10"/>
        <rFont val="돋움"/>
        <family val="3"/>
      </rPr>
      <t>북제주군</t>
    </r>
    <r>
      <rPr>
        <sz val="10"/>
        <rFont val="Arial"/>
        <family val="2"/>
      </rPr>
      <t>)</t>
    </r>
  </si>
  <si>
    <r>
      <t>2004(</t>
    </r>
    <r>
      <rPr>
        <sz val="10"/>
        <color indexed="8"/>
        <rFont val="돋움"/>
        <family val="3"/>
      </rPr>
      <t>북제주군</t>
    </r>
    <r>
      <rPr>
        <sz val="10"/>
        <color indexed="8"/>
        <rFont val="Arial"/>
        <family val="2"/>
      </rPr>
      <t>)</t>
    </r>
  </si>
  <si>
    <r>
      <t xml:space="preserve">   </t>
    </r>
    <r>
      <rPr>
        <sz val="10"/>
        <rFont val="굴림"/>
        <family val="3"/>
      </rPr>
      <t>주</t>
    </r>
    <r>
      <rPr>
        <sz val="10"/>
        <rFont val="Arial"/>
        <family val="2"/>
      </rPr>
      <t xml:space="preserve"> : 1) </t>
    </r>
    <r>
      <rPr>
        <sz val="10"/>
        <rFont val="굴림"/>
        <family val="3"/>
      </rPr>
      <t>의사</t>
    </r>
    <r>
      <rPr>
        <sz val="10"/>
        <rFont val="Arial"/>
        <family val="2"/>
      </rPr>
      <t xml:space="preserve"> - </t>
    </r>
    <r>
      <rPr>
        <sz val="10"/>
        <rFont val="굴림"/>
        <family val="3"/>
      </rPr>
      <t>의료종사자만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포함</t>
    </r>
  </si>
  <si>
    <r>
      <t xml:space="preserve">         2) </t>
    </r>
    <r>
      <rPr>
        <sz val="10"/>
        <rFont val="굴림"/>
        <family val="3"/>
      </rPr>
      <t>약사</t>
    </r>
    <r>
      <rPr>
        <sz val="10"/>
        <rFont val="Arial"/>
        <family val="2"/>
      </rPr>
      <t xml:space="preserve"> - </t>
    </r>
    <r>
      <rPr>
        <sz val="10"/>
        <rFont val="굴림"/>
        <family val="3"/>
      </rPr>
      <t>개인약국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약사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제외함</t>
    </r>
  </si>
  <si>
    <t>2 0 0 5</t>
  </si>
  <si>
    <t>Others</t>
  </si>
  <si>
    <r>
      <t>연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별</t>
    </r>
  </si>
  <si>
    <r>
      <t xml:space="preserve"> </t>
    </r>
    <r>
      <rPr>
        <sz val="10"/>
        <rFont val="돋움"/>
        <family val="3"/>
      </rPr>
      <t>식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품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제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조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업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및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가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공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업</t>
    </r>
  </si>
  <si>
    <r>
      <t>식품·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운반</t>
    </r>
    <r>
      <rPr>
        <sz val="10"/>
        <rFont val="Arial"/>
        <family val="2"/>
      </rPr>
      <t xml:space="preserve"> ·</t>
    </r>
    <r>
      <rPr>
        <sz val="10"/>
        <rFont val="굴림"/>
        <family val="3"/>
      </rPr>
      <t>판매</t>
    </r>
    <r>
      <rPr>
        <sz val="10"/>
        <rFont val="Arial"/>
        <family val="2"/>
      </rPr>
      <t xml:space="preserve"> · </t>
    </r>
    <r>
      <rPr>
        <sz val="10"/>
        <rFont val="굴림"/>
        <family val="3"/>
      </rPr>
      <t>기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업</t>
    </r>
  </si>
  <si>
    <t xml:space="preserve"> Food manufacturing and processing businesses</t>
  </si>
  <si>
    <t>Food sales, transportation, others</t>
  </si>
  <si>
    <t>Year</t>
  </si>
  <si>
    <t>집단급식소</t>
  </si>
  <si>
    <t>계</t>
  </si>
  <si>
    <t>식품제조가공업</t>
  </si>
  <si>
    <t>즉석판매</t>
  </si>
  <si>
    <t>식품첨가물</t>
  </si>
  <si>
    <t>식품운반업</t>
  </si>
  <si>
    <t>식품소분판매업</t>
  </si>
  <si>
    <t>식품보존업</t>
  </si>
  <si>
    <t xml:space="preserve">용기·포장류 </t>
  </si>
  <si>
    <t>건강기능식품제조업</t>
  </si>
  <si>
    <t>건강기능식품수입업</t>
  </si>
  <si>
    <t>건강기능식품판매업</t>
  </si>
  <si>
    <t>Food</t>
  </si>
  <si>
    <t>제조가공업</t>
  </si>
  <si>
    <t>제조업</t>
  </si>
  <si>
    <t>Manufacturing</t>
  </si>
  <si>
    <t>Importing</t>
  </si>
  <si>
    <t>Sales</t>
  </si>
  <si>
    <t>Si</t>
  </si>
  <si>
    <t>Food suppliers</t>
  </si>
  <si>
    <t>manufacturing</t>
  </si>
  <si>
    <t>Improvised</t>
  </si>
  <si>
    <t>for group</t>
  </si>
  <si>
    <t>Total</t>
  </si>
  <si>
    <t>and processing</t>
  </si>
  <si>
    <t>foods</t>
  </si>
  <si>
    <t>additives</t>
  </si>
  <si>
    <t>transportation</t>
  </si>
  <si>
    <t>Food sales</t>
  </si>
  <si>
    <t>Others</t>
  </si>
  <si>
    <r>
      <t>2003(</t>
    </r>
    <r>
      <rPr>
        <sz val="10"/>
        <rFont val="돋움"/>
        <family val="3"/>
      </rPr>
      <t>제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시</t>
    </r>
    <r>
      <rPr>
        <sz val="10"/>
        <rFont val="Arial"/>
        <family val="2"/>
      </rPr>
      <t>)</t>
    </r>
  </si>
  <si>
    <r>
      <t>2003</t>
    </r>
    <r>
      <rPr>
        <sz val="10"/>
        <rFont val="Arial"/>
        <family val="2"/>
      </rPr>
      <t>(Jejusi)</t>
    </r>
  </si>
  <si>
    <r>
      <t>2003(</t>
    </r>
    <r>
      <rPr>
        <sz val="10"/>
        <rFont val="돋움"/>
        <family val="3"/>
      </rPr>
      <t>북제주군</t>
    </r>
    <r>
      <rPr>
        <sz val="10"/>
        <rFont val="Arial"/>
        <family val="2"/>
      </rPr>
      <t>)</t>
    </r>
  </si>
  <si>
    <r>
      <t>2003</t>
    </r>
    <r>
      <rPr>
        <sz val="10"/>
        <rFont val="Arial"/>
        <family val="2"/>
      </rPr>
      <t>(Bukjeju)</t>
    </r>
  </si>
  <si>
    <r>
      <t>2004(</t>
    </r>
    <r>
      <rPr>
        <sz val="10"/>
        <color indexed="8"/>
        <rFont val="돋움"/>
        <family val="3"/>
      </rPr>
      <t>제</t>
    </r>
    <r>
      <rPr>
        <sz val="10"/>
        <color indexed="8"/>
        <rFont val="Arial"/>
        <family val="2"/>
      </rPr>
      <t xml:space="preserve">  </t>
    </r>
    <r>
      <rPr>
        <sz val="10"/>
        <color indexed="8"/>
        <rFont val="돋움"/>
        <family val="3"/>
      </rPr>
      <t>주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시</t>
    </r>
    <r>
      <rPr>
        <sz val="10"/>
        <color indexed="8"/>
        <rFont val="Arial"/>
        <family val="2"/>
      </rPr>
      <t>)</t>
    </r>
  </si>
  <si>
    <r>
      <t>2004</t>
    </r>
    <r>
      <rPr>
        <sz val="10"/>
        <rFont val="Arial"/>
        <family val="2"/>
      </rPr>
      <t>(Jejusi)</t>
    </r>
  </si>
  <si>
    <r>
      <t>2004(</t>
    </r>
    <r>
      <rPr>
        <sz val="10"/>
        <color indexed="8"/>
        <rFont val="돋움"/>
        <family val="3"/>
      </rPr>
      <t>북제주군</t>
    </r>
    <r>
      <rPr>
        <sz val="10"/>
        <color indexed="8"/>
        <rFont val="Arial"/>
        <family val="2"/>
      </rPr>
      <t>)</t>
    </r>
  </si>
  <si>
    <t>-</t>
  </si>
  <si>
    <r>
      <t>2004</t>
    </r>
    <r>
      <rPr>
        <sz val="10"/>
        <rFont val="Arial"/>
        <family val="2"/>
      </rPr>
      <t>(Bukjeju)</t>
    </r>
  </si>
  <si>
    <t>2 0 0 5</t>
  </si>
  <si>
    <t xml:space="preserve">2 0 0 6 </t>
  </si>
  <si>
    <t>2 0 0 6</t>
  </si>
  <si>
    <t xml:space="preserve">2 0 0 7 </t>
  </si>
  <si>
    <t>2 0 0 7</t>
  </si>
  <si>
    <t>2 0 0 8</t>
  </si>
  <si>
    <t>An aid to good heaith manafacturing, importing sales</t>
  </si>
  <si>
    <r>
      <t xml:space="preserve">8. </t>
    </r>
    <r>
      <rPr>
        <b/>
        <sz val="18"/>
        <rFont val="돋움"/>
        <family val="3"/>
      </rPr>
      <t>공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중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위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생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관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계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업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소</t>
    </r>
    <r>
      <rPr>
        <b/>
        <sz val="18"/>
        <rFont val="Arial"/>
        <family val="2"/>
      </rPr>
      <t xml:space="preserve">        Number of Licensed Sanitary, by Business Type</t>
    </r>
  </si>
  <si>
    <r>
      <t>(</t>
    </r>
    <r>
      <rPr>
        <sz val="10"/>
        <rFont val="돋움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돋움"/>
        <family val="3"/>
      </rPr>
      <t>개소</t>
    </r>
    <r>
      <rPr>
        <sz val="10"/>
        <rFont val="Arial"/>
        <family val="2"/>
      </rPr>
      <t>)</t>
    </r>
  </si>
  <si>
    <t>(Unit : establishment)</t>
  </si>
  <si>
    <r>
      <t>연</t>
    </r>
    <r>
      <rPr>
        <sz val="10"/>
        <rFont val="Arial"/>
        <family val="2"/>
      </rPr>
      <t xml:space="preserve">    </t>
    </r>
    <r>
      <rPr>
        <sz val="10"/>
        <rFont val="돋움"/>
        <family val="3"/>
      </rPr>
      <t>별</t>
    </r>
  </si>
  <si>
    <r>
      <t>합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계</t>
    </r>
  </si>
  <si>
    <r>
      <t>공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중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생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영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업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소</t>
    </r>
    <r>
      <rPr>
        <sz val="10"/>
        <rFont val="Arial"/>
        <family val="2"/>
      </rPr>
      <t xml:space="preserve">  Public sanitary business</t>
    </r>
  </si>
  <si>
    <r>
      <t>위생용품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제조업</t>
    </r>
  </si>
  <si>
    <t>Year</t>
  </si>
  <si>
    <r>
      <t>숙박업</t>
    </r>
    <r>
      <rPr>
        <sz val="10"/>
        <rFont val="Arial"/>
        <family val="2"/>
      </rPr>
      <t xml:space="preserve"> 1)</t>
    </r>
  </si>
  <si>
    <t>목욕장업</t>
  </si>
  <si>
    <r>
      <t>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용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업</t>
    </r>
  </si>
  <si>
    <r>
      <t>미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용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업</t>
    </r>
  </si>
  <si>
    <r>
      <t>세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탁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업</t>
    </r>
  </si>
  <si>
    <r>
      <t>위생관리
용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역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업</t>
    </r>
  </si>
  <si>
    <t>위생처리업</t>
  </si>
  <si>
    <t>기타위생용품</t>
  </si>
  <si>
    <t xml:space="preserve"> 기타 </t>
  </si>
  <si>
    <t>세 척 제
제 조 업</t>
  </si>
  <si>
    <t xml:space="preserve">Hotel </t>
  </si>
  <si>
    <r>
      <t xml:space="preserve">   </t>
    </r>
    <r>
      <rPr>
        <sz val="9"/>
        <rFont val="굴림"/>
        <family val="3"/>
      </rPr>
      <t>주</t>
    </r>
    <r>
      <rPr>
        <sz val="9"/>
        <rFont val="Arial"/>
        <family val="2"/>
      </rPr>
      <t xml:space="preserve"> : </t>
    </r>
    <r>
      <rPr>
        <sz val="9"/>
        <rFont val="굴림"/>
        <family val="3"/>
      </rPr>
      <t>기타는</t>
    </r>
    <r>
      <rPr>
        <sz val="9"/>
        <rFont val="Arial"/>
        <family val="2"/>
      </rPr>
      <t xml:space="preserve"> </t>
    </r>
    <r>
      <rPr>
        <sz val="9"/>
        <rFont val="굴림"/>
        <family val="3"/>
      </rPr>
      <t>수막구균성</t>
    </r>
    <r>
      <rPr>
        <sz val="9"/>
        <rFont val="Arial"/>
        <family val="2"/>
      </rPr>
      <t xml:space="preserve"> </t>
    </r>
    <r>
      <rPr>
        <sz val="9"/>
        <rFont val="굴림"/>
        <family val="3"/>
      </rPr>
      <t>수막염</t>
    </r>
    <r>
      <rPr>
        <sz val="9"/>
        <rFont val="Arial"/>
        <family val="2"/>
      </rPr>
      <t xml:space="preserve">(meningococcal meningitis), </t>
    </r>
    <r>
      <rPr>
        <sz val="9"/>
        <rFont val="굴림"/>
        <family val="3"/>
      </rPr>
      <t>레지오넬라증</t>
    </r>
    <r>
      <rPr>
        <sz val="9"/>
        <rFont val="Arial"/>
        <family val="2"/>
      </rPr>
      <t xml:space="preserve">(legionellosis), </t>
    </r>
    <r>
      <rPr>
        <sz val="9"/>
        <rFont val="굴림"/>
        <family val="3"/>
      </rPr>
      <t>비브리오패혈증</t>
    </r>
    <r>
      <rPr>
        <sz val="9"/>
        <rFont val="Arial"/>
        <family val="2"/>
      </rPr>
      <t>(V.vulnificussepsis),</t>
    </r>
    <r>
      <rPr>
        <sz val="9"/>
        <rFont val="굴림"/>
        <family val="3"/>
      </rPr>
      <t>발진열</t>
    </r>
    <r>
      <rPr>
        <sz val="9"/>
        <rFont val="Arial"/>
        <family val="2"/>
      </rPr>
      <t xml:space="preserve">(murinetyphus), </t>
    </r>
    <r>
      <rPr>
        <sz val="9"/>
        <rFont val="굴림"/>
        <family val="3"/>
      </rPr>
      <t>탄저</t>
    </r>
    <r>
      <rPr>
        <sz val="9"/>
        <rFont val="Arial"/>
        <family val="2"/>
      </rPr>
      <t xml:space="preserve">(anthrax), </t>
    </r>
    <r>
      <rPr>
        <sz val="9"/>
        <rFont val="굴림"/>
        <family val="3"/>
      </rPr>
      <t>공수병</t>
    </r>
    <r>
      <rPr>
        <sz val="9"/>
        <rFont val="Arial"/>
        <family val="2"/>
      </rPr>
      <t xml:space="preserve">(rabies), </t>
    </r>
    <r>
      <rPr>
        <sz val="9"/>
        <rFont val="굴림"/>
        <family val="3"/>
      </rPr>
      <t>후천성면역결핍증</t>
    </r>
    <r>
      <rPr>
        <sz val="9"/>
        <rFont val="Arial"/>
        <family val="2"/>
      </rPr>
      <t>(AIDS)</t>
    </r>
    <r>
      <rPr>
        <sz val="9"/>
        <rFont val="굴림"/>
        <family val="3"/>
      </rPr>
      <t>을</t>
    </r>
    <r>
      <rPr>
        <sz val="9"/>
        <rFont val="Arial"/>
        <family val="2"/>
      </rPr>
      <t xml:space="preserve"> </t>
    </r>
    <r>
      <rPr>
        <sz val="9"/>
        <rFont val="굴림"/>
        <family val="3"/>
      </rPr>
      <t>포함</t>
    </r>
    <r>
      <rPr>
        <sz val="9"/>
        <rFont val="Arial"/>
        <family val="2"/>
      </rPr>
      <t>.</t>
    </r>
  </si>
  <si>
    <r>
      <t xml:space="preserve">     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: 2008</t>
    </r>
    <r>
      <rPr>
        <sz val="10"/>
        <rFont val="돋움"/>
        <family val="3"/>
      </rPr>
      <t>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잠정치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기준임</t>
    </r>
  </si>
  <si>
    <r>
      <t> </t>
    </r>
    <r>
      <rPr>
        <sz val="10"/>
        <color indexed="8"/>
        <rFont val="한양신명조,한컴돋움"/>
        <family val="3"/>
      </rPr>
      <t>입</t>
    </r>
    <r>
      <rPr>
        <sz val="10"/>
        <color indexed="8"/>
        <rFont val="Arial"/>
        <family val="2"/>
      </rPr>
      <t xml:space="preserve">    </t>
    </r>
    <r>
      <rPr>
        <sz val="10"/>
        <color indexed="8"/>
        <rFont val="한양신명조,한컴돋움"/>
        <family val="3"/>
      </rPr>
      <t>원</t>
    </r>
  </si>
  <si>
    <t> In-patients</t>
  </si>
  <si>
    <r>
      <t>외</t>
    </r>
    <r>
      <rPr>
        <sz val="10"/>
        <color indexed="8"/>
        <rFont val="Arial"/>
        <family val="2"/>
      </rPr>
      <t xml:space="preserve">    </t>
    </r>
    <r>
      <rPr>
        <sz val="10"/>
        <color indexed="8"/>
        <rFont val="한양신명조,한컴돋움"/>
        <family val="3"/>
      </rPr>
      <t>래</t>
    </r>
  </si>
  <si>
    <t> Out-patients</t>
  </si>
  <si>
    <t>약   국</t>
  </si>
  <si>
    <t>pharmacy</t>
  </si>
  <si>
    <r>
      <t>자료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국민건강보험공단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제주지사</t>
    </r>
  </si>
  <si>
    <t>주 : 1) 2008년 잠정치 기준임</t>
  </si>
  <si>
    <r>
      <t xml:space="preserve">        2) </t>
    </r>
    <r>
      <rPr>
        <sz val="10"/>
        <rFont val="Arial"/>
        <family val="2"/>
      </rPr>
      <t>내원일수에서</t>
    </r>
    <r>
      <rPr>
        <sz val="11"/>
        <rFont val="Arial"/>
        <family val="2"/>
      </rPr>
      <t xml:space="preserve"> </t>
    </r>
    <r>
      <rPr>
        <sz val="10"/>
        <rFont val="Arial"/>
        <family val="2"/>
      </rPr>
      <t>약국의</t>
    </r>
    <r>
      <rPr>
        <sz val="11"/>
        <rFont val="Arial"/>
        <family val="2"/>
      </rPr>
      <t xml:space="preserve"> </t>
    </r>
    <r>
      <rPr>
        <sz val="10"/>
        <rFont val="Arial"/>
        <family val="2"/>
      </rPr>
      <t>처방조제는</t>
    </r>
    <r>
      <rPr>
        <sz val="11"/>
        <rFont val="Arial"/>
        <family val="2"/>
      </rPr>
      <t xml:space="preserve"> </t>
    </r>
    <r>
      <rPr>
        <sz val="10"/>
        <rFont val="Arial"/>
        <family val="2"/>
      </rPr>
      <t>제외함</t>
    </r>
  </si>
  <si>
    <t>합 계</t>
  </si>
  <si>
    <t>총 계</t>
  </si>
  <si>
    <r>
      <t>6.25</t>
    </r>
    <r>
      <rPr>
        <sz val="10"/>
        <rFont val="돋움"/>
        <family val="3"/>
      </rPr>
      <t>참전</t>
    </r>
  </si>
  <si>
    <t>월 남 전</t>
  </si>
  <si>
    <r>
      <t xml:space="preserve">6.25 </t>
    </r>
    <r>
      <rPr>
        <sz val="10"/>
        <rFont val="돋움"/>
        <family val="3"/>
      </rPr>
      <t>및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월남전</t>
    </r>
  </si>
  <si>
    <r>
      <t>기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타</t>
    </r>
  </si>
  <si>
    <t>시 별</t>
  </si>
  <si>
    <t>Korean war</t>
  </si>
  <si>
    <t>Vietnam war</t>
  </si>
  <si>
    <t>Korean and Vietnam war</t>
  </si>
  <si>
    <t>Si</t>
  </si>
  <si>
    <r>
      <t>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주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시</t>
    </r>
  </si>
  <si>
    <t>Jeju-si</t>
  </si>
  <si>
    <t>Seogwipo-si</t>
  </si>
  <si>
    <r>
      <t>자료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제주특별자치도 보훈청</t>
    </r>
  </si>
  <si>
    <t>Barber</t>
  </si>
  <si>
    <t>Beauty</t>
  </si>
  <si>
    <t xml:space="preserve">Sanitary 
service </t>
  </si>
  <si>
    <t>Sanitary</t>
  </si>
  <si>
    <t>Soap,</t>
  </si>
  <si>
    <t>제조업</t>
  </si>
  <si>
    <t>businesses</t>
  </si>
  <si>
    <t>Bath houses</t>
  </si>
  <si>
    <t>shop</t>
  </si>
  <si>
    <t>Laundry</t>
  </si>
  <si>
    <t>business</t>
  </si>
  <si>
    <t>cleaning</t>
  </si>
  <si>
    <t>detergents, etc.</t>
  </si>
  <si>
    <r>
      <t>O</t>
    </r>
    <r>
      <rPr>
        <sz val="10"/>
        <rFont val="Arial"/>
        <family val="2"/>
      </rPr>
      <t>ther</t>
    </r>
  </si>
  <si>
    <r>
      <t>2003(</t>
    </r>
    <r>
      <rPr>
        <sz val="10"/>
        <rFont val="돋움"/>
        <family val="3"/>
      </rPr>
      <t>제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시</t>
    </r>
    <r>
      <rPr>
        <sz val="10"/>
        <rFont val="Arial"/>
        <family val="2"/>
      </rPr>
      <t>)</t>
    </r>
  </si>
  <si>
    <r>
      <t>2003</t>
    </r>
    <r>
      <rPr>
        <sz val="10"/>
        <rFont val="Arial"/>
        <family val="2"/>
      </rPr>
      <t>(Jejusi)</t>
    </r>
  </si>
  <si>
    <r>
      <t>2003(</t>
    </r>
    <r>
      <rPr>
        <sz val="10"/>
        <rFont val="돋움"/>
        <family val="3"/>
      </rPr>
      <t>북제주군</t>
    </r>
    <r>
      <rPr>
        <sz val="10"/>
        <rFont val="Arial"/>
        <family val="2"/>
      </rPr>
      <t>)</t>
    </r>
  </si>
  <si>
    <r>
      <t>2003</t>
    </r>
    <r>
      <rPr>
        <sz val="10"/>
        <rFont val="Arial"/>
        <family val="2"/>
      </rPr>
      <t>(Bukjeju)</t>
    </r>
  </si>
  <si>
    <r>
      <t>2004(</t>
    </r>
    <r>
      <rPr>
        <sz val="10"/>
        <color indexed="8"/>
        <rFont val="돋움"/>
        <family val="3"/>
      </rPr>
      <t>제</t>
    </r>
    <r>
      <rPr>
        <sz val="10"/>
        <color indexed="8"/>
        <rFont val="Arial"/>
        <family val="2"/>
      </rPr>
      <t xml:space="preserve">  </t>
    </r>
    <r>
      <rPr>
        <sz val="10"/>
        <color indexed="8"/>
        <rFont val="돋움"/>
        <family val="3"/>
      </rPr>
      <t>주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시</t>
    </r>
    <r>
      <rPr>
        <sz val="10"/>
        <color indexed="8"/>
        <rFont val="Arial"/>
        <family val="2"/>
      </rPr>
      <t>)</t>
    </r>
  </si>
  <si>
    <t>2 0 0 6</t>
  </si>
  <si>
    <t xml:space="preserve">2 0 0 7 </t>
  </si>
  <si>
    <t>2 0 0 7</t>
  </si>
  <si>
    <t>2 0 0 8</t>
  </si>
  <si>
    <r>
      <t>자료</t>
    </r>
    <r>
      <rPr>
        <sz val="10"/>
        <rFont val="Arial"/>
        <family val="2"/>
      </rPr>
      <t xml:space="preserve"> :  </t>
    </r>
    <r>
      <rPr>
        <sz val="10"/>
        <rFont val="돋움"/>
        <family val="3"/>
      </rPr>
      <t>위생관리과</t>
    </r>
  </si>
  <si>
    <r>
      <t xml:space="preserve">  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: 1) </t>
    </r>
    <r>
      <rPr>
        <sz val="10"/>
        <rFont val="돋움"/>
        <family val="3"/>
      </rPr>
      <t>관광호텔을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포함한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수치임</t>
    </r>
  </si>
  <si>
    <r>
      <t>연</t>
    </r>
    <r>
      <rPr>
        <sz val="10"/>
        <color indexed="8"/>
        <rFont val="Arial"/>
        <family val="2"/>
      </rPr>
      <t xml:space="preserve">   </t>
    </r>
    <r>
      <rPr>
        <sz val="10"/>
        <color indexed="8"/>
        <rFont val="돋움"/>
        <family val="3"/>
      </rPr>
      <t>별</t>
    </r>
  </si>
  <si>
    <t>공단부담</t>
  </si>
  <si>
    <t>Covered by Insurance corporation</t>
  </si>
  <si>
    <r>
      <t>연</t>
    </r>
    <r>
      <rPr>
        <sz val="10"/>
        <color indexed="8"/>
        <rFont val="Arial"/>
        <family val="2"/>
      </rPr>
      <t xml:space="preserve">     </t>
    </r>
    <r>
      <rPr>
        <sz val="10"/>
        <color indexed="8"/>
        <rFont val="돋움"/>
        <family val="3"/>
      </rPr>
      <t>별</t>
    </r>
    <r>
      <rPr>
        <sz val="10"/>
        <color indexed="8"/>
        <rFont val="Arial"/>
        <family val="2"/>
      </rPr>
      <t xml:space="preserve"> </t>
    </r>
  </si>
  <si>
    <t>year</t>
  </si>
  <si>
    <t>2 0 0 8</t>
  </si>
  <si>
    <t>특수</t>
  </si>
  <si>
    <t>임무</t>
  </si>
  <si>
    <t>수행자</t>
  </si>
  <si>
    <t>노인복지관
Senior service center</t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</si>
  <si>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개소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명</t>
    </r>
    <r>
      <rPr>
        <sz val="10"/>
        <rFont val="Arial"/>
        <family val="2"/>
      </rPr>
      <t>)</t>
    </r>
  </si>
  <si>
    <t>연    별</t>
  </si>
  <si>
    <t>합계</t>
  </si>
  <si>
    <t>양 로 시 설</t>
  </si>
  <si>
    <t>노인공동생활가정</t>
  </si>
  <si>
    <t>노인복지주택</t>
  </si>
  <si>
    <t>Welfare House</t>
  </si>
  <si>
    <t>시    별</t>
  </si>
  <si>
    <t>2 0 0 7</t>
  </si>
  <si>
    <r>
      <t>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주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시</t>
    </r>
  </si>
  <si>
    <t>Jeju-si</t>
  </si>
  <si>
    <t>Seogwipo-si</t>
  </si>
  <si>
    <r>
      <t>자료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사회복지과</t>
    </r>
  </si>
  <si>
    <t>Source : Senior Citizens and Physically Challenged Welfare Div.</t>
  </si>
  <si>
    <t>노인요양시설</t>
  </si>
  <si>
    <t>노인요양공동생활가정</t>
  </si>
  <si>
    <t>노인전문병원</t>
  </si>
  <si>
    <t>Nursing</t>
  </si>
  <si>
    <t>Source : Senior Citizens and Physically Challenged Welfare Div</t>
  </si>
  <si>
    <r>
      <t>연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별</t>
    </r>
  </si>
  <si>
    <r>
      <t>합</t>
    </r>
    <r>
      <rPr>
        <sz val="10"/>
        <rFont val="Arial"/>
        <family val="2"/>
      </rPr>
      <t xml:space="preserve">              </t>
    </r>
    <r>
      <rPr>
        <sz val="10"/>
        <rFont val="굴림"/>
        <family val="3"/>
      </rPr>
      <t>계</t>
    </r>
  </si>
  <si>
    <r>
      <t>방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문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요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양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스</t>
    </r>
    <r>
      <rPr>
        <sz val="10"/>
        <rFont val="Arial"/>
        <family val="2"/>
      </rPr>
      <t xml:space="preserve"> </t>
    </r>
  </si>
  <si>
    <r>
      <t>주·야간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보호시설</t>
    </r>
  </si>
  <si>
    <r>
      <t>단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기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보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호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스</t>
    </r>
  </si>
  <si>
    <t>a visit Nursing</t>
  </si>
  <si>
    <t>Day and night care center</t>
  </si>
  <si>
    <r>
      <t xml:space="preserve">Short-term care </t>
    </r>
    <r>
      <rPr>
        <sz val="10"/>
        <rFont val="Arial"/>
        <family val="2"/>
      </rPr>
      <t>service</t>
    </r>
  </si>
  <si>
    <r>
      <t>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설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수</t>
    </r>
  </si>
  <si>
    <r>
      <t xml:space="preserve">이용인원
</t>
    </r>
    <r>
      <rPr>
        <sz val="10"/>
        <rFont val="Arial"/>
        <family val="2"/>
      </rPr>
      <t>Persons</t>
    </r>
  </si>
  <si>
    <t>종사자수</t>
  </si>
  <si>
    <r>
      <t xml:space="preserve">24. </t>
    </r>
    <r>
      <rPr>
        <b/>
        <sz val="18"/>
        <rFont val="굴림"/>
        <family val="3"/>
      </rPr>
      <t>적십자회비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모금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및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구호실적</t>
    </r>
    <r>
      <rPr>
        <b/>
        <sz val="18"/>
        <rFont val="Arial"/>
        <family val="2"/>
      </rPr>
      <t xml:space="preserve">     Membership fees and Relief Aids of The National Red Cross</t>
    </r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</si>
  <si>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세대</t>
    </r>
    <r>
      <rPr>
        <sz val="10"/>
        <rFont val="Arial"/>
        <family val="2"/>
      </rPr>
      <t>,</t>
    </r>
    <r>
      <rPr>
        <sz val="10"/>
        <rFont val="굴림"/>
        <family val="3"/>
      </rPr>
      <t>명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천원</t>
    </r>
    <r>
      <rPr>
        <sz val="10"/>
        <rFont val="Arial"/>
        <family val="2"/>
      </rPr>
      <t>)</t>
    </r>
  </si>
  <si>
    <t>(Unit : household, person, 1,000won)</t>
  </si>
  <si>
    <t>연 별</t>
  </si>
  <si>
    <t>회비모금(Membership fees)</t>
  </si>
  <si>
    <t>구  호  실  적 Relief activities</t>
  </si>
  <si>
    <t>회원수
Members</t>
  </si>
  <si>
    <t>금액
Amount</t>
  </si>
  <si>
    <t>계  Total</t>
  </si>
  <si>
    <t>재 해 구 호
Disaster relief</t>
  </si>
  <si>
    <t>일 반 구 호
Gerneral relief</t>
  </si>
  <si>
    <t>특 수 구 호
Special  relief</t>
  </si>
  <si>
    <r>
      <t>세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 xml:space="preserve">대
</t>
    </r>
    <r>
      <rPr>
        <sz val="10"/>
        <rFont val="Arial"/>
        <family val="2"/>
      </rPr>
      <t>Households</t>
    </r>
  </si>
  <si>
    <r>
      <t>인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 xml:space="preserve">원
</t>
    </r>
    <r>
      <rPr>
        <sz val="10"/>
        <rFont val="Arial"/>
        <family val="2"/>
      </rPr>
      <t>Persons</t>
    </r>
  </si>
  <si>
    <r>
      <t>금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 xml:space="preserve">액
</t>
    </r>
    <r>
      <rPr>
        <sz val="10"/>
        <rFont val="Arial"/>
        <family val="2"/>
      </rPr>
      <t>Amount</t>
    </r>
  </si>
  <si>
    <r>
      <t>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주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시</t>
    </r>
  </si>
  <si>
    <t>Jeju-si</t>
  </si>
  <si>
    <t>서귀포시</t>
  </si>
  <si>
    <r>
      <t xml:space="preserve"> 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) </t>
    </r>
    <r>
      <rPr>
        <sz val="10"/>
        <rFont val="돋움"/>
        <family val="3"/>
      </rPr>
      <t>제주특별자치도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전체수치임</t>
    </r>
    <r>
      <rPr>
        <sz val="10"/>
        <rFont val="Arial"/>
        <family val="2"/>
      </rPr>
      <t>.</t>
    </r>
  </si>
  <si>
    <t>Seogwipo-si</t>
  </si>
  <si>
    <r>
      <t>자료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대한적십자사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제주지사</t>
    </r>
  </si>
  <si>
    <t>Source : Korea National Red Cross</t>
  </si>
  <si>
    <r>
      <t xml:space="preserve">간
</t>
    </r>
    <r>
      <rPr>
        <sz val="10"/>
        <rFont val="Arial"/>
        <family val="2"/>
      </rPr>
      <t>Liver</t>
    </r>
  </si>
  <si>
    <t>Number of</t>
  </si>
  <si>
    <t>정원</t>
  </si>
  <si>
    <t>현원</t>
  </si>
  <si>
    <t>Regular</t>
  </si>
  <si>
    <t>Present</t>
  </si>
  <si>
    <t>Workers</t>
  </si>
  <si>
    <t>2004(Jejusi)</t>
  </si>
  <si>
    <t>2004(Bukjeju)</t>
  </si>
  <si>
    <t xml:space="preserve">  Source : Jeju Special Self-Governing Province Senior Citizens and Physically Challenged Welfare Div.</t>
  </si>
  <si>
    <r>
      <t>(</t>
    </r>
    <r>
      <rPr>
        <sz val="10"/>
        <rFont val="돋움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돋움"/>
        <family val="3"/>
      </rPr>
      <t>가구수</t>
    </r>
    <r>
      <rPr>
        <sz val="10"/>
        <rFont val="Arial"/>
        <family val="2"/>
      </rPr>
      <t xml:space="preserve">, </t>
    </r>
    <r>
      <rPr>
        <sz val="10"/>
        <rFont val="돋움"/>
        <family val="3"/>
      </rPr>
      <t>명</t>
    </r>
    <r>
      <rPr>
        <sz val="10"/>
        <rFont val="Arial"/>
        <family val="2"/>
      </rPr>
      <t>)</t>
    </r>
  </si>
  <si>
    <r>
      <t>연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별</t>
    </r>
    <r>
      <rPr>
        <sz val="10"/>
        <rFont val="Arial"/>
        <family val="2"/>
      </rPr>
      <t xml:space="preserve"> </t>
    </r>
  </si>
  <si>
    <r>
      <t>합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계</t>
    </r>
    <r>
      <rPr>
        <sz val="10"/>
        <rFont val="Arial"/>
        <family val="2"/>
      </rPr>
      <t xml:space="preserve"> </t>
    </r>
    <r>
      <rPr>
        <vertAlign val="superscript"/>
        <sz val="10"/>
        <rFont val="Arial"/>
        <family val="2"/>
      </rPr>
      <t>1)</t>
    </r>
  </si>
  <si>
    <t xml:space="preserve">Year </t>
  </si>
  <si>
    <t>Total  receipients</t>
  </si>
  <si>
    <t>General receipients</t>
  </si>
  <si>
    <t>Institutionalized receipients</t>
  </si>
  <si>
    <t>Special receipients</t>
  </si>
  <si>
    <r>
      <t>가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구</t>
    </r>
  </si>
  <si>
    <r>
      <t>인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원</t>
    </r>
  </si>
  <si>
    <t>Numver of</t>
  </si>
  <si>
    <t>Persons</t>
  </si>
  <si>
    <t>Households</t>
  </si>
  <si>
    <r>
      <t>자료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주민생활지원과</t>
    </r>
  </si>
  <si>
    <t>2 0 0 8</t>
  </si>
  <si>
    <t xml:space="preserve">2 0 0 8 </t>
  </si>
  <si>
    <t>기   타</t>
  </si>
  <si>
    <t>2 0 0 8</t>
  </si>
  <si>
    <r>
      <t>연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별</t>
    </r>
  </si>
  <si>
    <r>
      <t>장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애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유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형</t>
    </r>
    <r>
      <rPr>
        <sz val="10"/>
        <rFont val="Arial"/>
        <family val="2"/>
      </rPr>
      <t xml:space="preserve">         By type of the disabled</t>
    </r>
  </si>
  <si>
    <r>
      <t>장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애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등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급</t>
    </r>
    <r>
      <rPr>
        <sz val="10"/>
        <rFont val="Arial"/>
        <family val="2"/>
      </rPr>
      <t xml:space="preserve">     By grade of the disabled</t>
    </r>
  </si>
  <si>
    <r>
      <t>합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 xml:space="preserve">계
</t>
    </r>
    <r>
      <rPr>
        <sz val="10"/>
        <rFont val="Arial"/>
        <family val="2"/>
      </rPr>
      <t>Total</t>
    </r>
  </si>
  <si>
    <r>
      <t xml:space="preserve">남
</t>
    </r>
    <r>
      <rPr>
        <sz val="10"/>
        <rFont val="Arial"/>
        <family val="2"/>
      </rPr>
      <t>Male</t>
    </r>
  </si>
  <si>
    <r>
      <t xml:space="preserve">녀
</t>
    </r>
    <r>
      <rPr>
        <sz val="10"/>
        <rFont val="Arial"/>
        <family val="2"/>
      </rPr>
      <t>Female</t>
    </r>
  </si>
  <si>
    <r>
      <t>자료</t>
    </r>
    <r>
      <rPr>
        <sz val="10"/>
        <rFont val="Arial"/>
        <family val="2"/>
      </rPr>
      <t xml:space="preserve"> :  </t>
    </r>
    <r>
      <rPr>
        <sz val="10"/>
        <rFont val="돋움"/>
        <family val="3"/>
      </rPr>
      <t>식품의약품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안전청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의약품관리과</t>
    </r>
  </si>
  <si>
    <r>
      <t xml:space="preserve"> </t>
    </r>
    <r>
      <rPr>
        <sz val="10"/>
        <rFont val="Arial"/>
        <family val="2"/>
      </rPr>
      <t>Source : Korea Food and Drug Administration</t>
    </r>
  </si>
  <si>
    <r>
      <t>사업장</t>
    </r>
    <r>
      <rPr>
        <sz val="10"/>
        <rFont val="Arial"/>
        <family val="2"/>
      </rPr>
      <t>Workplace</t>
    </r>
  </si>
  <si>
    <t xml:space="preserve">     · 근로자 및 공무원, 사립학교 교직원의 가입자는 서귀포와 제주지사에서 관리하는 사업장 및 기관</t>
  </si>
  <si>
    <r>
      <t xml:space="preserve">    </t>
    </r>
    <r>
      <rPr>
        <sz val="10"/>
        <rFont val="Arial"/>
        <family val="2"/>
      </rPr>
      <t xml:space="preserve"> · </t>
    </r>
    <r>
      <rPr>
        <sz val="10"/>
        <rFont val="돋움"/>
        <family val="3"/>
      </rPr>
      <t>지역의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가입자는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적용대상을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말함</t>
    </r>
    <r>
      <rPr>
        <sz val="10"/>
        <rFont val="Arial"/>
        <family val="2"/>
      </rPr>
      <t>.</t>
    </r>
  </si>
  <si>
    <r>
      <t xml:space="preserve">계
</t>
    </r>
    <r>
      <rPr>
        <sz val="10"/>
        <rFont val="Arial"/>
        <family val="2"/>
      </rPr>
      <t>Total</t>
    </r>
  </si>
  <si>
    <r>
      <t>연</t>
    </r>
    <r>
      <rPr>
        <sz val="10"/>
        <rFont val="Arial"/>
        <family val="2"/>
      </rPr>
      <t xml:space="preserve">                    </t>
    </r>
    <r>
      <rPr>
        <sz val="10"/>
        <rFont val="굴림"/>
        <family val="3"/>
      </rPr>
      <t>금</t>
    </r>
    <r>
      <rPr>
        <sz val="10"/>
        <rFont val="Arial"/>
        <family val="2"/>
      </rPr>
      <t xml:space="preserve">                Pension</t>
    </r>
  </si>
  <si>
    <r>
      <t>일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시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금</t>
    </r>
    <r>
      <rPr>
        <sz val="10"/>
        <rFont val="Arial"/>
        <family val="2"/>
      </rPr>
      <t xml:space="preserve">     A lump sum allowance</t>
    </r>
  </si>
  <si>
    <r>
      <t>연</t>
    </r>
    <r>
      <rPr>
        <sz val="10"/>
        <rFont val="Arial"/>
        <family val="2"/>
      </rPr>
      <t xml:space="preserve">    </t>
    </r>
    <r>
      <rPr>
        <sz val="10"/>
        <rFont val="돋움"/>
        <family val="3"/>
      </rPr>
      <t>별</t>
    </r>
  </si>
  <si>
    <r>
      <t xml:space="preserve">노령연금
</t>
    </r>
    <r>
      <rPr>
        <sz val="10"/>
        <rFont val="Arial"/>
        <family val="2"/>
      </rPr>
      <t>Old-age Pension</t>
    </r>
  </si>
  <si>
    <r>
      <t xml:space="preserve">장애연금
</t>
    </r>
    <r>
      <rPr>
        <sz val="10"/>
        <rFont val="Arial"/>
        <family val="2"/>
      </rPr>
      <t>Disability Pension</t>
    </r>
  </si>
  <si>
    <r>
      <t xml:space="preserve">유족연금
</t>
    </r>
    <r>
      <rPr>
        <sz val="10"/>
        <rFont val="Arial"/>
        <family val="2"/>
      </rPr>
      <t>Survivor Pension</t>
    </r>
  </si>
  <si>
    <r>
      <t>장</t>
    </r>
    <r>
      <rPr>
        <sz val="10"/>
        <rFont val="Arial"/>
        <family val="2"/>
      </rPr>
      <t xml:space="preserve">      </t>
    </r>
    <r>
      <rPr>
        <sz val="10"/>
        <rFont val="굴림"/>
        <family val="3"/>
      </rPr>
      <t xml:space="preserve">애
</t>
    </r>
    <r>
      <rPr>
        <sz val="10"/>
        <rFont val="Arial"/>
        <family val="2"/>
      </rPr>
      <t>Disability</t>
    </r>
  </si>
  <si>
    <r>
      <t>반</t>
    </r>
    <r>
      <rPr>
        <sz val="10"/>
        <rFont val="Arial"/>
        <family val="2"/>
      </rPr>
      <t xml:space="preserve">      </t>
    </r>
    <r>
      <rPr>
        <sz val="10"/>
        <rFont val="굴림"/>
        <family val="3"/>
      </rPr>
      <t xml:space="preserve">환
</t>
    </r>
    <r>
      <rPr>
        <sz val="10"/>
        <rFont val="Arial"/>
        <family val="2"/>
      </rPr>
      <t>Restoration</t>
    </r>
  </si>
  <si>
    <r>
      <t>사</t>
    </r>
    <r>
      <rPr>
        <sz val="10"/>
        <rFont val="Arial"/>
        <family val="2"/>
      </rPr>
      <t xml:space="preserve">      </t>
    </r>
    <r>
      <rPr>
        <sz val="10"/>
        <rFont val="굴림"/>
        <family val="3"/>
      </rPr>
      <t xml:space="preserve">망
</t>
    </r>
    <r>
      <rPr>
        <sz val="10"/>
        <rFont val="Arial"/>
        <family val="2"/>
      </rPr>
      <t>Death</t>
    </r>
  </si>
  <si>
    <t xml:space="preserve">Year </t>
  </si>
  <si>
    <t>시    별</t>
  </si>
  <si>
    <t xml:space="preserve"> Si</t>
  </si>
  <si>
    <r>
      <t xml:space="preserve">수급자수
</t>
    </r>
    <r>
      <rPr>
        <sz val="8"/>
        <rFont val="Arial"/>
        <family val="2"/>
      </rPr>
      <t>No. of Recipients</t>
    </r>
  </si>
  <si>
    <r>
      <t xml:space="preserve">금액
</t>
    </r>
    <r>
      <rPr>
        <sz val="10"/>
        <rFont val="Arial"/>
        <family val="2"/>
      </rPr>
      <t>Amount</t>
    </r>
  </si>
  <si>
    <t>2 0 0 6</t>
  </si>
  <si>
    <t>2 0 0 7</t>
  </si>
  <si>
    <r>
      <t>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주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시</t>
    </r>
  </si>
  <si>
    <t>Jeju-si</t>
  </si>
  <si>
    <t>서귀포시</t>
  </si>
  <si>
    <t>Seogwipo-si</t>
  </si>
  <si>
    <r>
      <t>자료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국민연금공단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제주지사</t>
    </r>
  </si>
  <si>
    <r>
      <t>주</t>
    </r>
    <r>
      <rPr>
        <sz val="10"/>
        <rFont val="Arial"/>
        <family val="2"/>
      </rPr>
      <t xml:space="preserve"> : 1) 2001</t>
    </r>
    <r>
      <rPr>
        <sz val="10"/>
        <rFont val="돋움"/>
        <family val="3"/>
      </rPr>
      <t>년까지</t>
    </r>
    <r>
      <rPr>
        <sz val="10"/>
        <rFont val="Arial"/>
        <family val="2"/>
      </rPr>
      <t xml:space="preserve"> 4</t>
    </r>
    <r>
      <rPr>
        <sz val="10"/>
        <rFont val="돋움"/>
        <family val="3"/>
      </rPr>
      <t>·</t>
    </r>
    <r>
      <rPr>
        <sz val="10"/>
        <rFont val="Arial"/>
        <family val="2"/>
      </rPr>
      <t xml:space="preserve">19 </t>
    </r>
    <r>
      <rPr>
        <sz val="10"/>
        <rFont val="돋움"/>
        <family val="3"/>
      </rPr>
      <t>부상자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자료</t>
    </r>
    <r>
      <rPr>
        <sz val="10"/>
        <rFont val="Arial"/>
        <family val="2"/>
      </rPr>
      <t>, 2002</t>
    </r>
    <r>
      <rPr>
        <sz val="10"/>
        <rFont val="돋움"/>
        <family val="3"/>
      </rPr>
      <t>년부터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공로자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포함</t>
    </r>
  </si>
  <si>
    <r>
      <t xml:space="preserve">      2)</t>
    </r>
    <r>
      <rPr>
        <sz val="10"/>
        <rFont val="돋움"/>
        <family val="3"/>
      </rPr>
      <t>기타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대상자는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유족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포함</t>
    </r>
  </si>
  <si>
    <t>생활인원</t>
  </si>
  <si>
    <r>
      <t xml:space="preserve">   </t>
    </r>
    <r>
      <rPr>
        <sz val="10"/>
        <rFont val="굴림"/>
        <family val="3"/>
      </rPr>
      <t>주</t>
    </r>
    <r>
      <rPr>
        <sz val="10"/>
        <rFont val="Arial"/>
        <family val="2"/>
      </rPr>
      <t xml:space="preserve"> : 1) </t>
    </r>
    <r>
      <rPr>
        <sz val="10"/>
        <rFont val="Arial"/>
        <family val="2"/>
      </rPr>
      <t>20</t>
    </r>
    <r>
      <rPr>
        <sz val="10"/>
        <rFont val="Arial"/>
        <family val="2"/>
      </rPr>
      <t>0</t>
    </r>
    <r>
      <rPr>
        <sz val="10"/>
        <rFont val="Arial"/>
        <family val="2"/>
      </rPr>
      <t>1 ~2003</t>
    </r>
    <r>
      <rPr>
        <sz val="10"/>
        <rFont val="굴림"/>
        <family val="3"/>
      </rPr>
      <t>년도까지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가구는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일반수급자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가구수이며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인원은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일반수급자와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시설수급자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합한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수치임</t>
    </r>
  </si>
  <si>
    <t xml:space="preserve">한부모가족지원법 수급자
</t>
  </si>
  <si>
    <t>Single Parent Family Support
Act Recipients</t>
  </si>
  <si>
    <r>
      <t>지</t>
    </r>
    <r>
      <rPr>
        <sz val="10"/>
        <rFont val="Arial"/>
        <family val="2"/>
      </rPr>
      <t xml:space="preserve">      </t>
    </r>
    <r>
      <rPr>
        <sz val="10"/>
        <rFont val="굴림"/>
        <family val="3"/>
      </rPr>
      <t xml:space="preserve">체
</t>
    </r>
    <r>
      <rPr>
        <sz val="10"/>
        <rFont val="Arial"/>
        <family val="2"/>
      </rPr>
      <t>Crippling
condition</t>
    </r>
  </si>
  <si>
    <r>
      <t xml:space="preserve">뇌병변
</t>
    </r>
    <r>
      <rPr>
        <sz val="10"/>
        <rFont val="Arial"/>
        <family val="2"/>
      </rPr>
      <t>Brain
disorder</t>
    </r>
  </si>
  <si>
    <r>
      <t>시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 xml:space="preserve">각
</t>
    </r>
    <r>
      <rPr>
        <sz val="10"/>
        <rFont val="Arial"/>
        <family val="2"/>
      </rPr>
      <t>Visually
disabled</t>
    </r>
  </si>
  <si>
    <t>청각
Auditorily  disabled</t>
  </si>
  <si>
    <r>
      <t xml:space="preserve">언어
</t>
    </r>
    <r>
      <rPr>
        <sz val="10"/>
        <rFont val="Arial"/>
        <family val="2"/>
      </rPr>
      <t>Lingually disabled</t>
    </r>
  </si>
  <si>
    <r>
      <t xml:space="preserve">지적장애
</t>
    </r>
    <r>
      <rPr>
        <sz val="10"/>
        <rFont val="Arial"/>
        <family val="2"/>
      </rPr>
      <t>Mental
ritardation</t>
    </r>
  </si>
  <si>
    <r>
      <t xml:space="preserve">자페성
</t>
    </r>
    <r>
      <rPr>
        <sz val="10"/>
        <rFont val="Arial"/>
        <family val="2"/>
      </rPr>
      <t xml:space="preserve">
Autism</t>
    </r>
  </si>
  <si>
    <r>
      <t xml:space="preserve">정신
장애
</t>
    </r>
    <r>
      <rPr>
        <sz val="10"/>
        <rFont val="Arial"/>
        <family val="2"/>
      </rPr>
      <t>Mental
illness</t>
    </r>
  </si>
  <si>
    <r>
      <t>신장
장애</t>
    </r>
    <r>
      <rPr>
        <sz val="10"/>
        <rFont val="굴림"/>
        <family val="3"/>
      </rPr>
      <t xml:space="preserve">
</t>
    </r>
    <r>
      <rPr>
        <sz val="10"/>
        <rFont val="Arial"/>
        <family val="2"/>
      </rPr>
      <t>Kidney
failure</t>
    </r>
  </si>
  <si>
    <r>
      <t>심장
장애</t>
    </r>
    <r>
      <rPr>
        <sz val="10"/>
        <rFont val="굴림"/>
        <family val="3"/>
      </rPr>
      <t xml:space="preserve">
</t>
    </r>
    <r>
      <rPr>
        <sz val="10"/>
        <rFont val="Arial"/>
        <family val="2"/>
      </rPr>
      <t>Heart
failure</t>
    </r>
  </si>
  <si>
    <r>
      <t xml:space="preserve">호흡기
</t>
    </r>
    <r>
      <rPr>
        <sz val="10"/>
        <rFont val="Arial"/>
        <family val="2"/>
      </rPr>
      <t>Respiratory
organ</t>
    </r>
  </si>
  <si>
    <r>
      <t xml:space="preserve">안면
</t>
    </r>
    <r>
      <rPr>
        <sz val="10"/>
        <rFont val="Arial"/>
        <family val="2"/>
      </rPr>
      <t>Face</t>
    </r>
  </si>
  <si>
    <r>
      <t xml:space="preserve">장루
요루
</t>
    </r>
    <r>
      <rPr>
        <sz val="10"/>
        <rFont val="Arial"/>
        <family val="2"/>
      </rPr>
      <t>Ostomy</t>
    </r>
  </si>
  <si>
    <r>
      <t xml:space="preserve">간질
</t>
    </r>
    <r>
      <rPr>
        <sz val="10"/>
        <rFont val="Arial"/>
        <family val="2"/>
      </rPr>
      <t>Epilepsy</t>
    </r>
  </si>
  <si>
    <r>
      <t>1</t>
    </r>
    <r>
      <rPr>
        <sz val="10"/>
        <rFont val="굴림"/>
        <family val="3"/>
      </rPr>
      <t xml:space="preserve">급
</t>
    </r>
    <r>
      <rPr>
        <sz val="10"/>
        <rFont val="Arial"/>
        <family val="2"/>
      </rPr>
      <t>1st
Grade</t>
    </r>
  </si>
  <si>
    <r>
      <t>2</t>
    </r>
    <r>
      <rPr>
        <sz val="10"/>
        <rFont val="굴림"/>
        <family val="3"/>
      </rPr>
      <t xml:space="preserve">급
</t>
    </r>
    <r>
      <rPr>
        <sz val="10"/>
        <rFont val="Arial"/>
        <family val="2"/>
      </rPr>
      <t>2nd
Grade</t>
    </r>
  </si>
  <si>
    <r>
      <t>3</t>
    </r>
    <r>
      <rPr>
        <sz val="10"/>
        <rFont val="굴림"/>
        <family val="3"/>
      </rPr>
      <t xml:space="preserve">급
</t>
    </r>
    <r>
      <rPr>
        <sz val="10"/>
        <rFont val="Arial"/>
        <family val="2"/>
      </rPr>
      <t>3rd
Grade</t>
    </r>
  </si>
  <si>
    <r>
      <t>자료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국가보훈처</t>
    </r>
  </si>
  <si>
    <t>Source :  Patriots and Veterans Affairs Agency</t>
  </si>
  <si>
    <t xml:space="preserve"> Source :  Jeju Special Self-Governing Province  Office of Patriots/Veterans Affairs</t>
  </si>
  <si>
    <r>
      <t xml:space="preserve">23. </t>
    </r>
    <r>
      <rPr>
        <b/>
        <sz val="18"/>
        <color indexed="8"/>
        <rFont val="굴림"/>
        <family val="3"/>
      </rPr>
      <t>참전용사</t>
    </r>
    <r>
      <rPr>
        <b/>
        <sz val="18"/>
        <color indexed="8"/>
        <rFont val="Arial"/>
        <family val="2"/>
      </rPr>
      <t xml:space="preserve"> </t>
    </r>
    <r>
      <rPr>
        <b/>
        <sz val="18"/>
        <color indexed="8"/>
        <rFont val="굴림"/>
        <family val="3"/>
      </rPr>
      <t>등록현황</t>
    </r>
    <r>
      <rPr>
        <b/>
        <sz val="18"/>
        <color indexed="8"/>
        <rFont val="Arial"/>
        <family val="2"/>
      </rPr>
      <t xml:space="preserve">       Registration of War Veterans</t>
    </r>
  </si>
  <si>
    <r>
      <t>Source :  Jeju Special Self-Governing Province  Office of Patriots/Veterans Affairs</t>
    </r>
    <r>
      <rPr>
        <sz val="10"/>
        <rFont val="Arial"/>
        <family val="2"/>
      </rPr>
      <t xml:space="preserve">   </t>
    </r>
  </si>
  <si>
    <r>
      <t>자료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제주도</t>
    </r>
    <r>
      <rPr>
        <sz val="10"/>
        <rFont val="굴림"/>
        <family val="3"/>
      </rPr>
      <t>특별자치도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노인장애인복지과</t>
    </r>
  </si>
  <si>
    <r>
      <t xml:space="preserve">Source : </t>
    </r>
    <r>
      <rPr>
        <sz val="10"/>
        <rFont val="Arial"/>
        <family val="2"/>
      </rPr>
      <t xml:space="preserve"> Resident life support </t>
    </r>
    <r>
      <rPr>
        <sz val="10"/>
        <rFont val="Arial"/>
        <family val="2"/>
      </rPr>
      <t>Div.</t>
    </r>
  </si>
  <si>
    <r>
      <t xml:space="preserve">Source : </t>
    </r>
    <r>
      <rPr>
        <sz val="10"/>
        <rFont val="Arial"/>
        <family val="2"/>
      </rPr>
      <t>Genger Equality Support  Div.</t>
    </r>
  </si>
  <si>
    <r>
      <t>자료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제주특별자치도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노인장애인복지과</t>
    </r>
  </si>
  <si>
    <r>
      <t xml:space="preserve">Source : Jeju Special Self-Governing Province </t>
    </r>
    <r>
      <rPr>
        <sz val="10"/>
        <rFont val="Arial"/>
        <family val="2"/>
      </rPr>
      <t>Genger Equality Policy Div.</t>
    </r>
  </si>
  <si>
    <t>Source : Jeju Special Self-Governing Province Genger Equality Policy Div.</t>
  </si>
  <si>
    <r>
      <t xml:space="preserve">38. </t>
    </r>
    <r>
      <rPr>
        <b/>
        <sz val="16"/>
        <color indexed="8"/>
        <rFont val="한양신명조,한컴돋움"/>
        <family val="3"/>
      </rPr>
      <t>기아</t>
    </r>
    <r>
      <rPr>
        <b/>
        <sz val="16"/>
        <color indexed="8"/>
        <rFont val="Arial"/>
        <family val="2"/>
      </rPr>
      <t xml:space="preserve">, </t>
    </r>
    <r>
      <rPr>
        <b/>
        <sz val="16"/>
        <color indexed="8"/>
        <rFont val="한양신명조,한컴돋움"/>
        <family val="3"/>
      </rPr>
      <t>미아</t>
    </r>
    <r>
      <rPr>
        <b/>
        <sz val="16"/>
        <color indexed="8"/>
        <rFont val="Arial"/>
        <family val="2"/>
      </rPr>
      <t xml:space="preserve">, </t>
    </r>
    <r>
      <rPr>
        <b/>
        <sz val="16"/>
        <color indexed="8"/>
        <rFont val="한양신명조,한컴돋움"/>
        <family val="3"/>
      </rPr>
      <t>부랑아</t>
    </r>
    <r>
      <rPr>
        <b/>
        <sz val="16"/>
        <color indexed="8"/>
        <rFont val="Arial"/>
        <family val="2"/>
      </rPr>
      <t xml:space="preserve"> </t>
    </r>
    <r>
      <rPr>
        <b/>
        <sz val="16"/>
        <color indexed="8"/>
        <rFont val="한양신명조,한컴돋움"/>
        <family val="3"/>
      </rPr>
      <t>발생</t>
    </r>
    <r>
      <rPr>
        <b/>
        <sz val="16"/>
        <color indexed="8"/>
        <rFont val="Arial"/>
        <family val="2"/>
      </rPr>
      <t xml:space="preserve"> </t>
    </r>
    <r>
      <rPr>
        <b/>
        <sz val="16"/>
        <color indexed="8"/>
        <rFont val="한양신명조,한컴돋움"/>
        <family val="3"/>
      </rPr>
      <t>및</t>
    </r>
    <r>
      <rPr>
        <b/>
        <sz val="16"/>
        <color indexed="8"/>
        <rFont val="Arial"/>
        <family val="2"/>
      </rPr>
      <t xml:space="preserve"> </t>
    </r>
    <r>
      <rPr>
        <b/>
        <sz val="16"/>
        <color indexed="8"/>
        <rFont val="한양신명조,한컴돋움"/>
        <family val="3"/>
      </rPr>
      <t xml:space="preserve">조치현황
</t>
    </r>
    <r>
      <rPr>
        <b/>
        <sz val="16"/>
        <color indexed="8"/>
        <rFont val="Arial"/>
        <family val="2"/>
      </rPr>
      <t xml:space="preserve"> Occurrence and Measurement of Foundlings, Missing children and Vagrants</t>
    </r>
  </si>
  <si>
    <t>YEAR</t>
  </si>
  <si>
    <r>
      <t>4</t>
    </r>
    <r>
      <rPr>
        <sz val="10"/>
        <rFont val="굴림"/>
        <family val="3"/>
      </rPr>
      <t xml:space="preserve">급
</t>
    </r>
    <r>
      <rPr>
        <sz val="10"/>
        <rFont val="Arial"/>
        <family val="2"/>
      </rPr>
      <t>4th
Grade</t>
    </r>
  </si>
  <si>
    <r>
      <t>5</t>
    </r>
    <r>
      <rPr>
        <sz val="10"/>
        <rFont val="굴림"/>
        <family val="3"/>
      </rPr>
      <t xml:space="preserve">급
</t>
    </r>
    <r>
      <rPr>
        <sz val="10"/>
        <rFont val="Arial"/>
        <family val="2"/>
      </rPr>
      <t>5th
Grade</t>
    </r>
  </si>
  <si>
    <r>
      <t>6</t>
    </r>
    <r>
      <rPr>
        <sz val="10"/>
        <rFont val="굴림"/>
        <family val="3"/>
      </rPr>
      <t xml:space="preserve">급
</t>
    </r>
    <r>
      <rPr>
        <sz val="10"/>
        <rFont val="Arial"/>
        <family val="2"/>
      </rPr>
      <t>6th
Grade</t>
    </r>
  </si>
  <si>
    <r>
      <t>2003(</t>
    </r>
    <r>
      <rPr>
        <sz val="10"/>
        <color indexed="8"/>
        <rFont val="돋움"/>
        <family val="3"/>
      </rPr>
      <t>제</t>
    </r>
    <r>
      <rPr>
        <sz val="10"/>
        <color indexed="8"/>
        <rFont val="Arial"/>
        <family val="2"/>
      </rPr>
      <t xml:space="preserve">  </t>
    </r>
    <r>
      <rPr>
        <sz val="10"/>
        <color indexed="8"/>
        <rFont val="돋움"/>
        <family val="3"/>
      </rPr>
      <t>주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시</t>
    </r>
    <r>
      <rPr>
        <sz val="10"/>
        <color indexed="8"/>
        <rFont val="Arial"/>
        <family val="2"/>
      </rPr>
      <t>)</t>
    </r>
  </si>
  <si>
    <t>…</t>
  </si>
  <si>
    <r>
      <t>2003</t>
    </r>
    <r>
      <rPr>
        <sz val="10"/>
        <rFont val="Arial"/>
        <family val="2"/>
      </rPr>
      <t>(Jejusi)</t>
    </r>
  </si>
  <si>
    <r>
      <t>2003(</t>
    </r>
    <r>
      <rPr>
        <sz val="10"/>
        <color indexed="8"/>
        <rFont val="돋움"/>
        <family val="3"/>
      </rPr>
      <t>북제주군</t>
    </r>
    <r>
      <rPr>
        <sz val="10"/>
        <color indexed="8"/>
        <rFont val="Arial"/>
        <family val="2"/>
      </rPr>
      <t>)</t>
    </r>
  </si>
  <si>
    <r>
      <t>2003</t>
    </r>
    <r>
      <rPr>
        <sz val="10"/>
        <rFont val="Arial"/>
        <family val="2"/>
      </rPr>
      <t>(Bukjeju)</t>
    </r>
  </si>
  <si>
    <r>
      <t>2004</t>
    </r>
    <r>
      <rPr>
        <sz val="10"/>
        <rFont val="Arial"/>
        <family val="2"/>
      </rPr>
      <t>(Jejusi)</t>
    </r>
  </si>
  <si>
    <r>
      <t>2004(</t>
    </r>
    <r>
      <rPr>
        <sz val="10"/>
        <color indexed="8"/>
        <rFont val="돋움"/>
        <family val="3"/>
      </rPr>
      <t>북제주군</t>
    </r>
    <r>
      <rPr>
        <sz val="10"/>
        <color indexed="8"/>
        <rFont val="Arial"/>
        <family val="2"/>
      </rPr>
      <t>)</t>
    </r>
  </si>
  <si>
    <r>
      <t>2004</t>
    </r>
    <r>
      <rPr>
        <sz val="10"/>
        <rFont val="Arial"/>
        <family val="2"/>
      </rPr>
      <t>(Bukjeju)</t>
    </r>
  </si>
  <si>
    <t>2 0 0 6</t>
  </si>
  <si>
    <t>2 0 0 8</t>
  </si>
  <si>
    <r>
      <t xml:space="preserve">  Source : </t>
    </r>
    <r>
      <rPr>
        <sz val="10"/>
        <rFont val="Arial"/>
        <family val="2"/>
      </rPr>
      <t>Jeju Special Self-Governing Province Senior Citizens and Physically Challenged Welfare Div.</t>
    </r>
  </si>
  <si>
    <r>
      <t>주</t>
    </r>
    <r>
      <rPr>
        <sz val="10"/>
        <rFont val="Arial"/>
        <family val="2"/>
      </rPr>
      <t>) 2007</t>
    </r>
    <r>
      <rPr>
        <sz val="10"/>
        <rFont val="돋움"/>
        <family val="3"/>
      </rPr>
      <t>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까지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언어장애는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청각</t>
    </r>
    <r>
      <rPr>
        <sz val="10"/>
        <rFont val="Arial"/>
        <family val="2"/>
      </rPr>
      <t>,</t>
    </r>
    <r>
      <rPr>
        <sz val="10"/>
        <rFont val="돋움"/>
        <family val="3"/>
      </rPr>
      <t>언어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포함한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수치임</t>
    </r>
    <r>
      <rPr>
        <sz val="10"/>
        <rFont val="Arial"/>
        <family val="2"/>
      </rPr>
      <t xml:space="preserve">. 2008 </t>
    </r>
    <r>
      <rPr>
        <sz val="10"/>
        <rFont val="돋움"/>
        <family val="3"/>
      </rPr>
      <t>년부터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청각</t>
    </r>
    <r>
      <rPr>
        <sz val="10"/>
        <rFont val="Arial"/>
        <family val="2"/>
      </rPr>
      <t xml:space="preserve">, </t>
    </r>
    <r>
      <rPr>
        <sz val="10"/>
        <rFont val="돋움"/>
        <family val="3"/>
      </rPr>
      <t>언어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분리해서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산출</t>
    </r>
  </si>
  <si>
    <r>
      <t>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랑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인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설</t>
    </r>
    <r>
      <rPr>
        <sz val="10"/>
        <rFont val="Arial"/>
        <family val="2"/>
      </rPr>
      <t xml:space="preserve"> (</t>
    </r>
    <r>
      <rPr>
        <sz val="10"/>
        <rFont val="굴림"/>
        <family val="3"/>
      </rPr>
      <t>남성</t>
    </r>
    <r>
      <rPr>
        <sz val="10"/>
        <rFont val="Arial"/>
        <family val="2"/>
      </rPr>
      <t>,</t>
    </r>
    <r>
      <rPr>
        <sz val="10"/>
        <rFont val="굴림"/>
        <family val="3"/>
      </rPr>
      <t>여성</t>
    </r>
    <r>
      <rPr>
        <sz val="10"/>
        <rFont val="Arial"/>
        <family val="2"/>
      </rPr>
      <t>)</t>
    </r>
  </si>
  <si>
    <r>
      <t>Homeless institutions(</t>
    </r>
    <r>
      <rPr>
        <sz val="10"/>
        <rFont val="Arial"/>
        <family val="2"/>
      </rPr>
      <t>Male, Female</t>
    </r>
    <r>
      <rPr>
        <sz val="10"/>
        <rFont val="Arial"/>
        <family val="2"/>
      </rPr>
      <t>)</t>
    </r>
  </si>
  <si>
    <r>
      <t>Homeless institutions(</t>
    </r>
    <r>
      <rPr>
        <sz val="10"/>
        <rFont val="Arial"/>
        <family val="2"/>
      </rPr>
      <t>M</t>
    </r>
    <r>
      <rPr>
        <sz val="10"/>
        <rFont val="Arial"/>
        <family val="2"/>
      </rPr>
      <t>ale)</t>
    </r>
  </si>
  <si>
    <r>
      <t>Homeless institutions(</t>
    </r>
    <r>
      <rPr>
        <sz val="10"/>
        <rFont val="Arial"/>
        <family val="2"/>
      </rPr>
      <t>Female</t>
    </r>
    <r>
      <rPr>
        <sz val="10"/>
        <rFont val="Arial"/>
        <family val="2"/>
      </rPr>
      <t>)</t>
    </r>
  </si>
  <si>
    <t>2 0 0 8</t>
  </si>
  <si>
    <r>
      <t>봉    안</t>
    </r>
    <r>
      <rPr>
        <sz val="10"/>
        <rFont val="Arial"/>
        <family val="2"/>
      </rPr>
      <t xml:space="preserve">    </t>
    </r>
    <r>
      <rPr>
        <sz val="10"/>
        <rFont val="돋움"/>
        <family val="3"/>
      </rPr>
      <t>당</t>
    </r>
    <r>
      <rPr>
        <sz val="10"/>
        <rFont val="Arial"/>
        <family val="2"/>
      </rPr>
      <t xml:space="preserve">                                Charnel house</t>
    </r>
  </si>
  <si>
    <t>화   장   시   설</t>
  </si>
  <si>
    <r>
      <t>봉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안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기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수</t>
    </r>
    <r>
      <rPr>
        <sz val="10"/>
        <rFont val="Arial"/>
        <family val="2"/>
      </rPr>
      <t xml:space="preserve">     Deposited</t>
    </r>
  </si>
  <si>
    <r>
      <t xml:space="preserve">3. </t>
    </r>
    <r>
      <rPr>
        <b/>
        <sz val="18"/>
        <rFont val="굴림"/>
        <family val="3"/>
      </rPr>
      <t>보</t>
    </r>
    <r>
      <rPr>
        <b/>
        <sz val="18"/>
        <rFont val="Arial"/>
        <family val="2"/>
      </rPr>
      <t xml:space="preserve">  </t>
    </r>
    <r>
      <rPr>
        <b/>
        <sz val="18"/>
        <rFont val="굴림"/>
        <family val="3"/>
      </rPr>
      <t>건</t>
    </r>
    <r>
      <rPr>
        <b/>
        <sz val="18"/>
        <rFont val="Arial"/>
        <family val="2"/>
      </rPr>
      <t xml:space="preserve">  </t>
    </r>
    <r>
      <rPr>
        <b/>
        <sz val="18"/>
        <rFont val="굴림"/>
        <family val="3"/>
      </rPr>
      <t>소</t>
    </r>
    <r>
      <rPr>
        <b/>
        <sz val="18"/>
        <rFont val="Arial"/>
        <family val="2"/>
      </rPr>
      <t xml:space="preserve">  </t>
    </r>
    <r>
      <rPr>
        <b/>
        <sz val="18"/>
        <rFont val="굴림"/>
        <family val="3"/>
      </rPr>
      <t>인</t>
    </r>
    <r>
      <rPr>
        <b/>
        <sz val="18"/>
        <rFont val="Arial"/>
        <family val="2"/>
      </rPr>
      <t xml:space="preserve">  </t>
    </r>
    <r>
      <rPr>
        <b/>
        <sz val="18"/>
        <rFont val="굴림"/>
        <family val="3"/>
      </rPr>
      <t>력</t>
    </r>
    <r>
      <rPr>
        <b/>
        <sz val="18"/>
        <rFont val="Arial"/>
        <family val="2"/>
      </rPr>
      <t xml:space="preserve">                               Number of Staffs in Health Centers</t>
    </r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</si>
  <si>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명</t>
    </r>
    <r>
      <rPr>
        <sz val="10"/>
        <rFont val="Arial"/>
        <family val="2"/>
      </rPr>
      <t>)</t>
    </r>
  </si>
  <si>
    <t>(Unit : person)</t>
  </si>
  <si>
    <t>Year</t>
  </si>
  <si>
    <t>Total</t>
  </si>
  <si>
    <t>-</t>
  </si>
  <si>
    <t>-</t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</si>
  <si>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명</t>
    </r>
    <r>
      <rPr>
        <sz val="10"/>
        <rFont val="Arial"/>
        <family val="2"/>
      </rPr>
      <t>)</t>
    </r>
  </si>
  <si>
    <t>(Unit : person)</t>
  </si>
  <si>
    <r>
      <t>합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계</t>
    </r>
  </si>
  <si>
    <r>
      <t xml:space="preserve">          </t>
    </r>
    <r>
      <rPr>
        <sz val="10"/>
        <rFont val="굴림"/>
        <family val="3"/>
      </rPr>
      <t>보</t>
    </r>
    <r>
      <rPr>
        <sz val="10"/>
        <rFont val="Arial"/>
        <family val="2"/>
      </rPr>
      <t xml:space="preserve">       </t>
    </r>
    <r>
      <rPr>
        <sz val="10"/>
        <rFont val="굴림"/>
        <family val="3"/>
      </rPr>
      <t>건</t>
    </r>
    <r>
      <rPr>
        <sz val="10"/>
        <rFont val="Arial"/>
        <family val="2"/>
      </rPr>
      <t xml:space="preserve">      </t>
    </r>
    <r>
      <rPr>
        <sz val="10"/>
        <rFont val="굴림"/>
        <family val="3"/>
      </rPr>
      <t>지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소</t>
    </r>
    <r>
      <rPr>
        <sz val="10"/>
        <rFont val="Arial"/>
        <family val="2"/>
      </rPr>
      <t xml:space="preserve">                     Health Sub-center</t>
    </r>
  </si>
  <si>
    <r>
      <t>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료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소</t>
    </r>
  </si>
  <si>
    <r>
      <t>면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허</t>
    </r>
    <r>
      <rPr>
        <sz val="10"/>
        <rFont val="Arial"/>
        <family val="2"/>
      </rPr>
      <t xml:space="preserve">  ·  </t>
    </r>
    <r>
      <rPr>
        <sz val="10"/>
        <rFont val="굴림"/>
        <family val="3"/>
      </rPr>
      <t>자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격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종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별</t>
    </r>
    <r>
      <rPr>
        <sz val="10"/>
        <rFont val="Arial"/>
        <family val="2"/>
      </rPr>
      <t xml:space="preserve">                 by License · Qualification</t>
    </r>
  </si>
  <si>
    <r>
      <t xml:space="preserve">          </t>
    </r>
    <r>
      <rPr>
        <sz val="10"/>
        <rFont val="굴림"/>
        <family val="3"/>
      </rPr>
      <t>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허</t>
    </r>
    <r>
      <rPr>
        <sz val="10"/>
        <rFont val="Arial"/>
        <family val="2"/>
      </rPr>
      <t xml:space="preserve"> · </t>
    </r>
    <r>
      <rPr>
        <sz val="10"/>
        <rFont val="굴림"/>
        <family val="3"/>
      </rPr>
      <t>자격종별외</t>
    </r>
    <r>
      <rPr>
        <sz val="10"/>
        <rFont val="Arial"/>
        <family val="2"/>
      </rPr>
      <t xml:space="preserve">  Others</t>
    </r>
  </si>
  <si>
    <t>Primary health
care centers</t>
  </si>
  <si>
    <r>
      <t>소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계</t>
    </r>
  </si>
  <si>
    <r>
      <t>의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사</t>
    </r>
  </si>
  <si>
    <r>
      <t>치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과</t>
    </r>
  </si>
  <si>
    <r>
      <t>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호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사</t>
    </r>
  </si>
  <si>
    <r>
      <t>간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호</t>
    </r>
  </si>
  <si>
    <r>
      <t>약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사</t>
    </r>
  </si>
  <si>
    <r>
      <t>임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상</t>
    </r>
  </si>
  <si>
    <t>방사선사</t>
  </si>
  <si>
    <r>
      <t>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직</t>
    </r>
  </si>
  <si>
    <r>
      <t>행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정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직</t>
    </r>
  </si>
  <si>
    <r>
      <t>기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타</t>
    </r>
  </si>
  <si>
    <r>
      <t>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료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원</t>
    </r>
  </si>
  <si>
    <r>
      <t>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생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사</t>
    </r>
  </si>
  <si>
    <r>
      <t>조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사</t>
    </r>
  </si>
  <si>
    <r>
      <t>병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리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사</t>
    </r>
  </si>
  <si>
    <t>Primary health</t>
  </si>
  <si>
    <t>Sub-</t>
  </si>
  <si>
    <t>Dental
hygienics</t>
  </si>
  <si>
    <t>Nurse</t>
  </si>
  <si>
    <t>Clinic
pathologyl</t>
  </si>
  <si>
    <t>Radiological</t>
  </si>
  <si>
    <t>Public
health</t>
  </si>
  <si>
    <t>Admini-
strative</t>
  </si>
  <si>
    <t>care center's</t>
  </si>
  <si>
    <t>Total</t>
  </si>
  <si>
    <t>total</t>
  </si>
  <si>
    <t>Physicians</t>
  </si>
  <si>
    <t>Dentists</t>
  </si>
  <si>
    <t>Nurses</t>
  </si>
  <si>
    <t>technicians</t>
  </si>
  <si>
    <t>aids</t>
  </si>
  <si>
    <t>Pharmacists</t>
  </si>
  <si>
    <t>workers</t>
  </si>
  <si>
    <t>Others</t>
  </si>
  <si>
    <t>practitioners</t>
  </si>
  <si>
    <t>2 0 0 5</t>
  </si>
  <si>
    <t>2 0 0 5</t>
  </si>
  <si>
    <r>
      <t>2</t>
    </r>
    <r>
      <rPr>
        <sz val="10"/>
        <rFont val="Arial"/>
        <family val="2"/>
      </rPr>
      <t>003(</t>
    </r>
    <r>
      <rPr>
        <sz val="10"/>
        <rFont val="돋움"/>
        <family val="3"/>
      </rPr>
      <t>북제주군</t>
    </r>
    <r>
      <rPr>
        <sz val="10"/>
        <rFont val="Arial"/>
        <family val="2"/>
      </rPr>
      <t>)</t>
    </r>
  </si>
  <si>
    <r>
      <t>2</t>
    </r>
    <r>
      <rPr>
        <sz val="10"/>
        <rFont val="Arial"/>
        <family val="2"/>
      </rPr>
      <t>004(</t>
    </r>
    <r>
      <rPr>
        <sz val="10"/>
        <rFont val="돋움"/>
        <family val="3"/>
      </rPr>
      <t>북제주군</t>
    </r>
    <r>
      <rPr>
        <sz val="10"/>
        <rFont val="Arial"/>
        <family val="2"/>
      </rPr>
      <t>)</t>
    </r>
  </si>
  <si>
    <t>-</t>
  </si>
  <si>
    <r>
      <t xml:space="preserve">5.  </t>
    </r>
    <r>
      <rPr>
        <b/>
        <sz val="18"/>
        <rFont val="굴림"/>
        <family val="3"/>
      </rPr>
      <t>부정의료업자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단속실적</t>
    </r>
    <r>
      <rPr>
        <b/>
        <sz val="18"/>
        <rFont val="Arial"/>
        <family val="2"/>
      </rPr>
      <t xml:space="preserve">          Regulation for Illegal Medical Practices</t>
    </r>
  </si>
  <si>
    <r>
      <t xml:space="preserve">  </t>
    </r>
    <r>
      <rPr>
        <b/>
        <sz val="14"/>
        <rFont val="굴림"/>
        <family val="3"/>
      </rPr>
      <t>가</t>
    </r>
    <r>
      <rPr>
        <b/>
        <sz val="14"/>
        <rFont val="Arial"/>
        <family val="2"/>
      </rPr>
      <t xml:space="preserve">. </t>
    </r>
    <r>
      <rPr>
        <b/>
        <sz val="14"/>
        <rFont val="굴림"/>
        <family val="3"/>
      </rPr>
      <t>의료인</t>
    </r>
    <r>
      <rPr>
        <b/>
        <sz val="14"/>
        <rFont val="Arial"/>
        <family val="2"/>
      </rPr>
      <t xml:space="preserve"> </t>
    </r>
    <r>
      <rPr>
        <b/>
        <sz val="14"/>
        <rFont val="굴림"/>
        <family val="3"/>
      </rPr>
      <t>등</t>
    </r>
  </si>
  <si>
    <t>Medical  Practitioners  etc.</t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</si>
  <si>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명</t>
    </r>
    <r>
      <rPr>
        <sz val="10"/>
        <rFont val="Arial"/>
        <family val="2"/>
      </rPr>
      <t>)</t>
    </r>
  </si>
  <si>
    <r>
      <t>연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별</t>
    </r>
  </si>
  <si>
    <r>
      <t>위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반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건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수</t>
    </r>
    <r>
      <rPr>
        <sz val="10"/>
        <rFont val="Arial"/>
        <family val="2"/>
      </rPr>
      <t xml:space="preserve">            Number of violations detected</t>
    </r>
  </si>
  <si>
    <r>
      <t>처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리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건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수</t>
    </r>
    <r>
      <rPr>
        <sz val="10"/>
        <rFont val="Arial"/>
        <family val="2"/>
      </rPr>
      <t xml:space="preserve">          Number of actions taken</t>
    </r>
  </si>
  <si>
    <t>계</t>
  </si>
  <si>
    <t>면허대여</t>
  </si>
  <si>
    <r>
      <t>성감별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행위</t>
    </r>
  </si>
  <si>
    <t>무자격자에게</t>
  </si>
  <si>
    <t>면허이외의</t>
  </si>
  <si>
    <r>
      <t>품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손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상</t>
    </r>
  </si>
  <si>
    <t>허위진단</t>
  </si>
  <si>
    <r>
      <t>진료거부</t>
    </r>
    <r>
      <rPr>
        <sz val="10"/>
        <rFont val="Arial"/>
        <family val="2"/>
      </rPr>
      <t xml:space="preserve"> </t>
    </r>
  </si>
  <si>
    <r>
      <t>기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타</t>
    </r>
  </si>
  <si>
    <r>
      <t>면허취소</t>
    </r>
    <r>
      <rPr>
        <sz val="10"/>
        <rFont val="Arial"/>
        <family val="2"/>
      </rPr>
      <t xml:space="preserve"> </t>
    </r>
  </si>
  <si>
    <t>자격정지</t>
  </si>
  <si>
    <r>
      <t>경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고</t>
    </r>
  </si>
  <si>
    <r>
      <t>고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발</t>
    </r>
  </si>
  <si>
    <t>Distingushing</t>
  </si>
  <si>
    <t>의료행위사주</t>
  </si>
  <si>
    <r>
      <t>의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료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행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위</t>
    </r>
  </si>
  <si>
    <r>
      <t>발</t>
    </r>
    <r>
      <rPr>
        <sz val="10"/>
        <rFont val="Arial"/>
        <family val="2"/>
      </rPr>
      <t xml:space="preserve">      </t>
    </r>
    <r>
      <rPr>
        <sz val="10"/>
        <rFont val="굴림"/>
        <family val="3"/>
      </rPr>
      <t>급</t>
    </r>
  </si>
  <si>
    <t>License</t>
  </si>
  <si>
    <t>fetal</t>
  </si>
  <si>
    <t xml:space="preserve">Allowing 
unqualified </t>
  </si>
  <si>
    <t>Medical cares</t>
  </si>
  <si>
    <t>Unethical</t>
  </si>
  <si>
    <t>Issuance
of false</t>
  </si>
  <si>
    <t>Refusal of</t>
  </si>
  <si>
    <t>lending</t>
  </si>
  <si>
    <t>gender</t>
  </si>
  <si>
    <t>persons
to practice</t>
  </si>
  <si>
    <t>without license</t>
  </si>
  <si>
    <t>behaviors</t>
  </si>
  <si>
    <t>diagnosis
statements</t>
  </si>
  <si>
    <t>medical
treatment</t>
  </si>
  <si>
    <t>Others</t>
  </si>
  <si>
    <t>revoked</t>
  </si>
  <si>
    <t>suspended</t>
  </si>
  <si>
    <t>Warning</t>
  </si>
  <si>
    <t>Prosecution</t>
  </si>
  <si>
    <r>
      <t xml:space="preserve">  </t>
    </r>
    <r>
      <rPr>
        <b/>
        <sz val="14"/>
        <rFont val="굴림"/>
        <family val="3"/>
      </rPr>
      <t>나</t>
    </r>
    <r>
      <rPr>
        <b/>
        <sz val="14"/>
        <rFont val="Arial"/>
        <family val="2"/>
      </rPr>
      <t xml:space="preserve">. </t>
    </r>
    <r>
      <rPr>
        <b/>
        <sz val="14"/>
        <rFont val="굴림"/>
        <family val="3"/>
      </rPr>
      <t>의</t>
    </r>
    <r>
      <rPr>
        <b/>
        <sz val="14"/>
        <rFont val="Arial"/>
        <family val="2"/>
      </rPr>
      <t xml:space="preserve"> </t>
    </r>
    <r>
      <rPr>
        <b/>
        <sz val="14"/>
        <rFont val="굴림"/>
        <family val="3"/>
      </rPr>
      <t>료</t>
    </r>
    <r>
      <rPr>
        <b/>
        <sz val="14"/>
        <rFont val="Arial"/>
        <family val="2"/>
      </rPr>
      <t xml:space="preserve"> </t>
    </r>
    <r>
      <rPr>
        <b/>
        <sz val="14"/>
        <rFont val="굴림"/>
        <family val="3"/>
      </rPr>
      <t>기</t>
    </r>
    <r>
      <rPr>
        <b/>
        <sz val="14"/>
        <rFont val="Arial"/>
        <family val="2"/>
      </rPr>
      <t xml:space="preserve"> </t>
    </r>
    <r>
      <rPr>
        <b/>
        <sz val="14"/>
        <rFont val="굴림"/>
        <family val="3"/>
      </rPr>
      <t>관</t>
    </r>
  </si>
  <si>
    <t>Medical  Institutions</t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</si>
  <si>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건</t>
    </r>
    <r>
      <rPr>
        <sz val="10"/>
        <rFont val="Arial"/>
        <family val="2"/>
      </rPr>
      <t>)</t>
    </r>
  </si>
  <si>
    <t>(Unit : case)</t>
  </si>
  <si>
    <r>
      <t>위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반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건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수</t>
    </r>
    <r>
      <rPr>
        <sz val="10"/>
        <rFont val="Arial"/>
        <family val="2"/>
      </rPr>
      <t xml:space="preserve">          Number of violations detected</t>
    </r>
  </si>
  <si>
    <r>
      <t>처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리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건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수</t>
    </r>
    <r>
      <rPr>
        <sz val="10"/>
        <rFont val="Arial"/>
        <family val="2"/>
      </rPr>
      <t xml:space="preserve">          Number of Actions Taken</t>
    </r>
  </si>
  <si>
    <r>
      <t>무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면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허</t>
    </r>
  </si>
  <si>
    <t>광고위반</t>
  </si>
  <si>
    <t>환자유인</t>
  </si>
  <si>
    <t>준수사항</t>
  </si>
  <si>
    <t>표방위반</t>
  </si>
  <si>
    <t>시설위반</t>
  </si>
  <si>
    <t>정원위반</t>
  </si>
  <si>
    <t>허가취소</t>
  </si>
  <si>
    <t>업무정지</t>
  </si>
  <si>
    <t>시정지시</t>
  </si>
  <si>
    <t>의료행위</t>
  </si>
  <si>
    <t>Illgal</t>
  </si>
  <si>
    <r>
      <t>미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행</t>
    </r>
  </si>
  <si>
    <t>Falsely</t>
  </si>
  <si>
    <t>또는폐쇄</t>
  </si>
  <si>
    <t>Medical practicing</t>
  </si>
  <si>
    <t>Illegal</t>
  </si>
  <si>
    <t>attraction</t>
  </si>
  <si>
    <t xml:space="preserve">Regulation </t>
  </si>
  <si>
    <t>posing as</t>
  </si>
  <si>
    <t>Inadequate</t>
  </si>
  <si>
    <t>Overcrowed</t>
  </si>
  <si>
    <t>Practice</t>
  </si>
  <si>
    <t>Rectification</t>
  </si>
  <si>
    <t>advertising</t>
  </si>
  <si>
    <t>of patients</t>
  </si>
  <si>
    <t>non-compliance</t>
  </si>
  <si>
    <t>a specialist</t>
  </si>
  <si>
    <t>facilities</t>
  </si>
  <si>
    <t>conditions</t>
  </si>
  <si>
    <t>ordered</t>
  </si>
  <si>
    <r>
      <t xml:space="preserve">6. </t>
    </r>
    <r>
      <rPr>
        <b/>
        <sz val="16"/>
        <rFont val="굴림"/>
        <family val="3"/>
      </rPr>
      <t>의약품</t>
    </r>
    <r>
      <rPr>
        <b/>
        <sz val="16"/>
        <rFont val="Arial"/>
        <family val="2"/>
      </rPr>
      <t xml:space="preserve"> </t>
    </r>
    <r>
      <rPr>
        <b/>
        <sz val="16"/>
        <rFont val="굴림"/>
        <family val="3"/>
      </rPr>
      <t>등</t>
    </r>
    <r>
      <rPr>
        <b/>
        <sz val="16"/>
        <rFont val="Arial"/>
        <family val="2"/>
      </rPr>
      <t xml:space="preserve"> </t>
    </r>
    <r>
      <rPr>
        <b/>
        <sz val="16"/>
        <rFont val="굴림"/>
        <family val="3"/>
      </rPr>
      <t>제조업소</t>
    </r>
    <r>
      <rPr>
        <b/>
        <sz val="16"/>
        <rFont val="Arial"/>
        <family val="2"/>
      </rPr>
      <t xml:space="preserve"> </t>
    </r>
    <r>
      <rPr>
        <b/>
        <sz val="16"/>
        <rFont val="굴림"/>
        <family val="3"/>
      </rPr>
      <t>및</t>
    </r>
    <r>
      <rPr>
        <b/>
        <sz val="16"/>
        <rFont val="Arial"/>
        <family val="2"/>
      </rPr>
      <t xml:space="preserve"> </t>
    </r>
    <r>
      <rPr>
        <b/>
        <sz val="16"/>
        <rFont val="굴림"/>
        <family val="3"/>
      </rPr>
      <t>판매업소</t>
    </r>
    <r>
      <rPr>
        <b/>
        <sz val="16"/>
        <rFont val="Arial"/>
        <family val="2"/>
      </rPr>
      <t xml:space="preserve">     Manufacturers and Stores of Pharmaceutical Goods etc.</t>
    </r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</si>
  <si>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개소</t>
    </r>
    <r>
      <rPr>
        <sz val="10"/>
        <rFont val="Arial"/>
        <family val="2"/>
      </rPr>
      <t>)</t>
    </r>
  </si>
  <si>
    <t>(Unit : establishment)</t>
  </si>
  <si>
    <r>
      <t xml:space="preserve">  </t>
    </r>
    <r>
      <rPr>
        <sz val="10"/>
        <rFont val="굴림"/>
        <family val="3"/>
      </rPr>
      <t>제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조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업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소</t>
    </r>
    <r>
      <rPr>
        <sz val="10"/>
        <rFont val="Arial"/>
        <family val="2"/>
      </rPr>
      <t xml:space="preserve">         Number of manufacturers</t>
    </r>
  </si>
  <si>
    <r>
      <t>판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매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업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소</t>
    </r>
    <r>
      <rPr>
        <sz val="10"/>
        <rFont val="Arial"/>
        <family val="2"/>
      </rPr>
      <t xml:space="preserve">          Number of Sellers</t>
    </r>
  </si>
  <si>
    <r>
      <t>의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약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품</t>
    </r>
  </si>
  <si>
    <t>의약품외품</t>
  </si>
  <si>
    <t>의료기기</t>
  </si>
  <si>
    <r>
      <t>화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장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품</t>
    </r>
  </si>
  <si>
    <r>
      <t>약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국</t>
    </r>
  </si>
  <si>
    <r>
      <t>약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업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사</t>
    </r>
  </si>
  <si>
    <r>
      <t>한약업사</t>
    </r>
    <r>
      <rPr>
        <sz val="10"/>
        <rFont val="Arial"/>
        <family val="2"/>
      </rPr>
      <t xml:space="preserve"> </t>
    </r>
  </si>
  <si>
    <r>
      <t>매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약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상</t>
    </r>
  </si>
  <si>
    <t>Non-drug</t>
  </si>
  <si>
    <t>Whole</t>
  </si>
  <si>
    <t>medicine</t>
  </si>
  <si>
    <t>Restricted</t>
  </si>
  <si>
    <t>Drugs</t>
  </si>
  <si>
    <t>products</t>
  </si>
  <si>
    <t>instruments</t>
  </si>
  <si>
    <t>Pharmacies</t>
  </si>
  <si>
    <t>Salers</t>
  </si>
  <si>
    <t>Druggists</t>
  </si>
  <si>
    <t>dealers</t>
  </si>
  <si>
    <t>한약도매상</t>
  </si>
  <si>
    <t>wholesaler</t>
  </si>
  <si>
    <t/>
  </si>
  <si>
    <r>
      <t xml:space="preserve">10. </t>
    </r>
    <r>
      <rPr>
        <b/>
        <sz val="18"/>
        <rFont val="굴림"/>
        <family val="3"/>
      </rPr>
      <t>법정전염병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발생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및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사망</t>
    </r>
    <r>
      <rPr>
        <b/>
        <sz val="18"/>
        <rFont val="Arial"/>
        <family val="2"/>
      </rPr>
      <t>(</t>
    </r>
    <r>
      <rPr>
        <b/>
        <sz val="18"/>
        <rFont val="굴림"/>
        <family val="3"/>
      </rPr>
      <t>계속</t>
    </r>
    <r>
      <rPr>
        <b/>
        <sz val="18"/>
        <rFont val="Arial"/>
        <family val="2"/>
      </rPr>
      <t>)        Incidents of Communicable Diseases and Deaths(Cont'd)</t>
    </r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</si>
  <si>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건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명</t>
    </r>
    <r>
      <rPr>
        <sz val="10"/>
        <rFont val="Arial"/>
        <family val="2"/>
      </rPr>
      <t>)</t>
    </r>
  </si>
  <si>
    <t>(Unit : case, person)</t>
  </si>
  <si>
    <r>
      <t>제</t>
    </r>
    <r>
      <rPr>
        <sz val="10"/>
        <rFont val="Arial"/>
        <family val="2"/>
      </rPr>
      <t>3</t>
    </r>
    <r>
      <rPr>
        <sz val="10"/>
        <rFont val="굴림"/>
        <family val="3"/>
      </rPr>
      <t>군전염병</t>
    </r>
    <r>
      <rPr>
        <sz val="10"/>
        <rFont val="Arial"/>
        <family val="2"/>
      </rPr>
      <t xml:space="preserve">                Communicable diseases, Class </t>
    </r>
    <r>
      <rPr>
        <sz val="10"/>
        <rFont val="굴림"/>
        <family val="3"/>
      </rPr>
      <t>Ⅲ</t>
    </r>
  </si>
  <si>
    <t>제4군전염병</t>
  </si>
  <si>
    <t>합계</t>
  </si>
  <si>
    <t>말라리아</t>
  </si>
  <si>
    <t>결핵</t>
  </si>
  <si>
    <t>한센병</t>
  </si>
  <si>
    <t>성홍열</t>
  </si>
  <si>
    <t>쯔쯔가무시증</t>
  </si>
  <si>
    <t>렙토스피라증</t>
  </si>
  <si>
    <t>브루셀라증</t>
  </si>
  <si>
    <t>신증후군출혈열</t>
  </si>
  <si>
    <t>기타</t>
  </si>
  <si>
    <t>및</t>
  </si>
  <si>
    <t>Total</t>
  </si>
  <si>
    <t>Malaria</t>
  </si>
  <si>
    <t>Tuberculosis</t>
  </si>
  <si>
    <t>Leprosy</t>
  </si>
  <si>
    <t>Scarlet fever</t>
  </si>
  <si>
    <t>Leptospirosis</t>
  </si>
  <si>
    <t>Brucellosis</t>
  </si>
  <si>
    <t>HFRS</t>
  </si>
  <si>
    <t>Others</t>
  </si>
  <si>
    <t>지정전염병</t>
  </si>
  <si>
    <t>발생</t>
  </si>
  <si>
    <t>사망</t>
  </si>
  <si>
    <t>Incident</t>
  </si>
  <si>
    <t>Death</t>
  </si>
  <si>
    <t>2 0 0 3</t>
  </si>
  <si>
    <t>2 0 0 4</t>
  </si>
  <si>
    <t xml:space="preserve">        </t>
  </si>
  <si>
    <t xml:space="preserve">         </t>
  </si>
  <si>
    <t>-</t>
  </si>
  <si>
    <t xml:space="preserve">2 0 0 7 </t>
  </si>
  <si>
    <t>2 0 0 8</t>
  </si>
  <si>
    <t>2 0 0 8</t>
  </si>
  <si>
    <t>2 0 0 8</t>
  </si>
  <si>
    <t>2 0 0 8</t>
  </si>
  <si>
    <t>의약품</t>
  </si>
  <si>
    <t>도매상</t>
  </si>
  <si>
    <r>
      <t>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약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국</t>
    </r>
    <r>
      <rPr>
        <sz val="10"/>
        <rFont val="Arial"/>
        <family val="2"/>
      </rPr>
      <t xml:space="preserve"> </t>
    </r>
  </si>
  <si>
    <t>2 0 0 8</t>
  </si>
  <si>
    <t>2 0 0 7</t>
  </si>
  <si>
    <r>
      <t>D</t>
    </r>
    <r>
      <rPr>
        <sz val="10"/>
        <rFont val="Arial"/>
        <family val="2"/>
      </rPr>
      <t>ispensary</t>
    </r>
  </si>
  <si>
    <r>
      <t>o</t>
    </r>
    <r>
      <rPr>
        <sz val="10"/>
        <rFont val="Arial"/>
        <family val="2"/>
      </rPr>
      <t>f Oriental</t>
    </r>
  </si>
  <si>
    <r>
      <t>m</t>
    </r>
    <r>
      <rPr>
        <sz val="10"/>
        <rFont val="Arial"/>
        <family val="2"/>
      </rPr>
      <t>edicine</t>
    </r>
  </si>
  <si>
    <t>2 0 0 8</t>
  </si>
  <si>
    <r>
      <t xml:space="preserve">11. </t>
    </r>
    <r>
      <rPr>
        <b/>
        <sz val="18"/>
        <rFont val="돋움"/>
        <family val="3"/>
      </rPr>
      <t>한센병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보건소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등록</t>
    </r>
    <r>
      <rPr>
        <b/>
        <sz val="18"/>
        <rFont val="Arial"/>
        <family val="2"/>
      </rPr>
      <t xml:space="preserve">      Registered Leprosy Patients at Health Centers</t>
    </r>
  </si>
  <si>
    <r>
      <t>(</t>
    </r>
    <r>
      <rPr>
        <sz val="10"/>
        <rFont val="돋움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돋움"/>
        <family val="3"/>
      </rPr>
      <t>명</t>
    </r>
    <r>
      <rPr>
        <sz val="10"/>
        <rFont val="Arial"/>
        <family val="2"/>
      </rPr>
      <t>)</t>
    </r>
  </si>
  <si>
    <t>(Unit : person)</t>
  </si>
  <si>
    <r>
      <t>연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별</t>
    </r>
  </si>
  <si>
    <r>
      <t>연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말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현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재</t>
    </r>
  </si>
  <si>
    <t>신환자수</t>
  </si>
  <si>
    <r>
      <t>사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망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자</t>
    </r>
  </si>
  <si>
    <r>
      <t>거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형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태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별</t>
    </r>
  </si>
  <si>
    <r>
      <t>(</t>
    </r>
    <r>
      <rPr>
        <sz val="10"/>
        <rFont val="돋움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돋움"/>
        <family val="3"/>
      </rPr>
      <t>개소</t>
    </r>
    <r>
      <rPr>
        <sz val="10"/>
        <rFont val="Arial"/>
        <family val="2"/>
      </rPr>
      <t xml:space="preserve">, </t>
    </r>
    <r>
      <rPr>
        <sz val="10"/>
        <rFont val="돋움"/>
        <family val="3"/>
      </rPr>
      <t>명</t>
    </r>
    <r>
      <rPr>
        <sz val="10"/>
        <rFont val="Arial"/>
        <family val="2"/>
      </rPr>
      <t>)</t>
    </r>
  </si>
  <si>
    <t>(Unit : number, person)</t>
  </si>
  <si>
    <r>
      <t>보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육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시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설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수</t>
    </r>
    <r>
      <rPr>
        <sz val="10"/>
        <rFont val="Arial"/>
        <family val="2"/>
      </rPr>
      <t xml:space="preserve">        Day care centers</t>
    </r>
  </si>
  <si>
    <r>
      <t>보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육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아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동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수</t>
    </r>
    <r>
      <rPr>
        <sz val="10"/>
        <rFont val="Arial"/>
        <family val="2"/>
      </rPr>
      <t xml:space="preserve">       Accommodated children</t>
    </r>
  </si>
  <si>
    <r>
      <t>합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계</t>
    </r>
  </si>
  <si>
    <t>국공립</t>
  </si>
  <si>
    <r>
      <t>직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장</t>
    </r>
  </si>
  <si>
    <r>
      <t>가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정</t>
    </r>
  </si>
  <si>
    <r>
      <t>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간</t>
    </r>
    <r>
      <rPr>
        <sz val="10"/>
        <rFont val="Arial"/>
        <family val="2"/>
      </rPr>
      <t xml:space="preserve">    Private</t>
    </r>
  </si>
  <si>
    <r>
      <t>소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계</t>
    </r>
  </si>
  <si>
    <t>법인외</t>
  </si>
  <si>
    <r>
      <t>개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인</t>
    </r>
  </si>
  <si>
    <t>Workshop</t>
  </si>
  <si>
    <t>Home</t>
  </si>
  <si>
    <r>
      <t>관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리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구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분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별</t>
    </r>
  </si>
  <si>
    <t>Registrants(year-end)</t>
  </si>
  <si>
    <t>Type of residence</t>
  </si>
  <si>
    <t>Type of control</t>
  </si>
  <si>
    <t>남</t>
  </si>
  <si>
    <t>여</t>
  </si>
  <si>
    <t>New</t>
  </si>
  <si>
    <r>
      <t>재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가</t>
    </r>
    <r>
      <rPr>
        <sz val="10"/>
        <rFont val="Arial"/>
        <family val="2"/>
      </rPr>
      <t xml:space="preserve">    Domicile</t>
    </r>
  </si>
  <si>
    <r>
      <t>정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착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 xml:space="preserve">촌
</t>
    </r>
    <r>
      <rPr>
        <sz val="10"/>
        <rFont val="Arial"/>
        <family val="2"/>
      </rPr>
      <t xml:space="preserve">Settlement village  </t>
    </r>
  </si>
  <si>
    <r>
      <t>수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용</t>
    </r>
  </si>
  <si>
    <t>2 0 0 8</t>
  </si>
  <si>
    <t>한의사</t>
  </si>
  <si>
    <t>Oriental
medical</t>
  </si>
  <si>
    <t>doctors</t>
  </si>
  <si>
    <t xml:space="preserve">2 0 0 8 </t>
  </si>
  <si>
    <t xml:space="preserve">2 0 0 8 </t>
  </si>
  <si>
    <t>2 0 0 8</t>
  </si>
  <si>
    <r>
      <t>요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치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료</t>
    </r>
  </si>
  <si>
    <r>
      <t>요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찰</t>
    </r>
  </si>
  <si>
    <r>
      <t>요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보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호</t>
    </r>
  </si>
  <si>
    <t>Male</t>
  </si>
  <si>
    <t>Female</t>
  </si>
  <si>
    <t>patients</t>
  </si>
  <si>
    <t>Death</t>
  </si>
  <si>
    <r>
      <t>양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 xml:space="preserve">성
</t>
    </r>
    <r>
      <rPr>
        <sz val="10"/>
        <rFont val="Arial"/>
        <family val="2"/>
      </rPr>
      <t>Positive</t>
    </r>
  </si>
  <si>
    <t>Leprosarium</t>
  </si>
  <si>
    <t>Chemo-
therapy</t>
  </si>
  <si>
    <t>Sur-
veillance</t>
  </si>
  <si>
    <t>Care</t>
  </si>
  <si>
    <r>
      <t>연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별</t>
    </r>
  </si>
  <si>
    <t>Year</t>
  </si>
  <si>
    <r>
      <t xml:space="preserve">Noncor
</t>
    </r>
    <r>
      <rPr>
        <sz val="10"/>
        <rFont val="Arial"/>
        <family val="2"/>
      </rPr>
      <t>-</t>
    </r>
    <r>
      <rPr>
        <sz val="10"/>
        <rFont val="Arial"/>
        <family val="2"/>
      </rPr>
      <t>poration</t>
    </r>
  </si>
  <si>
    <r>
      <t xml:space="preserve">Corpo
</t>
    </r>
    <r>
      <rPr>
        <sz val="10"/>
        <rFont val="Arial"/>
        <family val="2"/>
      </rPr>
      <t>-</t>
    </r>
    <r>
      <rPr>
        <sz val="10"/>
        <rFont val="Arial"/>
        <family val="2"/>
      </rPr>
      <t>ration</t>
    </r>
  </si>
  <si>
    <r>
      <t xml:space="preserve">Indivi
</t>
    </r>
    <r>
      <rPr>
        <sz val="10"/>
        <rFont val="Arial"/>
        <family val="2"/>
      </rPr>
      <t>-</t>
    </r>
    <r>
      <rPr>
        <sz val="10"/>
        <rFont val="Arial"/>
        <family val="2"/>
      </rPr>
      <t>dual</t>
    </r>
  </si>
  <si>
    <t xml:space="preserve">       </t>
  </si>
  <si>
    <t>Child bringing up institutions</t>
  </si>
  <si>
    <t>Self independence assistance institutions</t>
  </si>
  <si>
    <t>Child care treatment institutions</t>
  </si>
  <si>
    <t>연말현재</t>
  </si>
  <si>
    <t>생활인원</t>
  </si>
  <si>
    <t>of</t>
  </si>
  <si>
    <t>No. of
inmates</t>
  </si>
  <si>
    <r>
      <t>P</t>
    </r>
    <r>
      <rPr>
        <sz val="10"/>
        <rFont val="Arial"/>
        <family val="2"/>
      </rPr>
      <t>oliomyelitis</t>
    </r>
  </si>
  <si>
    <r>
      <t>I</t>
    </r>
    <r>
      <rPr>
        <sz val="10"/>
        <rFont val="Arial"/>
        <family val="2"/>
      </rPr>
      <t>nfluenza</t>
    </r>
  </si>
  <si>
    <r>
      <t>H</t>
    </r>
    <r>
      <rPr>
        <sz val="10"/>
        <rFont val="Arial"/>
        <family val="2"/>
      </rPr>
      <t>emorrhagic
fever</t>
    </r>
  </si>
  <si>
    <r>
      <t>Other</t>
    </r>
    <r>
      <rPr>
        <sz val="10"/>
        <rFont val="Arial"/>
        <family val="2"/>
      </rPr>
      <t>s</t>
    </r>
  </si>
  <si>
    <r>
      <t>연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별</t>
    </r>
  </si>
  <si>
    <t>2 0 0 3</t>
  </si>
  <si>
    <t>2 0 0 4</t>
  </si>
  <si>
    <r>
      <t>합</t>
    </r>
    <r>
      <rPr>
        <sz val="10"/>
        <color indexed="8"/>
        <rFont val="Arial"/>
        <family val="2"/>
      </rPr>
      <t xml:space="preserve">  </t>
    </r>
    <r>
      <rPr>
        <sz val="10"/>
        <color indexed="8"/>
        <rFont val="한양신명조,한컴돋움"/>
        <family val="3"/>
      </rPr>
      <t>계</t>
    </r>
  </si>
  <si>
    <r>
      <t>직</t>
    </r>
    <r>
      <rPr>
        <sz val="10"/>
        <color indexed="8"/>
        <rFont val="Arial"/>
        <family val="2"/>
      </rPr>
      <t xml:space="preserve">  </t>
    </r>
    <r>
      <rPr>
        <sz val="10"/>
        <color indexed="8"/>
        <rFont val="한양신명조,한컴돋움"/>
        <family val="3"/>
      </rPr>
      <t>장</t>
    </r>
  </si>
  <si>
    <r>
      <t>공무원</t>
    </r>
    <r>
      <rPr>
        <sz val="10"/>
        <color indexed="8"/>
        <rFont val="Arial"/>
        <family val="2"/>
      </rPr>
      <t>·</t>
    </r>
    <r>
      <rPr>
        <sz val="10"/>
        <color indexed="8"/>
        <rFont val="한양신명조,한컴돋움"/>
        <family val="3"/>
      </rPr>
      <t>교직원</t>
    </r>
    <r>
      <rPr>
        <sz val="10"/>
        <color indexed="8"/>
        <rFont val="Arial"/>
        <family val="2"/>
      </rPr>
      <t> </t>
    </r>
  </si>
  <si>
    <r>
      <t>지</t>
    </r>
    <r>
      <rPr>
        <sz val="10"/>
        <color indexed="8"/>
        <rFont val="Arial"/>
        <family val="2"/>
      </rPr>
      <t xml:space="preserve">  </t>
    </r>
    <r>
      <rPr>
        <sz val="10"/>
        <color indexed="8"/>
        <rFont val="한양신명조,한컴돋움"/>
        <family val="3"/>
      </rPr>
      <t>역</t>
    </r>
  </si>
  <si>
    <t> Self-employed</t>
  </si>
  <si>
    <r>
      <t>건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한양신명조,한컴돋움"/>
        <family val="3"/>
      </rPr>
      <t>수</t>
    </r>
    <r>
      <rPr>
        <sz val="10"/>
        <color indexed="8"/>
        <rFont val="Arial"/>
        <family val="2"/>
      </rPr>
      <t xml:space="preserve"> 
Cases</t>
    </r>
  </si>
  <si>
    <r>
      <t>금</t>
    </r>
    <r>
      <rPr>
        <sz val="10"/>
        <color indexed="8"/>
        <rFont val="Arial"/>
        <family val="2"/>
      </rPr>
      <t xml:space="preserve">  </t>
    </r>
    <r>
      <rPr>
        <sz val="10"/>
        <color indexed="8"/>
        <rFont val="한양신명조,한컴돋움"/>
        <family val="3"/>
      </rPr>
      <t>액</t>
    </r>
    <r>
      <rPr>
        <sz val="10"/>
        <color indexed="8"/>
        <rFont val="Arial"/>
        <family val="2"/>
      </rPr>
      <t xml:space="preserve"> 
Amount</t>
    </r>
  </si>
  <si>
    <t>2 0 0 3</t>
  </si>
  <si>
    <t>2 0 0 4</t>
  </si>
  <si>
    <t> In-patients</t>
  </si>
  <si>
    <t> Out-patients</t>
  </si>
  <si>
    <t>pharmacy</t>
  </si>
  <si>
    <r>
      <t>자료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국민건강보험공단</t>
    </r>
  </si>
  <si>
    <t>Source : National Health Insurance Corporation</t>
  </si>
  <si>
    <t>입 원</t>
  </si>
  <si>
    <t>외 래</t>
  </si>
  <si>
    <t>약 국</t>
  </si>
  <si>
    <r>
      <t xml:space="preserve">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: 1) </t>
    </r>
    <r>
      <rPr>
        <sz val="10"/>
        <rFont val="돋움"/>
        <family val="3"/>
      </rPr>
      <t>노인복지시설에는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노인주거</t>
    </r>
    <r>
      <rPr>
        <sz val="10"/>
        <rFont val="Arial"/>
        <family val="2"/>
      </rPr>
      <t>·</t>
    </r>
    <r>
      <rPr>
        <sz val="10"/>
        <rFont val="돋움"/>
        <family val="3"/>
      </rPr>
      <t>의료복지시설만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포함하고</t>
    </r>
    <r>
      <rPr>
        <sz val="10"/>
        <rFont val="Arial"/>
        <family val="2"/>
      </rPr>
      <t xml:space="preserve">, </t>
    </r>
    <r>
      <rPr>
        <sz val="10"/>
        <rFont val="돋움"/>
        <family val="3"/>
      </rPr>
      <t>노인여가복지시설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및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재가노인복지시설은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미포함됨</t>
    </r>
    <r>
      <rPr>
        <sz val="10"/>
        <rFont val="Arial"/>
        <family val="2"/>
      </rPr>
      <t xml:space="preserve"> </t>
    </r>
  </si>
  <si>
    <r>
      <t xml:space="preserve">       2) </t>
    </r>
    <r>
      <rPr>
        <sz val="10"/>
        <rFont val="굴림"/>
        <family val="3"/>
      </rPr>
      <t>결핵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및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나장애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시설임</t>
    </r>
  </si>
  <si>
    <t xml:space="preserve">경로당
Community Senior center
</t>
  </si>
  <si>
    <r>
      <t>U</t>
    </r>
    <r>
      <rPr>
        <sz val="10"/>
        <rFont val="Arial"/>
        <family val="2"/>
      </rPr>
      <t>nregistered</t>
    </r>
  </si>
  <si>
    <r>
      <t>R</t>
    </r>
    <r>
      <rPr>
        <sz val="10"/>
        <rFont val="Arial"/>
        <family val="2"/>
      </rPr>
      <t>egistered</t>
    </r>
  </si>
  <si>
    <r>
      <t>T</t>
    </r>
    <r>
      <rPr>
        <sz val="10"/>
        <rFont val="Arial"/>
        <family val="2"/>
      </rPr>
      <t>otal</t>
    </r>
  </si>
  <si>
    <t>Admitted</t>
  </si>
  <si>
    <t>Discharged</t>
  </si>
  <si>
    <t>as of
year-end</t>
  </si>
  <si>
    <r>
      <t>합</t>
    </r>
    <r>
      <rPr>
        <sz val="10"/>
        <rFont val="Arial"/>
        <family val="2"/>
      </rPr>
      <t xml:space="preserve">          </t>
    </r>
    <r>
      <rPr>
        <sz val="10"/>
        <rFont val="돋움"/>
        <family val="3"/>
      </rPr>
      <t>계</t>
    </r>
  </si>
  <si>
    <r>
      <t>양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육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시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설</t>
    </r>
  </si>
  <si>
    <r>
      <t>자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립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원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설</t>
    </r>
  </si>
  <si>
    <r>
      <t>보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호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치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료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설</t>
    </r>
  </si>
  <si>
    <r>
      <t>기</t>
    </r>
    <r>
      <rPr>
        <sz val="10"/>
        <rFont val="Arial"/>
        <family val="2"/>
      </rPr>
      <t xml:space="preserve">               </t>
    </r>
    <r>
      <rPr>
        <sz val="10"/>
        <rFont val="돋움"/>
        <family val="3"/>
      </rPr>
      <t>타</t>
    </r>
  </si>
  <si>
    <r>
      <t>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설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수</t>
    </r>
  </si>
  <si>
    <r>
      <t>입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소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자</t>
    </r>
  </si>
  <si>
    <r>
      <t>퇴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소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자</t>
    </r>
  </si>
  <si>
    <r>
      <t>수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용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자</t>
    </r>
  </si>
  <si>
    <r>
      <t>(</t>
    </r>
    <r>
      <rPr>
        <sz val="10"/>
        <rFont val="돋움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돋움"/>
        <family val="3"/>
      </rPr>
      <t>개소</t>
    </r>
    <r>
      <rPr>
        <sz val="10"/>
        <rFont val="Arial"/>
        <family val="2"/>
      </rPr>
      <t xml:space="preserve">, </t>
    </r>
    <r>
      <rPr>
        <sz val="10"/>
        <rFont val="돋움"/>
        <family val="3"/>
      </rPr>
      <t>명</t>
    </r>
    <r>
      <rPr>
        <sz val="10"/>
        <rFont val="Arial"/>
        <family val="2"/>
      </rPr>
      <t>)</t>
    </r>
  </si>
  <si>
    <t>(Unit : number, person)</t>
  </si>
  <si>
    <r>
      <t>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설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수</t>
    </r>
  </si>
  <si>
    <r>
      <t>입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소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자</t>
    </r>
  </si>
  <si>
    <r>
      <t>퇴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소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자</t>
    </r>
  </si>
  <si>
    <r>
      <t>연</t>
    </r>
    <r>
      <rPr>
        <sz val="10"/>
        <rFont val="Arial"/>
        <family val="2"/>
      </rPr>
      <t xml:space="preserve">       </t>
    </r>
    <r>
      <rPr>
        <sz val="10"/>
        <rFont val="돋움"/>
        <family val="3"/>
      </rPr>
      <t>말</t>
    </r>
    <r>
      <rPr>
        <sz val="10"/>
        <rFont val="Arial"/>
        <family val="2"/>
      </rPr>
      <t xml:space="preserve">        </t>
    </r>
    <r>
      <rPr>
        <sz val="10"/>
        <rFont val="돋움"/>
        <family val="3"/>
      </rPr>
      <t>현</t>
    </r>
    <r>
      <rPr>
        <sz val="10"/>
        <rFont val="Arial"/>
        <family val="2"/>
      </rPr>
      <t xml:space="preserve">        </t>
    </r>
    <r>
      <rPr>
        <sz val="10"/>
        <rFont val="돋움"/>
        <family val="3"/>
      </rPr>
      <t>재</t>
    </r>
    <r>
      <rPr>
        <sz val="10"/>
        <rFont val="Arial"/>
        <family val="2"/>
      </rPr>
      <t xml:space="preserve">        </t>
    </r>
    <r>
      <rPr>
        <sz val="10"/>
        <rFont val="돋움"/>
        <family val="3"/>
      </rPr>
      <t>생</t>
    </r>
    <r>
      <rPr>
        <sz val="10"/>
        <rFont val="Arial"/>
        <family val="2"/>
      </rPr>
      <t xml:space="preserve">        </t>
    </r>
    <r>
      <rPr>
        <sz val="10"/>
        <rFont val="돋움"/>
        <family val="3"/>
      </rPr>
      <t>활</t>
    </r>
    <r>
      <rPr>
        <sz val="10"/>
        <rFont val="Arial"/>
        <family val="2"/>
      </rPr>
      <t xml:space="preserve">        </t>
    </r>
    <r>
      <rPr>
        <sz val="10"/>
        <rFont val="돋움"/>
        <family val="3"/>
      </rPr>
      <t>인</t>
    </r>
    <r>
      <rPr>
        <sz val="10"/>
        <rFont val="Arial"/>
        <family val="2"/>
      </rPr>
      <t xml:space="preserve">        </t>
    </r>
    <r>
      <rPr>
        <sz val="10"/>
        <rFont val="돋움"/>
        <family val="3"/>
      </rPr>
      <t>원</t>
    </r>
  </si>
  <si>
    <t>Admitted</t>
  </si>
  <si>
    <t>Discharged</t>
  </si>
  <si>
    <t>Inmates   as   of   year-end</t>
  </si>
  <si>
    <t>위탁자</t>
  </si>
  <si>
    <t>무연고자</t>
  </si>
  <si>
    <t>연고자</t>
  </si>
  <si>
    <r>
      <t>취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업</t>
    </r>
  </si>
  <si>
    <r>
      <t>전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원</t>
    </r>
  </si>
  <si>
    <r>
      <t>사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망</t>
    </r>
  </si>
  <si>
    <r>
      <t>기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타</t>
    </r>
  </si>
  <si>
    <r>
      <t>성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별</t>
    </r>
    <r>
      <rPr>
        <sz val="10"/>
        <rFont val="Arial"/>
        <family val="2"/>
      </rPr>
      <t xml:space="preserve">   Gender</t>
    </r>
  </si>
  <si>
    <r>
      <t>연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령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별</t>
    </r>
    <r>
      <rPr>
        <sz val="10"/>
        <rFont val="Arial"/>
        <family val="2"/>
      </rPr>
      <t xml:space="preserve">     Age</t>
    </r>
  </si>
  <si>
    <r>
      <t>장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애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종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별</t>
    </r>
    <r>
      <rPr>
        <sz val="10"/>
        <rFont val="Arial"/>
        <family val="2"/>
      </rPr>
      <t xml:space="preserve">     By category of disability</t>
    </r>
  </si>
  <si>
    <r>
      <t>인</t>
    </r>
    <r>
      <rPr>
        <sz val="10"/>
        <rFont val="Arial"/>
        <family val="2"/>
      </rPr>
      <t xml:space="preserve">    </t>
    </r>
    <r>
      <rPr>
        <sz val="10"/>
        <rFont val="돋움"/>
        <family val="3"/>
      </rPr>
      <t>도</t>
    </r>
  </si>
  <si>
    <t>계</t>
  </si>
  <si>
    <r>
      <t>18</t>
    </r>
    <r>
      <rPr>
        <sz val="10"/>
        <rFont val="돋움"/>
        <family val="3"/>
      </rPr>
      <t>세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미만</t>
    </r>
  </si>
  <si>
    <r>
      <t>18</t>
    </r>
    <r>
      <rPr>
        <sz val="10"/>
        <rFont val="돋움"/>
        <family val="3"/>
      </rPr>
      <t>세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이상</t>
    </r>
  </si>
  <si>
    <r>
      <t>지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체</t>
    </r>
  </si>
  <si>
    <r>
      <t>시</t>
    </r>
    <r>
      <rPr>
        <sz val="10"/>
        <rFont val="Arial"/>
        <family val="2"/>
      </rPr>
      <t xml:space="preserve">      </t>
    </r>
    <r>
      <rPr>
        <sz val="10"/>
        <rFont val="돋움"/>
        <family val="3"/>
      </rPr>
      <t>각</t>
    </r>
  </si>
  <si>
    <t>청각언어</t>
  </si>
  <si>
    <t>정신지체</t>
  </si>
  <si>
    <t>Less than 
18 years old</t>
  </si>
  <si>
    <t>18 years old
and over</t>
  </si>
  <si>
    <t>Auditorily</t>
  </si>
  <si>
    <t>Number of</t>
  </si>
  <si>
    <t>Non-</t>
  </si>
  <si>
    <t>To</t>
  </si>
  <si>
    <t>Physically</t>
  </si>
  <si>
    <t>Visually</t>
  </si>
  <si>
    <t>and
lingually</t>
  </si>
  <si>
    <t>Mentally</t>
  </si>
  <si>
    <t>facilities</t>
  </si>
  <si>
    <t>Referrals</t>
  </si>
  <si>
    <t>relatives</t>
  </si>
  <si>
    <t>Employed</t>
  </si>
  <si>
    <t>Transfer</t>
  </si>
  <si>
    <t>Death</t>
  </si>
  <si>
    <t>Others</t>
  </si>
  <si>
    <t>Male</t>
  </si>
  <si>
    <t>Female</t>
  </si>
  <si>
    <t>disabled</t>
  </si>
  <si>
    <t>retarded</t>
  </si>
  <si>
    <t>-</t>
  </si>
  <si>
    <r>
      <t>(</t>
    </r>
    <r>
      <rPr>
        <sz val="10"/>
        <color indexed="8"/>
        <rFont val="한양신명조,한컴돋움"/>
        <family val="3"/>
      </rPr>
      <t>단위</t>
    </r>
    <r>
      <rPr>
        <sz val="10"/>
        <color indexed="8"/>
        <rFont val="Arial"/>
        <family val="2"/>
      </rPr>
      <t xml:space="preserve">: </t>
    </r>
    <r>
      <rPr>
        <sz val="10"/>
        <color indexed="8"/>
        <rFont val="한양신명조,한컴돋움"/>
        <family val="3"/>
      </rPr>
      <t>명</t>
    </r>
    <r>
      <rPr>
        <sz val="10"/>
        <color indexed="8"/>
        <rFont val="Arial"/>
        <family val="2"/>
      </rPr>
      <t>,%)</t>
    </r>
  </si>
  <si>
    <t>(Unit : person, %)</t>
  </si>
  <si>
    <t>합계</t>
  </si>
  <si>
    <r>
      <t>국민기초생활보장법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한양신명조,한컴돋움"/>
        <family val="3"/>
      </rPr>
      <t>수급자</t>
    </r>
  </si>
  <si>
    <r>
      <t>2003</t>
    </r>
    <r>
      <rPr>
        <sz val="10"/>
        <rFont val="Arial"/>
        <family val="2"/>
      </rPr>
      <t>(Jejusi)</t>
    </r>
  </si>
  <si>
    <r>
      <t>2003</t>
    </r>
    <r>
      <rPr>
        <sz val="10"/>
        <rFont val="Arial"/>
        <family val="2"/>
      </rPr>
      <t>(Bukjeju)</t>
    </r>
  </si>
  <si>
    <r>
      <t>2004</t>
    </r>
    <r>
      <rPr>
        <sz val="10"/>
        <rFont val="Arial"/>
        <family val="2"/>
      </rPr>
      <t>(Jejusi)</t>
    </r>
  </si>
  <si>
    <r>
      <t>2004</t>
    </r>
    <r>
      <rPr>
        <sz val="10"/>
        <rFont val="Arial"/>
        <family val="2"/>
      </rPr>
      <t>(Bukjeju)</t>
    </r>
  </si>
  <si>
    <t>Oriental 
medicine</t>
  </si>
  <si>
    <t>2) Excluding army hospitals</t>
  </si>
  <si>
    <r>
      <t xml:space="preserve"> </t>
    </r>
    <r>
      <rPr>
        <sz val="10"/>
        <rFont val="Arial"/>
        <family val="2"/>
      </rPr>
      <t xml:space="preserve">  </t>
    </r>
    <r>
      <rPr>
        <sz val="10"/>
        <rFont val="Arial"/>
        <family val="2"/>
      </rPr>
      <t>Note : 1) Excluding health clinics to primary health care center</t>
    </r>
  </si>
  <si>
    <r>
      <t xml:space="preserve"> </t>
    </r>
    <r>
      <rPr>
        <sz val="10"/>
        <rFont val="Arial"/>
        <family val="2"/>
      </rPr>
      <t xml:space="preserve">          </t>
    </r>
    <r>
      <rPr>
        <sz val="10"/>
        <rFont val="Arial"/>
        <family val="2"/>
      </rPr>
      <t xml:space="preserve"> 3) Including hospitals for mental ills or T.B. patients, leprosariums</t>
    </r>
  </si>
  <si>
    <r>
      <t xml:space="preserve">          2.  </t>
    </r>
    <r>
      <rPr>
        <b/>
        <sz val="16"/>
        <rFont val="굴림"/>
        <family val="3"/>
      </rPr>
      <t>의료기관종사</t>
    </r>
    <r>
      <rPr>
        <b/>
        <sz val="16"/>
        <rFont val="Arial"/>
        <family val="2"/>
      </rPr>
      <t xml:space="preserve"> </t>
    </r>
    <r>
      <rPr>
        <b/>
        <sz val="16"/>
        <rFont val="굴림"/>
        <family val="3"/>
      </rPr>
      <t>의료인력</t>
    </r>
    <r>
      <rPr>
        <b/>
        <sz val="16"/>
        <rFont val="Arial"/>
        <family val="2"/>
      </rPr>
      <t xml:space="preserve">   Number of Medical Personnels Employed in Medical Institutions</t>
    </r>
  </si>
  <si>
    <r>
      <t>2003(</t>
    </r>
    <r>
      <rPr>
        <sz val="10"/>
        <rFont val="돋움"/>
        <family val="3"/>
      </rPr>
      <t>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시</t>
    </r>
    <r>
      <rPr>
        <sz val="10"/>
        <rFont val="Arial"/>
        <family val="2"/>
      </rPr>
      <t>)</t>
    </r>
  </si>
  <si>
    <r>
      <t>2004(</t>
    </r>
    <r>
      <rPr>
        <sz val="10"/>
        <color indexed="8"/>
        <rFont val="돋움"/>
        <family val="3"/>
      </rPr>
      <t>제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주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시</t>
    </r>
    <r>
      <rPr>
        <sz val="10"/>
        <color indexed="8"/>
        <rFont val="Arial"/>
        <family val="2"/>
      </rPr>
      <t>)</t>
    </r>
  </si>
  <si>
    <r>
      <t xml:space="preserve">4. </t>
    </r>
    <r>
      <rPr>
        <b/>
        <sz val="18"/>
        <rFont val="굴림"/>
        <family val="3"/>
      </rPr>
      <t>보건지소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및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보건진료소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인력</t>
    </r>
    <r>
      <rPr>
        <b/>
        <sz val="18"/>
        <rFont val="Arial"/>
        <family val="2"/>
      </rPr>
      <t xml:space="preserve">     Number of Staffs in Health Subcenters and Primary Health Care Centers</t>
    </r>
  </si>
  <si>
    <r>
      <t>연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별</t>
    </r>
  </si>
  <si>
    <r>
      <t>Y</t>
    </r>
    <r>
      <rPr>
        <sz val="10"/>
        <rFont val="Arial"/>
        <family val="2"/>
      </rPr>
      <t>ear</t>
    </r>
  </si>
  <si>
    <t xml:space="preserve"> Source : Jeju Special Self-Governing Province Health &amp; Hygiene Div.</t>
  </si>
  <si>
    <r>
      <t>2</t>
    </r>
    <r>
      <rPr>
        <sz val="10"/>
        <rFont val="Arial"/>
        <family val="2"/>
      </rPr>
      <t>003(</t>
    </r>
    <r>
      <rPr>
        <sz val="10"/>
        <rFont val="돋움"/>
        <family val="3"/>
      </rPr>
      <t>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시</t>
    </r>
    <r>
      <rPr>
        <sz val="10"/>
        <rFont val="Arial"/>
        <family val="2"/>
      </rPr>
      <t>)</t>
    </r>
  </si>
  <si>
    <r>
      <t>2</t>
    </r>
    <r>
      <rPr>
        <sz val="10"/>
        <rFont val="Arial"/>
        <family val="2"/>
      </rPr>
      <t>004(</t>
    </r>
    <r>
      <rPr>
        <sz val="10"/>
        <rFont val="돋움"/>
        <family val="3"/>
      </rPr>
      <t>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시</t>
    </r>
    <r>
      <rPr>
        <sz val="10"/>
        <rFont val="Arial"/>
        <family val="2"/>
      </rPr>
      <t>)</t>
    </r>
  </si>
  <si>
    <r>
      <t>소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계</t>
    </r>
  </si>
  <si>
    <r>
      <t>2003(</t>
    </r>
    <r>
      <rPr>
        <sz val="10"/>
        <rFont val="돋움"/>
        <family val="3"/>
      </rPr>
      <t>제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시</t>
    </r>
    <r>
      <rPr>
        <sz val="10"/>
        <rFont val="Arial"/>
        <family val="2"/>
      </rPr>
      <t>)</t>
    </r>
  </si>
  <si>
    <r>
      <t>2004(</t>
    </r>
    <r>
      <rPr>
        <sz val="10"/>
        <color indexed="8"/>
        <rFont val="돋움"/>
        <family val="3"/>
      </rPr>
      <t>제</t>
    </r>
    <r>
      <rPr>
        <sz val="10"/>
        <color indexed="8"/>
        <rFont val="Arial"/>
        <family val="2"/>
      </rPr>
      <t xml:space="preserve">  </t>
    </r>
    <r>
      <rPr>
        <sz val="10"/>
        <color indexed="8"/>
        <rFont val="돋움"/>
        <family val="3"/>
      </rPr>
      <t>주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시</t>
    </r>
    <r>
      <rPr>
        <sz val="10"/>
        <color indexed="8"/>
        <rFont val="Arial"/>
        <family val="2"/>
      </rPr>
      <t>)</t>
    </r>
  </si>
  <si>
    <t>2 0 0 5</t>
  </si>
  <si>
    <r>
      <t>2</t>
    </r>
    <r>
      <rPr>
        <sz val="10"/>
        <rFont val="Arial"/>
        <family val="2"/>
      </rPr>
      <t xml:space="preserve"> 0 0 5</t>
    </r>
  </si>
  <si>
    <r>
      <t>(</t>
    </r>
    <r>
      <rPr>
        <sz val="10"/>
        <rFont val="Arial"/>
        <family val="2"/>
      </rPr>
      <t>Unit : case, person)</t>
    </r>
  </si>
  <si>
    <t>회수
Case</t>
  </si>
  <si>
    <t>인원
Person</t>
  </si>
  <si>
    <t>건수
Case</t>
  </si>
  <si>
    <r>
      <t xml:space="preserve">16. </t>
    </r>
    <r>
      <rPr>
        <b/>
        <sz val="18"/>
        <color indexed="8"/>
        <rFont val="한양신명조,한컴돋움"/>
        <family val="3"/>
      </rPr>
      <t>건강보험급여</t>
    </r>
    <r>
      <rPr>
        <b/>
        <sz val="18"/>
        <color indexed="8"/>
        <rFont val="Arial"/>
        <family val="2"/>
      </rPr>
      <t xml:space="preserve">     Benefits in Medical Insurance</t>
    </r>
  </si>
  <si>
    <t>(Unit : case, 1,000 won)</t>
  </si>
  <si>
    <t>Patriots and veterans affairs law Recipients</t>
  </si>
  <si>
    <r>
      <t>자료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제주특별자치도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노인장애인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복지과</t>
    </r>
  </si>
  <si>
    <r>
      <t>자료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대한적십자사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혈액관리본부</t>
    </r>
  </si>
  <si>
    <r>
      <t>Source : The Republic of Korea National Red Cross</t>
    </r>
    <r>
      <rPr>
        <sz val="10"/>
        <rFont val="Arial"/>
        <family val="2"/>
      </rPr>
      <t xml:space="preserve"> All Lights Reserved</t>
    </r>
  </si>
  <si>
    <r>
      <t xml:space="preserve">Source : </t>
    </r>
    <r>
      <rPr>
        <sz val="10"/>
        <rFont val="Arial"/>
        <family val="2"/>
      </rPr>
      <t>Jeju Special Self-Governing Province Senior Citizens and Physically Challenged Welfare Div.</t>
    </r>
  </si>
  <si>
    <r>
      <t>연</t>
    </r>
    <r>
      <rPr>
        <sz val="10"/>
        <rFont val="돋움"/>
        <family val="3"/>
      </rPr>
      <t>별</t>
    </r>
  </si>
  <si>
    <r>
      <t xml:space="preserve">         </t>
    </r>
    <r>
      <rPr>
        <sz val="10"/>
        <rFont val="Arial"/>
        <family val="2"/>
      </rPr>
      <t xml:space="preserve"> Source :</t>
    </r>
    <r>
      <rPr>
        <sz val="10"/>
        <rFont val="Arial"/>
        <family val="2"/>
      </rPr>
      <t>Jeju Special Self-Governing Province</t>
    </r>
    <r>
      <rPr>
        <sz val="10"/>
        <rFont val="Arial"/>
        <family val="2"/>
      </rPr>
      <t xml:space="preserve"> Health &amp; Hygiene Div.</t>
    </r>
  </si>
  <si>
    <r>
      <t>자료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제주특별자치도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보건위생과</t>
    </r>
  </si>
  <si>
    <t>가구수</t>
  </si>
  <si>
    <t>가구원수</t>
  </si>
  <si>
    <t>Household members</t>
  </si>
  <si>
    <t>2 0 0 5</t>
  </si>
  <si>
    <t>Sub-total</t>
  </si>
  <si>
    <t>Public</t>
  </si>
  <si>
    <t>-</t>
  </si>
  <si>
    <r>
      <t>합</t>
    </r>
    <r>
      <rPr>
        <sz val="10"/>
        <rFont val="Arial"/>
        <family val="2"/>
      </rPr>
      <t xml:space="preserve">              </t>
    </r>
    <r>
      <rPr>
        <sz val="10"/>
        <rFont val="굴림"/>
        <family val="3"/>
      </rPr>
      <t>계</t>
    </r>
  </si>
  <si>
    <t>Households</t>
  </si>
  <si>
    <t>facilities</t>
  </si>
  <si>
    <t>일반수급자</t>
  </si>
  <si>
    <t>시설수급자</t>
  </si>
  <si>
    <t>2 0 0 5</t>
  </si>
  <si>
    <r>
      <t>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설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수
</t>
    </r>
    <r>
      <rPr>
        <sz val="10"/>
        <rFont val="Arial"/>
        <family val="2"/>
      </rPr>
      <t>No. of
facilities</t>
    </r>
  </si>
  <si>
    <r>
      <t>입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소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자
</t>
    </r>
    <r>
      <rPr>
        <sz val="10"/>
        <rFont val="Arial"/>
        <family val="2"/>
      </rPr>
      <t>Admitted</t>
    </r>
  </si>
  <si>
    <r>
      <t>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소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자
</t>
    </r>
    <r>
      <rPr>
        <sz val="10"/>
        <rFont val="Arial"/>
        <family val="2"/>
      </rPr>
      <t>Discharged</t>
    </r>
  </si>
  <si>
    <t>(Unit : number, each)</t>
  </si>
  <si>
    <t>-</t>
  </si>
  <si>
    <r>
      <t xml:space="preserve">Source : </t>
    </r>
    <r>
      <rPr>
        <sz val="10"/>
        <rFont val="Arial"/>
        <family val="2"/>
      </rPr>
      <t>Jeju Special Self-Governing Province Genger Equality Policy Div.</t>
    </r>
  </si>
  <si>
    <r>
      <t xml:space="preserve">Source : </t>
    </r>
    <r>
      <rPr>
        <sz val="10"/>
        <rFont val="Arial"/>
        <family val="2"/>
      </rPr>
      <t xml:space="preserve">Jeju Special Self-Governing Province </t>
    </r>
    <r>
      <rPr>
        <sz val="10"/>
        <rFont val="Arial"/>
        <family val="2"/>
      </rPr>
      <t>Genger Equality Policy Div.</t>
    </r>
  </si>
  <si>
    <t xml:space="preserve">                   </t>
  </si>
  <si>
    <t>-</t>
  </si>
  <si>
    <t>-</t>
  </si>
  <si>
    <r>
      <t>합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계</t>
    </r>
    <r>
      <rPr>
        <sz val="10"/>
        <color indexed="8"/>
        <rFont val="Arial"/>
        <family val="2"/>
      </rPr>
      <t xml:space="preserve"> </t>
    </r>
  </si>
  <si>
    <r>
      <t>금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연</t>
    </r>
  </si>
  <si>
    <r>
      <t>영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양</t>
    </r>
  </si>
  <si>
    <r>
      <t>절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주</t>
    </r>
  </si>
  <si>
    <r>
      <t>운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동</t>
    </r>
  </si>
  <si>
    <r>
      <t>약</t>
    </r>
    <r>
      <rPr>
        <sz val="10"/>
        <color indexed="8"/>
        <rFont val="Arial"/>
        <family val="2"/>
      </rPr>
      <t xml:space="preserve">  </t>
    </r>
    <r>
      <rPr>
        <sz val="10"/>
        <color indexed="8"/>
        <rFont val="굴림"/>
        <family val="3"/>
      </rPr>
      <t>물</t>
    </r>
  </si>
  <si>
    <r>
      <t>위생</t>
    </r>
    <r>
      <rPr>
        <sz val="10"/>
        <color indexed="8"/>
        <rFont val="Arial"/>
        <family val="2"/>
      </rPr>
      <t>(</t>
    </r>
    <r>
      <rPr>
        <sz val="10"/>
        <color indexed="8"/>
        <rFont val="굴림"/>
        <family val="3"/>
      </rPr>
      <t>식품</t>
    </r>
  </si>
  <si>
    <r>
      <t>(</t>
    </r>
    <r>
      <rPr>
        <sz val="10"/>
        <color indexed="8"/>
        <rFont val="굴림"/>
        <family val="3"/>
      </rPr>
      <t>응급처치</t>
    </r>
    <r>
      <rPr>
        <sz val="10"/>
        <color indexed="8"/>
        <rFont val="Arial"/>
        <family val="2"/>
      </rPr>
      <t>)</t>
    </r>
  </si>
  <si>
    <r>
      <t>S</t>
    </r>
    <r>
      <rPr>
        <sz val="10"/>
        <color indexed="8"/>
        <rFont val="Arial"/>
        <family val="2"/>
      </rPr>
      <t>ex education</t>
    </r>
  </si>
  <si>
    <r>
      <t>안전</t>
    </r>
    <r>
      <rPr>
        <sz val="10"/>
        <color indexed="8"/>
        <rFont val="Arial"/>
        <family val="2"/>
      </rPr>
      <t>)</t>
    </r>
    <r>
      <rPr>
        <sz val="10"/>
        <color indexed="8"/>
        <rFont val="굴림"/>
        <family val="3"/>
      </rPr>
      <t>교육</t>
    </r>
  </si>
  <si>
    <t>제주시</t>
  </si>
  <si>
    <t>서귀포시</t>
  </si>
  <si>
    <r>
      <t>당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뇨</t>
    </r>
  </si>
  <si>
    <r>
      <t>비만</t>
    </r>
    <r>
      <rPr>
        <sz val="10"/>
        <color indexed="8"/>
        <rFont val="Arial"/>
        <family val="2"/>
      </rPr>
      <t>․</t>
    </r>
  </si>
  <si>
    <r>
      <t>치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매</t>
    </r>
  </si>
  <si>
    <r>
      <t>기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타</t>
    </r>
  </si>
  <si>
    <t>Diabetes
 mellitus</t>
  </si>
  <si>
    <r>
      <t>(</t>
    </r>
    <r>
      <rPr>
        <sz val="10"/>
        <color indexed="8"/>
        <rFont val="굴림"/>
        <family val="3"/>
      </rPr>
      <t>환경성질환</t>
    </r>
    <r>
      <rPr>
        <sz val="10"/>
        <color indexed="8"/>
        <rFont val="Arial"/>
        <family val="2"/>
      </rPr>
      <t>)</t>
    </r>
  </si>
  <si>
    <r>
      <t>질</t>
    </r>
    <r>
      <rPr>
        <sz val="10"/>
        <color indexed="8"/>
        <rFont val="Arial"/>
        <family val="2"/>
      </rPr>
      <t xml:space="preserve">  </t>
    </r>
    <r>
      <rPr>
        <sz val="10"/>
        <color indexed="8"/>
        <rFont val="굴림"/>
        <family val="3"/>
      </rPr>
      <t>환</t>
    </r>
  </si>
  <si>
    <t>서귀포시</t>
  </si>
  <si>
    <r>
      <t>        </t>
    </r>
    <r>
      <rPr>
        <sz val="10"/>
        <color indexed="8"/>
        <rFont val="굴림"/>
        <family val="3"/>
      </rPr>
      <t>성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별</t>
    </r>
    <r>
      <rPr>
        <sz val="10"/>
        <color indexed="8"/>
        <rFont val="Arial"/>
        <family val="2"/>
      </rPr>
      <t>  by Gender</t>
    </r>
  </si>
  <si>
    <r>
      <t>       </t>
    </r>
    <r>
      <rPr>
        <sz val="10"/>
        <color indexed="8"/>
        <rFont val="굴림"/>
        <family val="3"/>
      </rPr>
      <t>연</t>
    </r>
    <r>
      <rPr>
        <sz val="10"/>
        <color indexed="8"/>
        <rFont val="Arial"/>
        <family val="2"/>
      </rPr>
      <t xml:space="preserve">  </t>
    </r>
    <r>
      <rPr>
        <sz val="10"/>
        <color indexed="8"/>
        <rFont val="굴림"/>
        <family val="3"/>
      </rPr>
      <t>령</t>
    </r>
    <r>
      <rPr>
        <sz val="10"/>
        <color indexed="8"/>
        <rFont val="Arial"/>
        <family val="2"/>
      </rPr>
      <t xml:space="preserve">  </t>
    </r>
    <r>
      <rPr>
        <sz val="10"/>
        <color indexed="8"/>
        <rFont val="굴림"/>
        <family val="3"/>
      </rPr>
      <t>별</t>
    </r>
    <r>
      <rPr>
        <sz val="10"/>
        <color indexed="8"/>
        <rFont val="Arial"/>
        <family val="2"/>
      </rPr>
      <t>  by Age</t>
    </r>
  </si>
  <si>
    <r>
      <t>남</t>
    </r>
    <r>
      <rPr>
        <sz val="10"/>
        <color indexed="8"/>
        <rFont val="Arial"/>
        <family val="2"/>
      </rPr>
      <t xml:space="preserve"> Male</t>
    </r>
  </si>
  <si>
    <r>
      <t>여</t>
    </r>
    <r>
      <rPr>
        <sz val="10"/>
        <color indexed="8"/>
        <rFont val="Arial"/>
        <family val="2"/>
      </rPr>
      <t xml:space="preserve"> Female</t>
    </r>
  </si>
  <si>
    <r>
      <t>19</t>
    </r>
    <r>
      <rPr>
        <sz val="10"/>
        <color indexed="8"/>
        <rFont val="굴림"/>
        <family val="3"/>
      </rPr>
      <t>세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이하</t>
    </r>
  </si>
  <si>
    <r>
      <t>60</t>
    </r>
    <r>
      <rPr>
        <sz val="10"/>
        <color indexed="8"/>
        <rFont val="굴림"/>
        <family val="3"/>
      </rPr>
      <t>세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이상</t>
    </r>
  </si>
  <si>
    <r>
      <t>자료</t>
    </r>
    <r>
      <rPr>
        <sz val="10"/>
        <rFont val="Arial"/>
        <family val="2"/>
      </rPr>
      <t xml:space="preserve"> : </t>
    </r>
    <r>
      <rPr>
        <sz val="10"/>
        <rFont val="돋움"/>
        <family val="3"/>
      </rPr>
      <t>제주특별자치도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자치행정과</t>
    </r>
  </si>
  <si>
    <t>Source : Jeju Special Self-Governing Provinc Local Administrative Div</t>
  </si>
  <si>
    <r>
      <t>합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계
</t>
    </r>
    <r>
      <rPr>
        <sz val="10"/>
        <rFont val="Arial"/>
        <family val="2"/>
      </rPr>
      <t>Total</t>
    </r>
  </si>
  <si>
    <r>
      <t>모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자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호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설
</t>
    </r>
    <r>
      <rPr>
        <sz val="10"/>
        <rFont val="Arial"/>
        <family val="2"/>
      </rPr>
      <t>Maternal and child welfare institution</t>
    </r>
  </si>
  <si>
    <t>성매매 피해자 지원시설
Facilities for Victims of Forced Prostitution</t>
  </si>
  <si>
    <r>
      <t xml:space="preserve">연말현재
생활인원
</t>
    </r>
    <r>
      <rPr>
        <sz val="10"/>
        <rFont val="Arial"/>
        <family val="2"/>
      </rPr>
      <t>Inmates as
of year-end</t>
    </r>
  </si>
  <si>
    <t>가정폭력</t>
  </si>
  <si>
    <t>성폭력</t>
  </si>
  <si>
    <t>성매매피해</t>
  </si>
  <si>
    <t>Domestic Violence</t>
  </si>
  <si>
    <t>Sexual Violence</t>
  </si>
  <si>
    <t>Victims of Forced Prostitution</t>
  </si>
  <si>
    <t>상담소개소</t>
  </si>
  <si>
    <t>상담건수</t>
  </si>
  <si>
    <t>의료지원</t>
  </si>
  <si>
    <t>기타</t>
  </si>
  <si>
    <t>No. of Counseling Centers</t>
  </si>
  <si>
    <t>No. of Counseling</t>
  </si>
  <si>
    <t>Counseling</t>
  </si>
  <si>
    <t>Legal Aid</t>
  </si>
  <si>
    <t>Medical Aid</t>
  </si>
  <si>
    <t>Victim's facility</t>
  </si>
  <si>
    <t>Household</t>
  </si>
  <si>
    <r>
      <t>세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주</t>
    </r>
  </si>
  <si>
    <r>
      <t>세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원</t>
    </r>
  </si>
  <si>
    <r>
      <t>재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학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별</t>
    </r>
  </si>
  <si>
    <t>School   Attendance</t>
  </si>
  <si>
    <r>
      <t>미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취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학</t>
    </r>
    <r>
      <rPr>
        <sz val="10"/>
        <rFont val="Arial"/>
        <family val="2"/>
      </rPr>
      <t xml:space="preserve"> </t>
    </r>
  </si>
  <si>
    <r>
      <t>초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등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학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교</t>
    </r>
  </si>
  <si>
    <r>
      <t>중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학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교</t>
    </r>
  </si>
  <si>
    <r>
      <t>고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등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학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교</t>
    </r>
  </si>
  <si>
    <r>
      <t>기타</t>
    </r>
    <r>
      <rPr>
        <sz val="10"/>
        <rFont val="Arial"/>
        <family val="2"/>
      </rPr>
      <t>(</t>
    </r>
    <r>
      <rPr>
        <sz val="10"/>
        <rFont val="돋움"/>
        <family val="3"/>
      </rPr>
      <t>미재학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등</t>
    </r>
    <r>
      <rPr>
        <sz val="10"/>
        <rFont val="Arial"/>
        <family val="2"/>
      </rPr>
      <t>)</t>
    </r>
  </si>
  <si>
    <t>Householder</t>
  </si>
  <si>
    <t>members</t>
  </si>
  <si>
    <t>Pre-school</t>
  </si>
  <si>
    <t>Primary
school</t>
  </si>
  <si>
    <t>Middle
school</t>
  </si>
  <si>
    <t>High school</t>
  </si>
  <si>
    <r>
      <t xml:space="preserve">13. </t>
    </r>
    <r>
      <rPr>
        <b/>
        <sz val="18"/>
        <rFont val="돋움"/>
        <family val="3"/>
      </rPr>
      <t>보건소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구강보건사업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실적</t>
    </r>
    <r>
      <rPr>
        <b/>
        <sz val="18"/>
        <rFont val="Arial"/>
        <family val="2"/>
      </rPr>
      <t xml:space="preserve"> Oral health activities at health centers</t>
    </r>
  </si>
  <si>
    <t>Year</t>
  </si>
  <si>
    <r>
      <t>(</t>
    </r>
    <r>
      <rPr>
        <sz val="10"/>
        <rFont val="돋움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돋움"/>
        <family val="3"/>
      </rPr>
      <t>건수</t>
    </r>
    <r>
      <rPr>
        <sz val="10"/>
        <rFont val="Arial"/>
        <family val="2"/>
      </rPr>
      <t xml:space="preserve">, </t>
    </r>
    <r>
      <rPr>
        <sz val="10"/>
        <rFont val="돋움"/>
        <family val="3"/>
      </rPr>
      <t>명</t>
    </r>
    <r>
      <rPr>
        <sz val="10"/>
        <rFont val="Arial"/>
        <family val="2"/>
      </rPr>
      <t>)</t>
    </r>
  </si>
  <si>
    <r>
      <t xml:space="preserve">구강보건교육
</t>
    </r>
    <r>
      <rPr>
        <sz val="10"/>
        <rFont val="Arial"/>
        <family val="2"/>
      </rPr>
      <t>Oral health education</t>
    </r>
  </si>
  <si>
    <r>
      <t xml:space="preserve">홈메우기
</t>
    </r>
    <r>
      <rPr>
        <sz val="10"/>
        <rFont val="Arial"/>
        <family val="2"/>
      </rPr>
      <t>Pit and fissure sealing</t>
    </r>
  </si>
  <si>
    <r>
      <t xml:space="preserve">치면세마
</t>
    </r>
    <r>
      <rPr>
        <sz val="10"/>
        <rFont val="Arial"/>
        <family val="2"/>
      </rPr>
      <t>Oral prophylaxis</t>
    </r>
  </si>
  <si>
    <r>
      <t xml:space="preserve">불소도포
</t>
    </r>
    <r>
      <rPr>
        <sz val="10"/>
        <rFont val="Arial"/>
        <family val="2"/>
      </rPr>
      <t>Topical fluoride application</t>
    </r>
  </si>
  <si>
    <r>
      <t xml:space="preserve">불소용액양치
</t>
    </r>
    <r>
      <rPr>
        <sz val="10"/>
        <rFont val="Arial"/>
        <family val="2"/>
      </rPr>
      <t>Fluoride mouth rinsing</t>
    </r>
  </si>
  <si>
    <r>
      <t xml:space="preserve">기타
</t>
    </r>
    <r>
      <rPr>
        <sz val="10"/>
        <rFont val="Arial"/>
        <family val="2"/>
      </rPr>
      <t>Others</t>
    </r>
  </si>
  <si>
    <r>
      <t xml:space="preserve">   </t>
    </r>
    <r>
      <rPr>
        <sz val="10"/>
        <color indexed="8"/>
        <rFont val="돋움"/>
        <family val="3"/>
      </rPr>
      <t>주</t>
    </r>
    <r>
      <rPr>
        <sz val="10"/>
        <color indexed="8"/>
        <rFont val="Arial"/>
        <family val="2"/>
      </rPr>
      <t xml:space="preserve"> : </t>
    </r>
    <r>
      <rPr>
        <sz val="10"/>
        <color indexed="8"/>
        <rFont val="돋움"/>
        <family val="3"/>
      </rPr>
      <t>기타에는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식이조절</t>
    </r>
    <r>
      <rPr>
        <sz val="10"/>
        <color indexed="8"/>
        <rFont val="Arial"/>
        <family val="2"/>
      </rPr>
      <t xml:space="preserve">, </t>
    </r>
    <r>
      <rPr>
        <sz val="10"/>
        <color indexed="8"/>
        <rFont val="돋움"/>
        <family val="3"/>
      </rPr>
      <t>교환기유치발거</t>
    </r>
    <r>
      <rPr>
        <sz val="10"/>
        <color indexed="8"/>
        <rFont val="Arial"/>
        <family val="2"/>
      </rPr>
      <t xml:space="preserve">, </t>
    </r>
    <r>
      <rPr>
        <sz val="10"/>
        <color indexed="8"/>
        <rFont val="돋움"/>
        <family val="3"/>
      </rPr>
      <t>우식병소충전</t>
    </r>
    <r>
      <rPr>
        <sz val="10"/>
        <color indexed="8"/>
        <rFont val="Arial"/>
        <family val="2"/>
      </rPr>
      <t xml:space="preserve">, </t>
    </r>
    <r>
      <rPr>
        <sz val="10"/>
        <color indexed="8"/>
        <rFont val="돋움"/>
        <family val="3"/>
      </rPr>
      <t>유치치수절단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등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포함</t>
    </r>
  </si>
  <si>
    <r>
      <t xml:space="preserve">14. </t>
    </r>
    <r>
      <rPr>
        <b/>
        <sz val="18"/>
        <rFont val="굴림"/>
        <family val="3"/>
      </rPr>
      <t>모자보건사업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실적</t>
    </r>
    <r>
      <rPr>
        <b/>
        <sz val="18"/>
        <rFont val="Arial"/>
        <family val="2"/>
      </rPr>
      <t xml:space="preserve">          Maternal and Child Health Care Activities</t>
    </r>
  </si>
  <si>
    <r>
      <t>모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자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보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건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관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리</t>
    </r>
  </si>
  <si>
    <r>
      <t>건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강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진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단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사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업</t>
    </r>
  </si>
  <si>
    <t>Maternal and child health care program</t>
  </si>
  <si>
    <t>Health examination activities</t>
  </si>
  <si>
    <r>
      <t>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산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등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록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리</t>
    </r>
  </si>
  <si>
    <r>
      <t>영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유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등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록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리</t>
    </r>
  </si>
  <si>
    <r>
      <t>임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산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부</t>
    </r>
  </si>
  <si>
    <r>
      <t>영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유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아</t>
    </r>
  </si>
  <si>
    <t>Registered pregnant women</t>
  </si>
  <si>
    <t>Registered infants/children</t>
  </si>
  <si>
    <t>Pregnant women</t>
  </si>
  <si>
    <t>보건소</t>
  </si>
  <si>
    <t>보 건</t>
  </si>
  <si>
    <t>지 소</t>
  </si>
  <si>
    <t>진료소</t>
  </si>
  <si>
    <t>Primary</t>
  </si>
  <si>
    <t>Sub</t>
  </si>
  <si>
    <t>health</t>
  </si>
  <si>
    <t>Health</t>
  </si>
  <si>
    <t>care</t>
  </si>
  <si>
    <t>centers</t>
  </si>
  <si>
    <t>post</t>
  </si>
  <si>
    <r>
      <t>주</t>
    </r>
    <r>
      <rPr>
        <sz val="10"/>
        <rFont val="Arial"/>
        <family val="2"/>
      </rPr>
      <t xml:space="preserve"> : 1. </t>
    </r>
    <r>
      <rPr>
        <sz val="10"/>
        <rFont val="돋움"/>
        <family val="3"/>
      </rPr>
      <t>식품소분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판매업</t>
    </r>
    <r>
      <rPr>
        <sz val="10"/>
        <rFont val="Arial"/>
        <family val="2"/>
      </rPr>
      <t xml:space="preserve"> : </t>
    </r>
    <r>
      <rPr>
        <sz val="10"/>
        <rFont val="돋움"/>
        <family val="3"/>
      </rPr>
      <t>식품소분업</t>
    </r>
    <r>
      <rPr>
        <sz val="10"/>
        <rFont val="Arial"/>
        <family val="2"/>
      </rPr>
      <t xml:space="preserve">, </t>
    </r>
    <r>
      <rPr>
        <sz val="10"/>
        <rFont val="돋움"/>
        <family val="3"/>
      </rPr>
      <t>식용얼음판매업</t>
    </r>
    <r>
      <rPr>
        <sz val="10"/>
        <rFont val="Arial"/>
        <family val="2"/>
      </rPr>
      <t xml:space="preserve">, </t>
    </r>
    <r>
      <rPr>
        <sz val="10"/>
        <rFont val="돋움"/>
        <family val="3"/>
      </rPr>
      <t>식품자동판매기영업</t>
    </r>
    <r>
      <rPr>
        <sz val="10"/>
        <rFont val="Arial"/>
        <family val="2"/>
      </rPr>
      <t xml:space="preserve">, </t>
    </r>
    <r>
      <rPr>
        <sz val="10"/>
        <rFont val="돋움"/>
        <family val="3"/>
      </rPr>
      <t>유통전문판매업</t>
    </r>
    <r>
      <rPr>
        <sz val="10"/>
        <rFont val="Arial"/>
        <family val="2"/>
      </rPr>
      <t xml:space="preserve">, </t>
    </r>
    <r>
      <rPr>
        <sz val="10"/>
        <rFont val="돋움"/>
        <family val="3"/>
      </rPr>
      <t>집단급식소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식품판매업</t>
    </r>
    <r>
      <rPr>
        <sz val="10"/>
        <rFont val="Arial"/>
        <family val="2"/>
      </rPr>
      <t xml:space="preserve">, </t>
    </r>
    <r>
      <rPr>
        <sz val="10"/>
        <rFont val="돋움"/>
        <family val="3"/>
      </rPr>
      <t>식품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등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수입판매업</t>
    </r>
    <r>
      <rPr>
        <sz val="10"/>
        <rFont val="Arial"/>
        <family val="2"/>
      </rPr>
      <t xml:space="preserve">, </t>
    </r>
    <r>
      <rPr>
        <sz val="10"/>
        <rFont val="돋움"/>
        <family val="3"/>
      </rPr>
      <t>기타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식품판매업</t>
    </r>
  </si>
  <si>
    <r>
      <t xml:space="preserve">       2. </t>
    </r>
    <r>
      <rPr>
        <sz val="10"/>
        <rFont val="돋움"/>
        <family val="3"/>
      </rPr>
      <t>식품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보존업</t>
    </r>
    <r>
      <rPr>
        <sz val="10"/>
        <rFont val="Arial"/>
        <family val="2"/>
      </rPr>
      <t xml:space="preserve"> : </t>
    </r>
    <r>
      <rPr>
        <sz val="10"/>
        <rFont val="돋움"/>
        <family val="3"/>
      </rPr>
      <t>식품조사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처리업</t>
    </r>
    <r>
      <rPr>
        <sz val="10"/>
        <rFont val="Arial"/>
        <family val="2"/>
      </rPr>
      <t xml:space="preserve">, </t>
    </r>
    <r>
      <rPr>
        <sz val="10"/>
        <rFont val="돋움"/>
        <family val="3"/>
      </rPr>
      <t>식품냉동</t>
    </r>
    <r>
      <rPr>
        <sz val="10"/>
        <rFont val="Arial"/>
        <family val="2"/>
      </rPr>
      <t>·</t>
    </r>
    <r>
      <rPr>
        <sz val="10"/>
        <rFont val="돋움"/>
        <family val="3"/>
      </rPr>
      <t>냉장업</t>
    </r>
  </si>
  <si>
    <r>
      <t xml:space="preserve">       3. </t>
    </r>
    <r>
      <rPr>
        <sz val="10"/>
        <rFont val="돋움"/>
        <family val="3"/>
      </rPr>
      <t>용기</t>
    </r>
    <r>
      <rPr>
        <sz val="10"/>
        <rFont val="Arial"/>
        <family val="2"/>
      </rPr>
      <t>·</t>
    </r>
    <r>
      <rPr>
        <sz val="10"/>
        <rFont val="돋움"/>
        <family val="3"/>
      </rPr>
      <t>포장지제조업</t>
    </r>
    <r>
      <rPr>
        <sz val="10"/>
        <rFont val="Arial"/>
        <family val="2"/>
      </rPr>
      <t xml:space="preserve">, </t>
    </r>
    <r>
      <rPr>
        <sz val="10"/>
        <rFont val="돋움"/>
        <family val="3"/>
      </rPr>
      <t>옹기류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제조업</t>
    </r>
    <r>
      <rPr>
        <sz val="10"/>
        <rFont val="Arial"/>
        <family val="2"/>
      </rPr>
      <t>(</t>
    </r>
    <r>
      <rPr>
        <sz val="10"/>
        <rFont val="돋움"/>
        <family val="3"/>
      </rPr>
      <t>이상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식품위생법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시행령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제</t>
    </r>
    <r>
      <rPr>
        <sz val="10"/>
        <rFont val="Arial"/>
        <family val="2"/>
      </rPr>
      <t>7</t>
    </r>
    <r>
      <rPr>
        <sz val="10"/>
        <rFont val="돋움"/>
        <family val="3"/>
      </rPr>
      <t>조</t>
    </r>
    <r>
      <rPr>
        <sz val="10"/>
        <rFont val="Arial"/>
        <family val="2"/>
      </rPr>
      <t xml:space="preserve"> : 2008.2)</t>
    </r>
  </si>
  <si>
    <r>
      <t xml:space="preserve">      4. </t>
    </r>
    <r>
      <rPr>
        <sz val="10"/>
        <rFont val="돋움"/>
        <family val="3"/>
      </rPr>
      <t>건강기능식품에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관한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법률시행령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제</t>
    </r>
    <r>
      <rPr>
        <sz val="10"/>
        <rFont val="Arial"/>
        <family val="2"/>
      </rPr>
      <t>2</t>
    </r>
    <r>
      <rPr>
        <sz val="10"/>
        <rFont val="돋움"/>
        <family val="3"/>
      </rPr>
      <t>조</t>
    </r>
    <r>
      <rPr>
        <sz val="10"/>
        <rFont val="Arial"/>
        <family val="2"/>
      </rPr>
      <t>(2008.12)</t>
    </r>
    <r>
      <rPr>
        <sz val="10"/>
        <rFont val="돋움"/>
        <family val="3"/>
      </rPr>
      <t>에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의한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분류로</t>
    </r>
  </si>
  <si>
    <r>
      <t xml:space="preserve">          - </t>
    </r>
    <r>
      <rPr>
        <sz val="10"/>
        <rFont val="돋움"/>
        <family val="3"/>
      </rPr>
      <t>건강기능식품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제조업</t>
    </r>
    <r>
      <rPr>
        <sz val="10"/>
        <rFont val="Arial"/>
        <family val="2"/>
      </rPr>
      <t xml:space="preserve"> : </t>
    </r>
    <r>
      <rPr>
        <sz val="10"/>
        <rFont val="돋움"/>
        <family val="3"/>
      </rPr>
      <t>건강기능식품전문제조업</t>
    </r>
    <r>
      <rPr>
        <sz val="10"/>
        <rFont val="Arial"/>
        <family val="2"/>
      </rPr>
      <t xml:space="preserve">, </t>
    </r>
    <r>
      <rPr>
        <sz val="10"/>
        <rFont val="돋움"/>
        <family val="3"/>
      </rPr>
      <t>건강기능식품벤처제조업</t>
    </r>
  </si>
  <si>
    <r>
      <t xml:space="preserve">          - </t>
    </r>
    <r>
      <rPr>
        <sz val="10"/>
        <rFont val="돋움"/>
        <family val="3"/>
      </rPr>
      <t>건강기능식품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수입업</t>
    </r>
  </si>
  <si>
    <r>
      <t xml:space="preserve">          - </t>
    </r>
    <r>
      <rPr>
        <sz val="10"/>
        <rFont val="돋움"/>
        <family val="3"/>
      </rPr>
      <t>건강기능식품판매업</t>
    </r>
    <r>
      <rPr>
        <sz val="10"/>
        <rFont val="Arial"/>
        <family val="2"/>
      </rPr>
      <t xml:space="preserve"> : </t>
    </r>
    <r>
      <rPr>
        <sz val="10"/>
        <rFont val="돋움"/>
        <family val="3"/>
      </rPr>
      <t>건강기능식품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일반판매업</t>
    </r>
    <r>
      <rPr>
        <sz val="10"/>
        <rFont val="Arial"/>
        <family val="2"/>
      </rPr>
      <t xml:space="preserve">, </t>
    </r>
    <r>
      <rPr>
        <sz val="10"/>
        <rFont val="돋움"/>
        <family val="3"/>
      </rPr>
      <t>건강기능식품유통전문판매업으로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분류</t>
    </r>
  </si>
  <si>
    <r>
      <t>자료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식품의약품안전청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제주특별자치도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위생과</t>
    </r>
  </si>
  <si>
    <r>
      <t xml:space="preserve">Source : Korea Food and Drug Administration,  </t>
    </r>
    <r>
      <rPr>
        <sz val="10"/>
        <rFont val="Arial"/>
        <family val="2"/>
      </rPr>
      <t xml:space="preserve">Jeju Special Self-Governing Province  </t>
    </r>
    <r>
      <rPr>
        <sz val="10"/>
        <rFont val="Arial"/>
        <family val="2"/>
      </rPr>
      <t>Health &amp; Hygiene Div</t>
    </r>
  </si>
  <si>
    <t>건강기능식품 제조·수입·판매업</t>
  </si>
  <si>
    <r>
      <t xml:space="preserve"> </t>
    </r>
    <r>
      <rPr>
        <sz val="10"/>
        <rFont val="Arial"/>
        <family val="2"/>
      </rPr>
      <t xml:space="preserve">     </t>
    </r>
    <r>
      <rPr>
        <sz val="10"/>
        <rFont val="Arial"/>
        <family val="2"/>
      </rPr>
      <t xml:space="preserve">Source : </t>
    </r>
    <r>
      <rPr>
        <sz val="10"/>
        <rFont val="Arial"/>
        <family val="2"/>
      </rPr>
      <t xml:space="preserve">Health  Management </t>
    </r>
    <r>
      <rPr>
        <sz val="10"/>
        <rFont val="Arial"/>
        <family val="2"/>
      </rPr>
      <t>Div.</t>
    </r>
  </si>
  <si>
    <t xml:space="preserve">    Note : 1) Including tourist hotels</t>
  </si>
  <si>
    <t>Infants/children</t>
  </si>
  <si>
    <r>
      <t xml:space="preserve">15. </t>
    </r>
    <r>
      <rPr>
        <b/>
        <sz val="18"/>
        <rFont val="굴림"/>
        <family val="3"/>
      </rPr>
      <t>건강보험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적용인구</t>
    </r>
    <r>
      <rPr>
        <b/>
        <vertAlign val="superscript"/>
        <sz val="18"/>
        <rFont val="Arial"/>
        <family val="2"/>
      </rPr>
      <t xml:space="preserve">  </t>
    </r>
    <r>
      <rPr>
        <b/>
        <sz val="18"/>
        <rFont val="Arial"/>
        <family val="2"/>
      </rPr>
      <t xml:space="preserve">           Beneficiaries of Health Insurance</t>
    </r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</si>
  <si>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명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개소</t>
    </r>
    <r>
      <rPr>
        <sz val="10"/>
        <rFont val="Arial"/>
        <family val="2"/>
      </rPr>
      <t>)</t>
    </r>
  </si>
  <si>
    <t>( Unit : person, number)</t>
  </si>
  <si>
    <r>
      <t>합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 xml:space="preserve">계
</t>
    </r>
    <r>
      <rPr>
        <sz val="10"/>
        <rFont val="Arial"/>
        <family val="2"/>
      </rPr>
      <t>Total</t>
    </r>
  </si>
  <si>
    <r>
      <t>근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로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자</t>
    </r>
    <r>
      <rPr>
        <sz val="10"/>
        <rFont val="Arial"/>
        <family val="2"/>
      </rPr>
      <t xml:space="preserve">   
Worker</t>
    </r>
  </si>
  <si>
    <r>
      <t>공무원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사립학교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교직원</t>
    </r>
    <r>
      <rPr>
        <sz val="10"/>
        <rFont val="Arial"/>
        <family val="2"/>
      </rPr>
      <t xml:space="preserve">
Government employees and private school teachers</t>
    </r>
  </si>
  <si>
    <t>지     역  
Self-employed</t>
  </si>
  <si>
    <r>
      <t xml:space="preserve">적용인구
</t>
    </r>
    <r>
      <rPr>
        <sz val="10"/>
        <rFont val="Arial"/>
        <family val="2"/>
      </rPr>
      <t>Covered persons</t>
    </r>
  </si>
  <si>
    <t xml:space="preserve"> 세 대 주householder</t>
  </si>
  <si>
    <r>
      <t xml:space="preserve">가입자
</t>
    </r>
    <r>
      <rPr>
        <sz val="10"/>
        <rFont val="Arial"/>
        <family val="2"/>
      </rPr>
      <t>Insured</t>
    </r>
  </si>
  <si>
    <r>
      <t xml:space="preserve">계
</t>
    </r>
    <r>
      <rPr>
        <sz val="10"/>
        <rFont val="Arial"/>
        <family val="2"/>
      </rPr>
      <t>Total</t>
    </r>
  </si>
  <si>
    <r>
      <t xml:space="preserve">피부양자
</t>
    </r>
    <r>
      <rPr>
        <sz val="10"/>
        <rFont val="Arial"/>
        <family val="2"/>
      </rPr>
      <t>Dependents</t>
    </r>
  </si>
  <si>
    <r>
      <t>자료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국민건강보험공단제주지사</t>
    </r>
  </si>
  <si>
    <t>Source : National Health Insurance Corporation</t>
  </si>
  <si>
    <t>주) · 지역: 제주도 주민등록상 주소지 가입자(일반 사병 포함)</t>
  </si>
  <si>
    <t xml:space="preserve">     · 근로자 및 공무원, 사립학교 교직원의 피부양자는 제주도 주민등록주소지 및 도외 포함</t>
  </si>
  <si>
    <t>Total</t>
  </si>
  <si>
    <t>Medical insurance for employees</t>
  </si>
  <si>
    <t>Government employees and private school teachers</t>
  </si>
  <si>
    <r>
      <t xml:space="preserve">12. </t>
    </r>
    <r>
      <rPr>
        <b/>
        <sz val="18"/>
        <rFont val="돋움"/>
        <family val="3"/>
      </rPr>
      <t>결핵환자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현황</t>
    </r>
    <r>
      <rPr>
        <b/>
        <sz val="18"/>
        <rFont val="Arial"/>
        <family val="2"/>
      </rPr>
      <t xml:space="preserve">           Registered Tuberculosis Patients </t>
    </r>
  </si>
  <si>
    <r>
      <t xml:space="preserve">17. </t>
    </r>
    <r>
      <rPr>
        <b/>
        <sz val="18"/>
        <color indexed="8"/>
        <rFont val="한양신명조,한컴돋움"/>
        <family val="3"/>
      </rPr>
      <t>건강보험대상자</t>
    </r>
    <r>
      <rPr>
        <b/>
        <sz val="18"/>
        <color indexed="8"/>
        <rFont val="Arial"/>
        <family val="2"/>
      </rPr>
      <t xml:space="preserve"> </t>
    </r>
    <r>
      <rPr>
        <b/>
        <sz val="18"/>
        <color indexed="8"/>
        <rFont val="한양신명조,한컴돋움"/>
        <family val="3"/>
      </rPr>
      <t xml:space="preserve">진료실적
</t>
    </r>
    <r>
      <rPr>
        <b/>
        <sz val="18"/>
        <color indexed="8"/>
        <rFont val="Arial"/>
        <family val="2"/>
      </rPr>
      <t xml:space="preserve"> Medical Treatment Activities of The Medically Insured</t>
    </r>
  </si>
  <si>
    <r>
      <t>(</t>
    </r>
    <r>
      <rPr>
        <sz val="10"/>
        <color indexed="8"/>
        <rFont val="한양신명조,한컴돋움"/>
        <family val="3"/>
      </rPr>
      <t>단위</t>
    </r>
    <r>
      <rPr>
        <sz val="10"/>
        <color indexed="8"/>
        <rFont val="Arial"/>
        <family val="2"/>
      </rPr>
      <t xml:space="preserve"> : </t>
    </r>
    <r>
      <rPr>
        <sz val="10"/>
        <color indexed="8"/>
        <rFont val="한양신명조,한컴돋움"/>
        <family val="3"/>
      </rPr>
      <t>건</t>
    </r>
    <r>
      <rPr>
        <sz val="10"/>
        <color indexed="8"/>
        <rFont val="Arial"/>
        <family val="2"/>
      </rPr>
      <t xml:space="preserve">, </t>
    </r>
    <r>
      <rPr>
        <sz val="10"/>
        <color indexed="8"/>
        <rFont val="한양신명조,한컴돋움"/>
        <family val="3"/>
      </rPr>
      <t>일</t>
    </r>
    <r>
      <rPr>
        <sz val="10"/>
        <color indexed="8"/>
        <rFont val="Arial"/>
        <family val="2"/>
      </rPr>
      <t xml:space="preserve">, </t>
    </r>
    <r>
      <rPr>
        <sz val="10"/>
        <color indexed="8"/>
        <rFont val="한양신명조,한컴돋움"/>
        <family val="3"/>
      </rPr>
      <t>천원</t>
    </r>
    <r>
      <rPr>
        <sz val="10"/>
        <color indexed="8"/>
        <rFont val="Arial"/>
        <family val="2"/>
      </rPr>
      <t>)</t>
    </r>
  </si>
  <si>
    <t>(Unit : case, day, 1,000won)</t>
  </si>
  <si>
    <t>진료건수</t>
  </si>
  <si>
    <r>
      <t xml:space="preserve">  </t>
    </r>
    <r>
      <rPr>
        <sz val="10"/>
        <color indexed="8"/>
        <rFont val="한양신명조,한컴돋움"/>
        <family val="3"/>
      </rPr>
      <t>일</t>
    </r>
    <r>
      <rPr>
        <sz val="10"/>
        <color indexed="8"/>
        <rFont val="Arial"/>
        <family val="2"/>
      </rPr>
      <t xml:space="preserve">  </t>
    </r>
    <r>
      <rPr>
        <sz val="10"/>
        <color indexed="8"/>
        <rFont val="한양신명조,한컴돋움"/>
        <family val="3"/>
      </rPr>
      <t>수</t>
    </r>
    <r>
      <rPr>
        <sz val="10"/>
        <color indexed="8"/>
        <rFont val="Arial"/>
        <family val="2"/>
      </rPr>
      <t xml:space="preserve">  
Days </t>
    </r>
  </si>
  <si>
    <r>
      <t>진</t>
    </r>
    <r>
      <rPr>
        <sz val="10"/>
        <color indexed="8"/>
        <rFont val="Arial"/>
        <family val="2"/>
      </rPr>
      <t xml:space="preserve">     </t>
    </r>
    <r>
      <rPr>
        <sz val="10"/>
        <color indexed="8"/>
        <rFont val="한양신명조,한컴돋움"/>
        <family val="3"/>
      </rPr>
      <t>료</t>
    </r>
    <r>
      <rPr>
        <sz val="10"/>
        <color indexed="8"/>
        <rFont val="Arial"/>
        <family val="2"/>
      </rPr>
      <t xml:space="preserve">     </t>
    </r>
    <r>
      <rPr>
        <sz val="10"/>
        <color indexed="8"/>
        <rFont val="한양신명조,한컴돋움"/>
        <family val="3"/>
      </rPr>
      <t>비</t>
    </r>
    <r>
      <rPr>
        <sz val="10"/>
        <color indexed="8"/>
        <rFont val="Arial"/>
        <family val="2"/>
      </rPr>
      <t xml:space="preserve">   
 Amount of medical fees</t>
    </r>
  </si>
  <si>
    <t xml:space="preserve"> </t>
  </si>
  <si>
    <r>
      <t>내</t>
    </r>
    <r>
      <rPr>
        <sz val="10"/>
        <color indexed="8"/>
        <rFont val="Arial"/>
        <family val="2"/>
      </rPr>
      <t xml:space="preserve">   </t>
    </r>
    <r>
      <rPr>
        <sz val="10"/>
        <color indexed="8"/>
        <rFont val="한양신명조,한컴돋움"/>
        <family val="3"/>
      </rPr>
      <t>원</t>
    </r>
  </si>
  <si>
    <r>
      <t>진</t>
    </r>
    <r>
      <rPr>
        <sz val="10"/>
        <color indexed="8"/>
        <rFont val="Arial"/>
        <family val="2"/>
      </rPr>
      <t xml:space="preserve">   </t>
    </r>
    <r>
      <rPr>
        <sz val="10"/>
        <color indexed="8"/>
        <rFont val="한양신명조,한컴돋움"/>
        <family val="3"/>
      </rPr>
      <t>료</t>
    </r>
  </si>
  <si>
    <t>계</t>
  </si>
  <si>
    <t>본인부담</t>
  </si>
  <si>
    <t>Cases of medical treatment</t>
  </si>
  <si>
    <t> Visit for medical treatment</t>
  </si>
  <si>
    <t>Medical treatment</t>
  </si>
  <si>
    <t>Covered by the patient</t>
  </si>
  <si>
    <t>2 0 0 7</t>
  </si>
  <si>
    <r>
      <t xml:space="preserve">18. </t>
    </r>
    <r>
      <rPr>
        <b/>
        <sz val="18"/>
        <rFont val="돋움"/>
        <family val="3"/>
      </rPr>
      <t>국민연금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가입자</t>
    </r>
    <r>
      <rPr>
        <b/>
        <sz val="18"/>
        <rFont val="Arial"/>
        <family val="2"/>
      </rPr>
      <t xml:space="preserve">          Number of National Pension Insurants</t>
    </r>
  </si>
  <si>
    <r>
      <t>(</t>
    </r>
    <r>
      <rPr>
        <sz val="10"/>
        <rFont val="돋움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돋움"/>
        <family val="3"/>
      </rPr>
      <t>개소</t>
    </r>
    <r>
      <rPr>
        <sz val="10"/>
        <rFont val="Arial"/>
        <family val="2"/>
      </rPr>
      <t xml:space="preserve">, </t>
    </r>
    <r>
      <rPr>
        <sz val="10"/>
        <rFont val="돋움"/>
        <family val="3"/>
      </rPr>
      <t>명</t>
    </r>
    <r>
      <rPr>
        <sz val="10"/>
        <rFont val="Arial"/>
        <family val="2"/>
      </rPr>
      <t>)</t>
    </r>
  </si>
  <si>
    <t>(Unit : number, person)</t>
  </si>
  <si>
    <r>
      <t xml:space="preserve"> Source : </t>
    </r>
    <r>
      <rPr>
        <sz val="10"/>
        <rFont val="Arial"/>
        <family val="2"/>
      </rPr>
      <t xml:space="preserve">Jeju Special Self-Governing Province </t>
    </r>
    <r>
      <rPr>
        <sz val="10"/>
        <rFont val="Arial"/>
        <family val="2"/>
      </rPr>
      <t>Health &amp; Hygiene Div.</t>
    </r>
  </si>
  <si>
    <r>
      <t xml:space="preserve">    </t>
    </r>
    <r>
      <rPr>
        <sz val="10"/>
        <rFont val="Arial"/>
        <family val="2"/>
      </rPr>
      <t>Note : 1) doctor-only who is engaging in medicine</t>
    </r>
  </si>
  <si>
    <r>
      <t xml:space="preserve">  </t>
    </r>
    <r>
      <rPr>
        <sz val="10"/>
        <rFont val="Arial"/>
        <family val="2"/>
      </rPr>
      <t xml:space="preserve">    </t>
    </r>
    <r>
      <rPr>
        <sz val="10"/>
        <rFont val="Arial"/>
        <family val="2"/>
      </rPr>
      <t xml:space="preserve">        2) Excluding pharmacists of private-run pharmacies</t>
    </r>
  </si>
  <si>
    <t>Public</t>
  </si>
  <si>
    <t>Sub-total</t>
  </si>
  <si>
    <r>
      <t>연</t>
    </r>
    <r>
      <rPr>
        <sz val="9"/>
        <rFont val="Arial"/>
        <family val="2"/>
      </rPr>
      <t xml:space="preserve">   </t>
    </r>
    <r>
      <rPr>
        <sz val="9"/>
        <rFont val="굴림"/>
        <family val="3"/>
      </rPr>
      <t>별</t>
    </r>
  </si>
  <si>
    <r>
      <t>합</t>
    </r>
    <r>
      <rPr>
        <sz val="9"/>
        <rFont val="Arial"/>
        <family val="2"/>
      </rPr>
      <t xml:space="preserve">     </t>
    </r>
    <r>
      <rPr>
        <sz val="9"/>
        <rFont val="굴림"/>
        <family val="3"/>
      </rPr>
      <t>계</t>
    </r>
  </si>
  <si>
    <r>
      <t>면</t>
    </r>
    <r>
      <rPr>
        <sz val="9"/>
        <rFont val="Arial"/>
        <family val="2"/>
      </rPr>
      <t xml:space="preserve"> </t>
    </r>
    <r>
      <rPr>
        <sz val="9"/>
        <rFont val="굴림"/>
        <family val="3"/>
      </rPr>
      <t>허</t>
    </r>
    <r>
      <rPr>
        <sz val="9"/>
        <rFont val="Arial"/>
        <family val="2"/>
      </rPr>
      <t xml:space="preserve"> · </t>
    </r>
    <r>
      <rPr>
        <sz val="9"/>
        <rFont val="굴림"/>
        <family val="3"/>
      </rPr>
      <t>자</t>
    </r>
    <r>
      <rPr>
        <sz val="9"/>
        <rFont val="Arial"/>
        <family val="2"/>
      </rPr>
      <t xml:space="preserve"> </t>
    </r>
    <r>
      <rPr>
        <sz val="9"/>
        <rFont val="굴림"/>
        <family val="3"/>
      </rPr>
      <t>격</t>
    </r>
    <r>
      <rPr>
        <sz val="9"/>
        <rFont val="Arial"/>
        <family val="2"/>
      </rPr>
      <t xml:space="preserve"> </t>
    </r>
    <r>
      <rPr>
        <sz val="9"/>
        <rFont val="굴림"/>
        <family val="3"/>
      </rPr>
      <t>종</t>
    </r>
    <r>
      <rPr>
        <sz val="9"/>
        <rFont val="Arial"/>
        <family val="2"/>
      </rPr>
      <t xml:space="preserve"> </t>
    </r>
    <r>
      <rPr>
        <sz val="9"/>
        <rFont val="굴림"/>
        <family val="3"/>
      </rPr>
      <t>별</t>
    </r>
    <r>
      <rPr>
        <sz val="9"/>
        <rFont val="Arial"/>
        <family val="2"/>
      </rPr>
      <t xml:space="preserve">                    by  License · Qualification</t>
    </r>
  </si>
  <si>
    <r>
      <t>면허</t>
    </r>
    <r>
      <rPr>
        <sz val="9"/>
        <rFont val="Arial"/>
        <family val="2"/>
      </rPr>
      <t>·</t>
    </r>
    <r>
      <rPr>
        <sz val="9"/>
        <rFont val="굴림"/>
        <family val="3"/>
      </rPr>
      <t>자격종별외</t>
    </r>
    <r>
      <rPr>
        <sz val="9"/>
        <rFont val="Arial"/>
        <family val="2"/>
      </rPr>
      <t xml:space="preserve">  Others</t>
    </r>
  </si>
  <si>
    <r>
      <t>소</t>
    </r>
    <r>
      <rPr>
        <sz val="9"/>
        <rFont val="Arial"/>
        <family val="2"/>
      </rPr>
      <t xml:space="preserve">     </t>
    </r>
    <r>
      <rPr>
        <sz val="9"/>
        <rFont val="굴림"/>
        <family val="3"/>
      </rPr>
      <t>계</t>
    </r>
  </si>
  <si>
    <r>
      <t>의</t>
    </r>
    <r>
      <rPr>
        <sz val="9"/>
        <rFont val="Arial"/>
        <family val="2"/>
      </rPr>
      <t xml:space="preserve">     </t>
    </r>
    <r>
      <rPr>
        <sz val="9"/>
        <rFont val="굴림"/>
        <family val="3"/>
      </rPr>
      <t>사</t>
    </r>
  </si>
  <si>
    <r>
      <t>치</t>
    </r>
    <r>
      <rPr>
        <sz val="9"/>
        <rFont val="Arial"/>
        <family val="2"/>
      </rPr>
      <t xml:space="preserve">     </t>
    </r>
    <r>
      <rPr>
        <sz val="9"/>
        <rFont val="굴림"/>
        <family val="3"/>
      </rPr>
      <t>과</t>
    </r>
  </si>
  <si>
    <r>
      <t>한</t>
    </r>
    <r>
      <rPr>
        <sz val="9"/>
        <rFont val="Arial"/>
        <family val="2"/>
      </rPr>
      <t xml:space="preserve"> </t>
    </r>
    <r>
      <rPr>
        <sz val="9"/>
        <rFont val="굴림"/>
        <family val="3"/>
      </rPr>
      <t>의</t>
    </r>
    <r>
      <rPr>
        <sz val="9"/>
        <rFont val="Arial"/>
        <family val="2"/>
      </rPr>
      <t xml:space="preserve"> </t>
    </r>
    <r>
      <rPr>
        <sz val="9"/>
        <rFont val="굴림"/>
        <family val="3"/>
      </rPr>
      <t>사</t>
    </r>
  </si>
  <si>
    <r>
      <t>약</t>
    </r>
    <r>
      <rPr>
        <sz val="9"/>
        <rFont val="Arial"/>
        <family val="2"/>
      </rPr>
      <t xml:space="preserve">  </t>
    </r>
    <r>
      <rPr>
        <sz val="9"/>
        <rFont val="굴림"/>
        <family val="3"/>
      </rPr>
      <t>사</t>
    </r>
  </si>
  <si>
    <t>조산사</t>
  </si>
  <si>
    <t>간호사</t>
  </si>
  <si>
    <r>
      <t>임</t>
    </r>
    <r>
      <rPr>
        <sz val="9"/>
        <rFont val="Arial"/>
        <family val="2"/>
      </rPr>
      <t xml:space="preserve">     </t>
    </r>
    <r>
      <rPr>
        <sz val="9"/>
        <rFont val="굴림"/>
        <family val="3"/>
      </rPr>
      <t>상</t>
    </r>
  </si>
  <si>
    <t>방사선사</t>
  </si>
  <si>
    <r>
      <t>물</t>
    </r>
    <r>
      <rPr>
        <sz val="9"/>
        <rFont val="Arial"/>
        <family val="2"/>
      </rPr>
      <t xml:space="preserve">     </t>
    </r>
    <r>
      <rPr>
        <sz val="9"/>
        <rFont val="굴림"/>
        <family val="3"/>
      </rPr>
      <t>리</t>
    </r>
  </si>
  <si>
    <r>
      <t>영</t>
    </r>
    <r>
      <rPr>
        <sz val="9"/>
        <rFont val="Arial"/>
        <family val="2"/>
      </rPr>
      <t xml:space="preserve"> </t>
    </r>
    <r>
      <rPr>
        <sz val="9"/>
        <rFont val="굴림"/>
        <family val="3"/>
      </rPr>
      <t>양</t>
    </r>
    <r>
      <rPr>
        <sz val="9"/>
        <rFont val="Arial"/>
        <family val="2"/>
      </rPr>
      <t xml:space="preserve"> </t>
    </r>
    <r>
      <rPr>
        <sz val="9"/>
        <rFont val="굴림"/>
        <family val="3"/>
      </rPr>
      <t>사</t>
    </r>
  </si>
  <si>
    <r>
      <t>간</t>
    </r>
    <r>
      <rPr>
        <sz val="9"/>
        <rFont val="Arial"/>
        <family val="2"/>
      </rPr>
      <t xml:space="preserve">   </t>
    </r>
    <r>
      <rPr>
        <sz val="9"/>
        <rFont val="굴림"/>
        <family val="3"/>
      </rPr>
      <t>호</t>
    </r>
  </si>
  <si>
    <r>
      <t>의</t>
    </r>
    <r>
      <rPr>
        <sz val="9"/>
        <rFont val="Arial"/>
        <family val="2"/>
      </rPr>
      <t xml:space="preserve">     </t>
    </r>
    <r>
      <rPr>
        <sz val="9"/>
        <rFont val="굴림"/>
        <family val="3"/>
      </rPr>
      <t>무</t>
    </r>
  </si>
  <si>
    <r>
      <t>위</t>
    </r>
    <r>
      <rPr>
        <sz val="9"/>
        <rFont val="Arial"/>
        <family val="2"/>
      </rPr>
      <t xml:space="preserve"> </t>
    </r>
    <r>
      <rPr>
        <sz val="9"/>
        <rFont val="굴림"/>
        <family val="3"/>
      </rPr>
      <t>생</t>
    </r>
    <r>
      <rPr>
        <sz val="9"/>
        <rFont val="Arial"/>
        <family val="2"/>
      </rPr>
      <t xml:space="preserve"> </t>
    </r>
    <r>
      <rPr>
        <sz val="9"/>
        <rFont val="굴림"/>
        <family val="3"/>
      </rPr>
      <t>사</t>
    </r>
    <r>
      <rPr>
        <sz val="9"/>
        <rFont val="Arial"/>
        <family val="2"/>
      </rPr>
      <t xml:space="preserve"> ·</t>
    </r>
  </si>
  <si>
    <t>정신보건</t>
  </si>
  <si>
    <t>정보처리</t>
  </si>
  <si>
    <r>
      <t>응</t>
    </r>
    <r>
      <rPr>
        <sz val="9"/>
        <rFont val="Arial"/>
        <family val="2"/>
      </rPr>
      <t xml:space="preserve">     </t>
    </r>
    <r>
      <rPr>
        <sz val="9"/>
        <rFont val="굴림"/>
        <family val="3"/>
      </rPr>
      <t>급</t>
    </r>
  </si>
  <si>
    <r>
      <t>보</t>
    </r>
    <r>
      <rPr>
        <sz val="9"/>
        <rFont val="Arial"/>
        <family val="2"/>
      </rPr>
      <t xml:space="preserve"> </t>
    </r>
    <r>
      <rPr>
        <sz val="9"/>
        <rFont val="굴림"/>
        <family val="3"/>
      </rPr>
      <t>건</t>
    </r>
    <r>
      <rPr>
        <sz val="9"/>
        <rFont val="Arial"/>
        <family val="2"/>
      </rPr>
      <t xml:space="preserve"> </t>
    </r>
    <r>
      <rPr>
        <sz val="9"/>
        <rFont val="굴림"/>
        <family val="3"/>
      </rPr>
      <t>직</t>
    </r>
  </si>
  <si>
    <r>
      <t>행</t>
    </r>
    <r>
      <rPr>
        <sz val="9"/>
        <rFont val="Arial"/>
        <family val="2"/>
      </rPr>
      <t xml:space="preserve"> </t>
    </r>
    <r>
      <rPr>
        <sz val="9"/>
        <rFont val="굴림"/>
        <family val="3"/>
      </rPr>
      <t>정</t>
    </r>
    <r>
      <rPr>
        <sz val="9"/>
        <rFont val="Arial"/>
        <family val="2"/>
      </rPr>
      <t xml:space="preserve"> </t>
    </r>
    <r>
      <rPr>
        <sz val="9"/>
        <rFont val="굴림"/>
        <family val="3"/>
      </rPr>
      <t>직</t>
    </r>
  </si>
  <si>
    <r>
      <t>기</t>
    </r>
    <r>
      <rPr>
        <sz val="9"/>
        <rFont val="Arial"/>
        <family val="2"/>
      </rPr>
      <t xml:space="preserve">     </t>
    </r>
    <r>
      <rPr>
        <sz val="9"/>
        <rFont val="굴림"/>
        <family val="3"/>
      </rPr>
      <t>타</t>
    </r>
  </si>
  <si>
    <r>
      <t>병</t>
    </r>
    <r>
      <rPr>
        <sz val="9"/>
        <rFont val="Arial"/>
        <family val="2"/>
      </rPr>
      <t xml:space="preserve"> </t>
    </r>
    <r>
      <rPr>
        <sz val="9"/>
        <rFont val="굴림"/>
        <family val="3"/>
      </rPr>
      <t>리</t>
    </r>
    <r>
      <rPr>
        <sz val="9"/>
        <rFont val="Arial"/>
        <family val="2"/>
      </rPr>
      <t xml:space="preserve"> </t>
    </r>
    <r>
      <rPr>
        <sz val="9"/>
        <rFont val="굴림"/>
        <family val="3"/>
      </rPr>
      <t>사</t>
    </r>
  </si>
  <si>
    <r>
      <t>치</t>
    </r>
    <r>
      <rPr>
        <sz val="9"/>
        <rFont val="Arial"/>
        <family val="2"/>
      </rPr>
      <t xml:space="preserve"> </t>
    </r>
    <r>
      <rPr>
        <sz val="9"/>
        <rFont val="굴림"/>
        <family val="3"/>
      </rPr>
      <t>료</t>
    </r>
    <r>
      <rPr>
        <sz val="9"/>
        <rFont val="Arial"/>
        <family val="2"/>
      </rPr>
      <t xml:space="preserve"> </t>
    </r>
    <r>
      <rPr>
        <sz val="9"/>
        <rFont val="굴림"/>
        <family val="3"/>
      </rPr>
      <t>사</t>
    </r>
  </si>
  <si>
    <r>
      <t>위</t>
    </r>
    <r>
      <rPr>
        <sz val="9"/>
        <rFont val="Arial"/>
        <family val="2"/>
      </rPr>
      <t xml:space="preserve"> </t>
    </r>
    <r>
      <rPr>
        <sz val="9"/>
        <rFont val="굴림"/>
        <family val="3"/>
      </rPr>
      <t>생</t>
    </r>
    <r>
      <rPr>
        <sz val="9"/>
        <rFont val="Arial"/>
        <family val="2"/>
      </rPr>
      <t xml:space="preserve"> </t>
    </r>
    <r>
      <rPr>
        <sz val="9"/>
        <rFont val="굴림"/>
        <family val="3"/>
      </rPr>
      <t>사</t>
    </r>
  </si>
  <si>
    <t>조무사</t>
  </si>
  <si>
    <r>
      <t>기</t>
    </r>
    <r>
      <rPr>
        <sz val="9"/>
        <rFont val="Arial"/>
        <family val="2"/>
      </rPr>
      <t xml:space="preserve"> </t>
    </r>
    <r>
      <rPr>
        <sz val="9"/>
        <rFont val="굴림"/>
        <family val="3"/>
      </rPr>
      <t>록</t>
    </r>
    <r>
      <rPr>
        <sz val="9"/>
        <rFont val="Arial"/>
        <family val="2"/>
      </rPr>
      <t xml:space="preserve"> </t>
    </r>
    <r>
      <rPr>
        <sz val="9"/>
        <rFont val="굴림"/>
        <family val="3"/>
      </rPr>
      <t>사</t>
    </r>
  </si>
  <si>
    <r>
      <t>위</t>
    </r>
    <r>
      <rPr>
        <sz val="9"/>
        <rFont val="Arial"/>
        <family val="2"/>
      </rPr>
      <t xml:space="preserve">     </t>
    </r>
    <r>
      <rPr>
        <sz val="9"/>
        <rFont val="굴림"/>
        <family val="3"/>
      </rPr>
      <t>생</t>
    </r>
  </si>
  <si>
    <t>전문요원</t>
  </si>
  <si>
    <r>
      <t>기</t>
    </r>
    <r>
      <rPr>
        <sz val="9"/>
        <rFont val="Arial"/>
        <family val="2"/>
      </rPr>
      <t xml:space="preserve">     </t>
    </r>
    <r>
      <rPr>
        <sz val="9"/>
        <rFont val="굴림"/>
        <family val="3"/>
      </rPr>
      <t>사</t>
    </r>
  </si>
  <si>
    <r>
      <t>구</t>
    </r>
    <r>
      <rPr>
        <sz val="9"/>
        <rFont val="Arial"/>
        <family val="2"/>
      </rPr>
      <t xml:space="preserve"> </t>
    </r>
    <r>
      <rPr>
        <sz val="9"/>
        <rFont val="굴림"/>
        <family val="3"/>
      </rPr>
      <t>조사</t>
    </r>
    <r>
      <rPr>
        <sz val="9"/>
        <rFont val="Arial"/>
        <family val="2"/>
      </rPr>
      <t xml:space="preserve"> </t>
    </r>
  </si>
  <si>
    <t>Oriental</t>
  </si>
  <si>
    <t>Clinic</t>
  </si>
  <si>
    <t>Physical</t>
  </si>
  <si>
    <t xml:space="preserve">Dental </t>
  </si>
  <si>
    <t>Medical</t>
  </si>
  <si>
    <r>
      <t>시</t>
    </r>
    <r>
      <rPr>
        <sz val="9"/>
        <rFont val="Arial"/>
        <family val="2"/>
      </rPr>
      <t xml:space="preserve"> </t>
    </r>
    <r>
      <rPr>
        <sz val="9"/>
        <rFont val="굴림"/>
        <family val="3"/>
      </rPr>
      <t>험</t>
    </r>
    <r>
      <rPr>
        <sz val="9"/>
        <rFont val="Arial"/>
        <family val="2"/>
      </rPr>
      <t xml:space="preserve"> </t>
    </r>
    <r>
      <rPr>
        <sz val="9"/>
        <rFont val="굴림"/>
        <family val="3"/>
      </rPr>
      <t>사</t>
    </r>
  </si>
  <si>
    <t>Mental and</t>
  </si>
  <si>
    <t>Data</t>
  </si>
  <si>
    <t>Emergency</t>
  </si>
  <si>
    <t>Administ-</t>
  </si>
  <si>
    <t>medical</t>
  </si>
  <si>
    <t>Phar-</t>
  </si>
  <si>
    <t>pathology</t>
  </si>
  <si>
    <t>Radiological</t>
  </si>
  <si>
    <t>therapy</t>
  </si>
  <si>
    <t>hygienics</t>
  </si>
  <si>
    <t>Nutrition</t>
  </si>
  <si>
    <t>Nurse</t>
  </si>
  <si>
    <t>records</t>
  </si>
  <si>
    <t xml:space="preserve">health </t>
  </si>
  <si>
    <t>processing</t>
  </si>
  <si>
    <t>rescue</t>
  </si>
  <si>
    <t>health</t>
  </si>
  <si>
    <t xml:space="preserve">
rative</t>
  </si>
  <si>
    <t>Physicians</t>
  </si>
  <si>
    <t>Dentists</t>
  </si>
  <si>
    <t>doctors</t>
  </si>
  <si>
    <t>macists</t>
  </si>
  <si>
    <t>Midwives</t>
  </si>
  <si>
    <t>Nurses</t>
  </si>
  <si>
    <t>technicians</t>
  </si>
  <si>
    <t>aids</t>
  </si>
  <si>
    <t>corpsmen</t>
  </si>
  <si>
    <t>specialists</t>
  </si>
  <si>
    <t>workers</t>
  </si>
  <si>
    <r>
      <t>2003(</t>
    </r>
    <r>
      <rPr>
        <sz val="9"/>
        <rFont val="돋움"/>
        <family val="3"/>
      </rPr>
      <t>제주시</t>
    </r>
    <r>
      <rPr>
        <sz val="9"/>
        <rFont val="Arial"/>
        <family val="2"/>
      </rPr>
      <t>)</t>
    </r>
  </si>
  <si>
    <r>
      <t>2003(</t>
    </r>
    <r>
      <rPr>
        <sz val="9"/>
        <rFont val="돋움"/>
        <family val="3"/>
      </rPr>
      <t>북제주군</t>
    </r>
    <r>
      <rPr>
        <sz val="9"/>
        <rFont val="Arial"/>
        <family val="2"/>
      </rPr>
      <t>)</t>
    </r>
  </si>
  <si>
    <r>
      <t>2004(</t>
    </r>
    <r>
      <rPr>
        <sz val="9"/>
        <color indexed="8"/>
        <rFont val="돋움"/>
        <family val="3"/>
      </rPr>
      <t>제주시</t>
    </r>
    <r>
      <rPr>
        <sz val="9"/>
        <color indexed="8"/>
        <rFont val="Arial"/>
        <family val="2"/>
      </rPr>
      <t>)</t>
    </r>
  </si>
  <si>
    <r>
      <t>2004(</t>
    </r>
    <r>
      <rPr>
        <sz val="9"/>
        <color indexed="8"/>
        <rFont val="돋움"/>
        <family val="3"/>
      </rPr>
      <t>북제주군</t>
    </r>
    <r>
      <rPr>
        <sz val="9"/>
        <color indexed="8"/>
        <rFont val="Arial"/>
        <family val="2"/>
      </rPr>
      <t>)</t>
    </r>
  </si>
  <si>
    <r>
      <t>자료</t>
    </r>
    <r>
      <rPr>
        <sz val="10"/>
        <rFont val="Arial"/>
        <family val="2"/>
      </rPr>
      <t xml:space="preserve"> :  </t>
    </r>
    <r>
      <rPr>
        <sz val="10"/>
        <rFont val="돋움"/>
        <family val="3"/>
      </rPr>
      <t>제주특별자치도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보건위생과</t>
    </r>
  </si>
  <si>
    <t xml:space="preserve"> Source : Jeju Special Self-Governing Province Health &amp; Hygiene Div.</t>
  </si>
  <si>
    <r>
      <t xml:space="preserve">   </t>
    </r>
    <r>
      <rPr>
        <sz val="10"/>
        <rFont val="굴림"/>
        <family val="3"/>
      </rPr>
      <t>주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정원기준</t>
    </r>
  </si>
  <si>
    <r>
      <t xml:space="preserve">  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: 1) DT</t>
    </r>
    <r>
      <rPr>
        <sz val="10"/>
        <rFont val="돋움"/>
        <family val="3"/>
      </rPr>
      <t>는</t>
    </r>
    <r>
      <rPr>
        <sz val="10"/>
        <rFont val="Arial"/>
        <family val="2"/>
      </rPr>
      <t xml:space="preserve"> 2005</t>
    </r>
    <r>
      <rPr>
        <sz val="10"/>
        <rFont val="돋움"/>
        <family val="3"/>
      </rPr>
      <t>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신규사업임</t>
    </r>
  </si>
  <si>
    <r>
      <t xml:space="preserve">  </t>
    </r>
    <r>
      <rPr>
        <sz val="10"/>
        <rFont val="Arial"/>
        <family val="2"/>
      </rPr>
      <t xml:space="preserve">  </t>
    </r>
    <r>
      <rPr>
        <sz val="10"/>
        <rFont val="Arial"/>
        <family val="2"/>
      </rPr>
      <t xml:space="preserve">     2) B.C.G.</t>
    </r>
    <r>
      <rPr>
        <sz val="10"/>
        <rFont val="돋움"/>
        <family val="3"/>
      </rPr>
      <t>는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보건소에서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실시되는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것에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한정됨</t>
    </r>
  </si>
  <si>
    <r>
      <t xml:space="preserve">    </t>
    </r>
    <r>
      <rPr>
        <sz val="10"/>
        <rFont val="Arial"/>
        <family val="2"/>
      </rPr>
      <t>Source : Jeju Special Self-Governing Province Health &amp; Hygiene Div.</t>
    </r>
  </si>
  <si>
    <r>
      <t>2003(</t>
    </r>
    <r>
      <rPr>
        <sz val="9"/>
        <color indexed="8"/>
        <rFont val="돋움"/>
        <family val="3"/>
      </rPr>
      <t>제주시</t>
    </r>
    <r>
      <rPr>
        <sz val="9"/>
        <color indexed="8"/>
        <rFont val="Arial"/>
        <family val="2"/>
      </rPr>
      <t>)</t>
    </r>
  </si>
  <si>
    <r>
      <t>2003(</t>
    </r>
    <r>
      <rPr>
        <sz val="9"/>
        <color indexed="8"/>
        <rFont val="돋움"/>
        <family val="3"/>
      </rPr>
      <t>북제주군</t>
    </r>
    <r>
      <rPr>
        <sz val="9"/>
        <color indexed="8"/>
        <rFont val="Arial"/>
        <family val="2"/>
      </rPr>
      <t>)</t>
    </r>
  </si>
  <si>
    <r>
      <t>2004(</t>
    </r>
    <r>
      <rPr>
        <sz val="9"/>
        <color indexed="8"/>
        <rFont val="돋움"/>
        <family val="3"/>
      </rPr>
      <t>제주시</t>
    </r>
    <r>
      <rPr>
        <sz val="9"/>
        <color indexed="8"/>
        <rFont val="Arial"/>
        <family val="2"/>
      </rPr>
      <t>)</t>
    </r>
  </si>
  <si>
    <r>
      <t>2004(</t>
    </r>
    <r>
      <rPr>
        <sz val="9"/>
        <color indexed="8"/>
        <rFont val="돋움"/>
        <family val="3"/>
      </rPr>
      <t>북제주군</t>
    </r>
    <r>
      <rPr>
        <sz val="9"/>
        <color indexed="8"/>
        <rFont val="Arial"/>
        <family val="2"/>
      </rPr>
      <t>)</t>
    </r>
  </si>
  <si>
    <t>합계</t>
  </si>
  <si>
    <t>콜레라</t>
  </si>
  <si>
    <t>페스트</t>
  </si>
  <si>
    <t>장티푸스</t>
  </si>
  <si>
    <t>파라티푸스</t>
  </si>
  <si>
    <t>세균성이질</t>
  </si>
  <si>
    <t>Cholera</t>
  </si>
  <si>
    <t>Plague</t>
  </si>
  <si>
    <t>Thphoid fever</t>
  </si>
  <si>
    <t>Paratyphoid fever</t>
  </si>
  <si>
    <t>Shigellosis</t>
  </si>
  <si>
    <t>Enterohemorrhagic E. coli</t>
  </si>
  <si>
    <t>발생</t>
  </si>
  <si>
    <t>사망</t>
  </si>
  <si>
    <t>Incident</t>
  </si>
  <si>
    <r>
      <t>제</t>
    </r>
    <r>
      <rPr>
        <sz val="9"/>
        <rFont val="Arial"/>
        <family val="2"/>
      </rPr>
      <t>1</t>
    </r>
    <r>
      <rPr>
        <sz val="9"/>
        <rFont val="돋움"/>
        <family val="3"/>
      </rPr>
      <t>군전염병</t>
    </r>
    <r>
      <rPr>
        <sz val="9"/>
        <rFont val="Arial"/>
        <family val="2"/>
      </rPr>
      <t xml:space="preserve">                Communicable diseases, Class</t>
    </r>
    <r>
      <rPr>
        <sz val="9"/>
        <rFont val="돋움"/>
        <family val="3"/>
      </rPr>
      <t>Ⅰ</t>
    </r>
  </si>
  <si>
    <r>
      <t>장출혈성대장균</t>
    </r>
    <r>
      <rPr>
        <sz val="9"/>
        <rFont val="Arial"/>
        <family val="2"/>
      </rPr>
      <t xml:space="preserve"> </t>
    </r>
    <r>
      <rPr>
        <sz val="9"/>
        <rFont val="돋움"/>
        <family val="3"/>
      </rPr>
      <t>감염증</t>
    </r>
  </si>
  <si>
    <r>
      <t>연</t>
    </r>
    <r>
      <rPr>
        <sz val="9"/>
        <rFont val="Arial"/>
        <family val="2"/>
      </rPr>
      <t xml:space="preserve">  </t>
    </r>
    <r>
      <rPr>
        <sz val="9"/>
        <rFont val="돋움"/>
        <family val="3"/>
      </rPr>
      <t>별</t>
    </r>
  </si>
  <si>
    <r>
      <t>제</t>
    </r>
    <r>
      <rPr>
        <sz val="9"/>
        <rFont val="Arial"/>
        <family val="2"/>
      </rPr>
      <t>2</t>
    </r>
    <r>
      <rPr>
        <sz val="9"/>
        <rFont val="돋움"/>
        <family val="3"/>
      </rPr>
      <t>군전염병</t>
    </r>
    <r>
      <rPr>
        <sz val="9"/>
        <rFont val="Arial"/>
        <family val="2"/>
      </rPr>
      <t xml:space="preserve">                Communicable diseases, Class </t>
    </r>
    <r>
      <rPr>
        <sz val="9"/>
        <rFont val="돋움"/>
        <family val="3"/>
      </rPr>
      <t>Ⅱ</t>
    </r>
  </si>
  <si>
    <t>디프테리아</t>
  </si>
  <si>
    <t>백일해</t>
  </si>
  <si>
    <t>홍역</t>
  </si>
  <si>
    <t>풍진</t>
  </si>
  <si>
    <t>폴리오</t>
  </si>
  <si>
    <r>
      <t>B</t>
    </r>
    <r>
      <rPr>
        <sz val="9"/>
        <rFont val="굴림"/>
        <family val="3"/>
      </rPr>
      <t>형간염</t>
    </r>
  </si>
  <si>
    <t>일본뇌염</t>
  </si>
  <si>
    <t>수두</t>
  </si>
  <si>
    <t>Diphtheria</t>
  </si>
  <si>
    <t>Pertussis</t>
  </si>
  <si>
    <t>Tetanus</t>
  </si>
  <si>
    <t>Measles</t>
  </si>
  <si>
    <t>Mumps</t>
  </si>
  <si>
    <t>Rubella</t>
  </si>
  <si>
    <t>Poliomyelitis</t>
  </si>
  <si>
    <t>Japanese encephalitis</t>
  </si>
  <si>
    <t>Varicella</t>
  </si>
  <si>
    <r>
      <t xml:space="preserve"> Source :</t>
    </r>
    <r>
      <rPr>
        <sz val="10"/>
        <rFont val="Arial"/>
        <family val="2"/>
      </rPr>
      <t>Jeju Special Self-Governing Province</t>
    </r>
    <r>
      <rPr>
        <sz val="10"/>
        <rFont val="Arial"/>
        <family val="2"/>
      </rPr>
      <t xml:space="preserve"> Health &amp; Hygiene Div.</t>
    </r>
  </si>
  <si>
    <r>
      <t>자료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제주특별자치도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보건위생과</t>
    </r>
  </si>
  <si>
    <r>
      <t>연</t>
    </r>
    <r>
      <rPr>
        <sz val="10"/>
        <rFont val="Arial"/>
        <family val="2"/>
      </rPr>
      <t xml:space="preserve">  별</t>
    </r>
  </si>
  <si>
    <t>총가입자수</t>
  </si>
  <si>
    <r>
      <t>사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업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장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가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입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자</t>
    </r>
  </si>
  <si>
    <r>
      <t>지역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가입자</t>
    </r>
  </si>
  <si>
    <r>
      <t>임의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가입자</t>
    </r>
  </si>
  <si>
    <r>
      <t>임의계속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가입자</t>
    </r>
  </si>
  <si>
    <r>
      <t>Y</t>
    </r>
    <r>
      <rPr>
        <sz val="10"/>
        <rFont val="Arial"/>
        <family val="2"/>
      </rPr>
      <t>ear</t>
    </r>
  </si>
  <si>
    <t>Insurants in workplaces</t>
  </si>
  <si>
    <t>Insured</t>
  </si>
  <si>
    <t>Voluntarily</t>
  </si>
  <si>
    <t>Voluntarily &amp;</t>
  </si>
  <si>
    <r>
      <t>사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업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장</t>
    </r>
  </si>
  <si>
    <r>
      <t>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입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자</t>
    </r>
  </si>
  <si>
    <t>persons in the</t>
  </si>
  <si>
    <t>insured</t>
  </si>
  <si>
    <t>continuously</t>
  </si>
  <si>
    <t>insurants</t>
  </si>
  <si>
    <t>Workplaces</t>
  </si>
  <si>
    <t>Insurants</t>
  </si>
  <si>
    <t>local area</t>
  </si>
  <si>
    <t>persons</t>
  </si>
  <si>
    <t>insured persons</t>
  </si>
  <si>
    <r>
      <t xml:space="preserve">Source : </t>
    </r>
    <r>
      <rPr>
        <sz val="10"/>
        <rFont val="Arial"/>
        <family val="2"/>
      </rPr>
      <t xml:space="preserve">Jeju Special Self-Governing Province </t>
    </r>
    <r>
      <rPr>
        <sz val="10"/>
        <rFont val="Arial"/>
        <family val="2"/>
      </rPr>
      <t>Senior Citizens and Physically Challenged Welfare Div.</t>
    </r>
  </si>
  <si>
    <r>
      <t xml:space="preserve">  Source : </t>
    </r>
    <r>
      <rPr>
        <sz val="10"/>
        <rFont val="Arial"/>
        <family val="2"/>
      </rPr>
      <t xml:space="preserve">Jeju Special Self-Governing Province </t>
    </r>
    <r>
      <rPr>
        <sz val="10"/>
        <rFont val="Arial"/>
        <family val="2"/>
      </rPr>
      <t>Senior Citizens and Physically Challenged Welfare Div.</t>
    </r>
  </si>
  <si>
    <r>
      <t xml:space="preserve">XII.  </t>
    </r>
    <r>
      <rPr>
        <b/>
        <sz val="22"/>
        <rFont val="굴림"/>
        <family val="3"/>
      </rPr>
      <t>보건</t>
    </r>
    <r>
      <rPr>
        <b/>
        <sz val="22"/>
        <rFont val="Arial"/>
        <family val="2"/>
      </rPr>
      <t xml:space="preserve"> </t>
    </r>
    <r>
      <rPr>
        <b/>
        <sz val="22"/>
        <rFont val="굴림"/>
        <family val="3"/>
      </rPr>
      <t>및</t>
    </r>
    <r>
      <rPr>
        <b/>
        <sz val="22"/>
        <rFont val="Arial"/>
        <family val="2"/>
      </rPr>
      <t xml:space="preserve"> </t>
    </r>
    <r>
      <rPr>
        <b/>
        <sz val="22"/>
        <rFont val="굴림"/>
        <family val="3"/>
      </rPr>
      <t>사회보장</t>
    </r>
    <r>
      <rPr>
        <b/>
        <sz val="22"/>
        <rFont val="Arial"/>
        <family val="2"/>
      </rPr>
      <t xml:space="preserve">                      HEALTH AND SOCIAL SECURITY</t>
    </r>
  </si>
  <si>
    <r>
      <t>연</t>
    </r>
    <r>
      <rPr>
        <sz val="10"/>
        <color indexed="8"/>
        <rFont val="Arial"/>
        <family val="2"/>
      </rPr>
      <t xml:space="preserve">   </t>
    </r>
    <r>
      <rPr>
        <sz val="10"/>
        <color indexed="8"/>
        <rFont val="돋움"/>
        <family val="3"/>
      </rPr>
      <t>별</t>
    </r>
  </si>
  <si>
    <t>국가보훈법 수급자</t>
  </si>
  <si>
    <t>Year</t>
  </si>
  <si>
    <t>Basic Livelihood Security
 law Recipients</t>
  </si>
  <si>
    <r>
      <t>자료</t>
    </r>
    <r>
      <rPr>
        <sz val="10"/>
        <rFont val="Arial"/>
        <family val="2"/>
      </rPr>
      <t xml:space="preserve"> : </t>
    </r>
    <r>
      <rPr>
        <sz val="10"/>
        <rFont val="돋움"/>
        <family val="3"/>
      </rPr>
      <t>제주특별자치도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보건위생과</t>
    </r>
  </si>
  <si>
    <t xml:space="preserve"> Source : Jeju Special Self-Governing Province Health &amp; Hygiene Div.</t>
  </si>
  <si>
    <r>
      <t xml:space="preserve">   </t>
    </r>
    <r>
      <rPr>
        <sz val="10"/>
        <rFont val="굴림"/>
        <family val="3"/>
      </rPr>
      <t>주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정원기준</t>
    </r>
  </si>
  <si>
    <t>Crematorium</t>
  </si>
  <si>
    <r>
      <t>계</t>
    </r>
    <r>
      <rPr>
        <sz val="10"/>
        <rFont val="Arial"/>
        <family val="2"/>
      </rPr>
      <t xml:space="preserve">    Total</t>
    </r>
  </si>
  <si>
    <r>
      <t>공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설</t>
    </r>
    <r>
      <rPr>
        <sz val="10"/>
        <rFont val="Arial"/>
        <family val="2"/>
      </rPr>
      <t xml:space="preserve">     Public</t>
    </r>
  </si>
  <si>
    <r>
      <t xml:space="preserve">  </t>
    </r>
    <r>
      <rPr>
        <sz val="10"/>
        <rFont val="돋움"/>
        <family val="3"/>
      </rPr>
      <t>사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설</t>
    </r>
    <r>
      <rPr>
        <sz val="10"/>
        <rFont val="Arial"/>
        <family val="2"/>
      </rPr>
      <t xml:space="preserve">    Private</t>
    </r>
  </si>
  <si>
    <r>
      <t>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소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수</t>
    </r>
    <r>
      <rPr>
        <sz val="10"/>
        <rFont val="Arial"/>
        <family val="2"/>
      </rPr>
      <t xml:space="preserve"> Sites</t>
    </r>
  </si>
  <si>
    <r>
      <t>총봉안능력</t>
    </r>
    <r>
      <rPr>
        <sz val="10"/>
        <rFont val="Arial"/>
        <family val="2"/>
      </rPr>
      <t>(</t>
    </r>
    <r>
      <rPr>
        <sz val="10"/>
        <rFont val="돋움"/>
        <family val="3"/>
      </rPr>
      <t>기</t>
    </r>
    <r>
      <rPr>
        <sz val="10"/>
        <rFont val="Arial"/>
        <family val="2"/>
      </rPr>
      <t>)    Total capacity</t>
    </r>
  </si>
  <si>
    <r>
      <t>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소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수</t>
    </r>
  </si>
  <si>
    <r>
      <t>화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수</t>
    </r>
  </si>
  <si>
    <r>
      <t>소</t>
    </r>
    <r>
      <rPr>
        <sz val="10"/>
        <rFont val="Arial"/>
        <family val="2"/>
      </rPr>
      <t xml:space="preserve">    </t>
    </r>
    <r>
      <rPr>
        <sz val="10"/>
        <rFont val="돋움"/>
        <family val="3"/>
      </rPr>
      <t>계</t>
    </r>
  </si>
  <si>
    <r>
      <t>공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설</t>
    </r>
  </si>
  <si>
    <r>
      <t>사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설</t>
    </r>
  </si>
  <si>
    <t>Sites</t>
  </si>
  <si>
    <t>Brazier</t>
  </si>
  <si>
    <t>Private</t>
  </si>
  <si>
    <t>-</t>
  </si>
  <si>
    <r>
      <t>자료</t>
    </r>
    <r>
      <rPr>
        <sz val="10"/>
        <rFont val="Arial"/>
        <family val="2"/>
      </rPr>
      <t xml:space="preserve"> : </t>
    </r>
    <r>
      <rPr>
        <sz val="10"/>
        <rFont val="돋움"/>
        <family val="3"/>
      </rPr>
      <t>국민연금관리공단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제주지사</t>
    </r>
  </si>
  <si>
    <t>Source : National Pension Service</t>
  </si>
  <si>
    <r>
      <t xml:space="preserve">19. </t>
    </r>
    <r>
      <rPr>
        <b/>
        <sz val="18"/>
        <rFont val="굴림"/>
        <family val="3"/>
      </rPr>
      <t>국민연금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급여지급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현황</t>
    </r>
    <r>
      <rPr>
        <b/>
        <sz val="18"/>
        <rFont val="Arial"/>
        <family val="2"/>
      </rPr>
      <t xml:space="preserve">          Paying National Pension Insurant</t>
    </r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</si>
  <si>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명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천원</t>
    </r>
    <r>
      <rPr>
        <sz val="10"/>
        <rFont val="Arial"/>
        <family val="2"/>
      </rPr>
      <t>)</t>
    </r>
  </si>
  <si>
    <t>(Unit : person, thousand won)</t>
  </si>
  <si>
    <r>
      <t>Y</t>
    </r>
    <r>
      <rPr>
        <sz val="10"/>
        <rFont val="Arial"/>
        <family val="2"/>
      </rPr>
      <t>ear</t>
    </r>
  </si>
  <si>
    <r>
      <t>연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별</t>
    </r>
  </si>
  <si>
    <r>
      <t>(</t>
    </r>
    <r>
      <rPr>
        <sz val="10"/>
        <color indexed="8"/>
        <rFont val="한양신명조,한컴돋움"/>
        <family val="3"/>
      </rPr>
      <t>단위</t>
    </r>
    <r>
      <rPr>
        <sz val="10"/>
        <color indexed="8"/>
        <rFont val="Arial"/>
        <family val="2"/>
      </rPr>
      <t xml:space="preserve"> : </t>
    </r>
    <r>
      <rPr>
        <sz val="10"/>
        <color indexed="8"/>
        <rFont val="한양신명조,한컴돋움"/>
        <family val="3"/>
      </rPr>
      <t>건</t>
    </r>
    <r>
      <rPr>
        <sz val="10"/>
        <color indexed="8"/>
        <rFont val="Arial"/>
        <family val="2"/>
      </rPr>
      <t xml:space="preserve">, </t>
    </r>
    <r>
      <rPr>
        <sz val="10"/>
        <color indexed="8"/>
        <rFont val="한양신명조,한컴돋움"/>
        <family val="3"/>
      </rPr>
      <t>천원</t>
    </r>
    <r>
      <rPr>
        <sz val="10"/>
        <color indexed="8"/>
        <rFont val="Arial"/>
        <family val="2"/>
      </rPr>
      <t>)</t>
    </r>
  </si>
  <si>
    <r>
      <t>Y</t>
    </r>
    <r>
      <rPr>
        <sz val="10"/>
        <rFont val="Arial"/>
        <family val="2"/>
      </rPr>
      <t>ear</t>
    </r>
  </si>
  <si>
    <r>
      <t>연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별</t>
    </r>
  </si>
  <si>
    <t>Minor 
Children</t>
  </si>
  <si>
    <r>
      <t>합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계</t>
    </r>
  </si>
  <si>
    <r>
      <t xml:space="preserve">                       </t>
    </r>
    <r>
      <rPr>
        <sz val="10"/>
        <rFont val="Arial"/>
        <family val="2"/>
      </rPr>
      <t xml:space="preserve">Source : </t>
    </r>
    <r>
      <rPr>
        <sz val="10"/>
        <rFont val="Arial"/>
        <family val="2"/>
      </rPr>
      <t xml:space="preserve"> Jeju Special Self-Governing Province </t>
    </r>
    <r>
      <rPr>
        <sz val="10"/>
        <rFont val="Arial"/>
        <family val="2"/>
      </rPr>
      <t>Office of Patriots/Veterans Affairs</t>
    </r>
  </si>
  <si>
    <r>
      <t>2004(</t>
    </r>
    <r>
      <rPr>
        <sz val="10"/>
        <color indexed="8"/>
        <rFont val="돋움"/>
        <family val="3"/>
      </rPr>
      <t>제</t>
    </r>
    <r>
      <rPr>
        <sz val="10"/>
        <color indexed="8"/>
        <rFont val="Arial"/>
        <family val="2"/>
      </rPr>
      <t xml:space="preserve">  </t>
    </r>
    <r>
      <rPr>
        <sz val="10"/>
        <color indexed="8"/>
        <rFont val="돋움"/>
        <family val="3"/>
      </rPr>
      <t>주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시</t>
    </r>
    <r>
      <rPr>
        <sz val="10"/>
        <color indexed="8"/>
        <rFont val="Arial"/>
        <family val="2"/>
      </rPr>
      <t>)</t>
    </r>
  </si>
  <si>
    <r>
      <t>2003(</t>
    </r>
    <r>
      <rPr>
        <sz val="10"/>
        <color indexed="8"/>
        <rFont val="돋움"/>
        <family val="3"/>
      </rPr>
      <t>제</t>
    </r>
    <r>
      <rPr>
        <sz val="10"/>
        <color indexed="8"/>
        <rFont val="Arial"/>
        <family val="2"/>
      </rPr>
      <t xml:space="preserve">  </t>
    </r>
    <r>
      <rPr>
        <sz val="10"/>
        <color indexed="8"/>
        <rFont val="돋움"/>
        <family val="3"/>
      </rPr>
      <t>주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시</t>
    </r>
    <r>
      <rPr>
        <sz val="10"/>
        <color indexed="8"/>
        <rFont val="Arial"/>
        <family val="2"/>
      </rPr>
      <t>)</t>
    </r>
  </si>
  <si>
    <t>합계
Total</t>
  </si>
  <si>
    <r>
      <t>F</t>
    </r>
    <r>
      <rPr>
        <sz val="10"/>
        <rFont val="Arial"/>
        <family val="2"/>
      </rPr>
      <t>acilities</t>
    </r>
  </si>
  <si>
    <t>노인교실
Senior school</t>
  </si>
  <si>
    <r>
      <t>P</t>
    </r>
    <r>
      <rPr>
        <sz val="10"/>
        <rFont val="Arial"/>
        <family val="2"/>
      </rPr>
      <t>ersons</t>
    </r>
  </si>
  <si>
    <t xml:space="preserve">
노인휴양소
Senior recreation facilities</t>
  </si>
  <si>
    <r>
      <t>Source : Jeju Special Self-Governing Province Senior Citizens and Physically Challenged Welfare Div</t>
    </r>
    <r>
      <rPr>
        <sz val="10"/>
        <rFont val="Arial"/>
        <family val="2"/>
      </rPr>
      <t>, Genger Equality Policy</t>
    </r>
    <r>
      <rPr>
        <sz val="10"/>
        <rFont val="Arial"/>
        <family val="2"/>
      </rPr>
      <t xml:space="preserve"> Div.</t>
    </r>
  </si>
  <si>
    <r>
      <t>Y</t>
    </r>
    <r>
      <rPr>
        <sz val="10"/>
        <rFont val="Arial"/>
        <family val="2"/>
      </rPr>
      <t>ear</t>
    </r>
  </si>
  <si>
    <r>
      <t>연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별</t>
    </r>
  </si>
  <si>
    <r>
      <t>(</t>
    </r>
    <r>
      <rPr>
        <sz val="10"/>
        <rFont val="돋움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돋움"/>
        <family val="3"/>
      </rPr>
      <t>명</t>
    </r>
    <r>
      <rPr>
        <sz val="10"/>
        <rFont val="Arial"/>
        <family val="2"/>
      </rPr>
      <t>)</t>
    </r>
  </si>
  <si>
    <r>
      <t>연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별</t>
    </r>
  </si>
  <si>
    <t>-</t>
  </si>
  <si>
    <r>
      <t xml:space="preserve">20. </t>
    </r>
    <r>
      <rPr>
        <b/>
        <sz val="18"/>
        <rFont val="굴림"/>
        <family val="3"/>
      </rPr>
      <t>국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가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보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훈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대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상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자</t>
    </r>
    <r>
      <rPr>
        <b/>
        <sz val="18"/>
        <rFont val="Arial"/>
        <family val="2"/>
      </rPr>
      <t xml:space="preserve">          Number of Patriots and Veterans</t>
    </r>
  </si>
  <si>
    <r>
      <t>국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가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유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공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자</t>
    </r>
    <r>
      <rPr>
        <sz val="10"/>
        <rFont val="Arial"/>
        <family val="2"/>
      </rPr>
      <t xml:space="preserve">     Patriots and veterans</t>
    </r>
  </si>
  <si>
    <r>
      <t>유</t>
    </r>
    <r>
      <rPr>
        <sz val="10"/>
        <rFont val="Arial"/>
        <family val="2"/>
      </rPr>
      <t xml:space="preserve">          </t>
    </r>
    <r>
      <rPr>
        <sz val="10"/>
        <rFont val="굴림"/>
        <family val="3"/>
      </rPr>
      <t>족</t>
    </r>
    <r>
      <rPr>
        <sz val="10"/>
        <rFont val="Arial"/>
        <family val="2"/>
      </rPr>
      <t xml:space="preserve">     Bereaved families</t>
    </r>
  </si>
  <si>
    <r>
      <t>기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상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자</t>
    </r>
    <r>
      <rPr>
        <sz val="10"/>
        <rFont val="Arial"/>
        <family val="2"/>
      </rPr>
      <t xml:space="preserve">       Others</t>
    </r>
  </si>
  <si>
    <t>애국</t>
  </si>
  <si>
    <t>전상</t>
  </si>
  <si>
    <t>무공</t>
  </si>
  <si>
    <t>재일</t>
  </si>
  <si>
    <t>공상</t>
  </si>
  <si>
    <t>특별</t>
  </si>
  <si>
    <t>순국</t>
  </si>
  <si>
    <t>전몰, 전상,순직,공상</t>
  </si>
  <si>
    <t>4·19</t>
  </si>
  <si>
    <t>순직</t>
  </si>
  <si>
    <t>지원</t>
  </si>
  <si>
    <t>광주</t>
  </si>
  <si>
    <t>지사</t>
  </si>
  <si>
    <t>보국</t>
  </si>
  <si>
    <t>학도</t>
  </si>
  <si>
    <t>부상자</t>
  </si>
  <si>
    <t>공무원</t>
  </si>
  <si>
    <t>공로자</t>
  </si>
  <si>
    <t>군경</t>
  </si>
  <si>
    <t>공로</t>
  </si>
  <si>
    <t>자유</t>
  </si>
  <si>
    <t>대상자</t>
  </si>
  <si>
    <t>민주</t>
  </si>
  <si>
    <t>수훈자</t>
  </si>
  <si>
    <t>의용</t>
  </si>
  <si>
    <t>및</t>
  </si>
  <si>
    <t>순직자</t>
  </si>
  <si>
    <t>상이자</t>
  </si>
  <si>
    <t>유공자</t>
  </si>
  <si>
    <t>Grand</t>
  </si>
  <si>
    <t>군인</t>
  </si>
  <si>
    <t>특별공</t>
  </si>
  <si>
    <r>
      <t>미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망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인</t>
    </r>
  </si>
  <si>
    <r>
      <t>자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녀</t>
    </r>
  </si>
  <si>
    <r>
      <t>부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모</t>
    </r>
  </si>
  <si>
    <t>Patriots</t>
  </si>
  <si>
    <t>로상이자</t>
  </si>
  <si>
    <t>Widows</t>
  </si>
  <si>
    <t>Parents</t>
  </si>
  <si>
    <t xml:space="preserve"> </t>
  </si>
  <si>
    <t>-</t>
  </si>
  <si>
    <r>
      <t xml:space="preserve">21. </t>
    </r>
    <r>
      <rPr>
        <b/>
        <sz val="18"/>
        <rFont val="돋움"/>
        <family val="3"/>
      </rPr>
      <t>국가보훈대상자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취업</t>
    </r>
    <r>
      <rPr>
        <b/>
        <sz val="18"/>
        <rFont val="Arial"/>
        <family val="2"/>
      </rPr>
      <t xml:space="preserve">  Employment of Patriots &amp; Veterans, and Bereaved Families</t>
    </r>
  </si>
  <si>
    <r>
      <t>합</t>
    </r>
    <r>
      <rPr>
        <sz val="10"/>
        <rFont val="Arial"/>
        <family val="2"/>
      </rPr>
      <t xml:space="preserve">             </t>
    </r>
    <r>
      <rPr>
        <sz val="10"/>
        <rFont val="돋움"/>
        <family val="3"/>
      </rPr>
      <t>계</t>
    </r>
  </si>
  <si>
    <r>
      <t>국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가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유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공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자</t>
    </r>
  </si>
  <si>
    <r>
      <t>유</t>
    </r>
    <r>
      <rPr>
        <sz val="10"/>
        <rFont val="Arial"/>
        <family val="2"/>
      </rPr>
      <t xml:space="preserve">              </t>
    </r>
    <r>
      <rPr>
        <sz val="10"/>
        <rFont val="돋움"/>
        <family val="3"/>
      </rPr>
      <t>족</t>
    </r>
  </si>
  <si>
    <r>
      <t>기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타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대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상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자</t>
    </r>
  </si>
  <si>
    <t>Grand Total</t>
  </si>
  <si>
    <t>Patriots and Veterans</t>
  </si>
  <si>
    <t>Bereaved families</t>
  </si>
  <si>
    <t>Others</t>
  </si>
  <si>
    <t>계</t>
  </si>
  <si>
    <t>남</t>
  </si>
  <si>
    <t>여</t>
  </si>
  <si>
    <t>Male</t>
  </si>
  <si>
    <t>Female</t>
  </si>
  <si>
    <r>
      <t>자료</t>
    </r>
    <r>
      <rPr>
        <sz val="10"/>
        <rFont val="Arial"/>
        <family val="2"/>
      </rPr>
      <t xml:space="preserve"> : </t>
    </r>
    <r>
      <rPr>
        <sz val="10"/>
        <rFont val="돋움"/>
        <family val="3"/>
      </rPr>
      <t>제주특별자치도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보훈청</t>
    </r>
  </si>
  <si>
    <r>
      <t xml:space="preserve">22. </t>
    </r>
    <r>
      <rPr>
        <b/>
        <sz val="18"/>
        <rFont val="돋움"/>
        <family val="3"/>
      </rPr>
      <t>국가보훈대상자</t>
    </r>
    <r>
      <rPr>
        <b/>
        <sz val="18"/>
        <rFont val="Arial"/>
        <family val="2"/>
      </rPr>
      <t xml:space="preserve"> · </t>
    </r>
    <r>
      <rPr>
        <b/>
        <sz val="18"/>
        <rFont val="돋움"/>
        <family val="3"/>
      </rPr>
      <t>자녀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취학</t>
    </r>
    <r>
      <rPr>
        <b/>
        <sz val="18"/>
        <rFont val="Arial"/>
        <family val="2"/>
      </rPr>
      <t xml:space="preserve">       Educational Benefits for Patriots &amp; Veterans, and Their Families</t>
    </r>
  </si>
  <si>
    <r>
      <t>(</t>
    </r>
    <r>
      <rPr>
        <sz val="10"/>
        <rFont val="돋움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돋움"/>
        <family val="3"/>
      </rPr>
      <t>명</t>
    </r>
    <r>
      <rPr>
        <sz val="10"/>
        <rFont val="Arial"/>
        <family val="2"/>
      </rPr>
      <t>)</t>
    </r>
  </si>
  <si>
    <r>
      <t>합</t>
    </r>
    <r>
      <rPr>
        <sz val="10"/>
        <rFont val="Arial"/>
        <family val="2"/>
      </rPr>
      <t xml:space="preserve">                    </t>
    </r>
    <r>
      <rPr>
        <sz val="10"/>
        <rFont val="돋움"/>
        <family val="3"/>
      </rPr>
      <t>계</t>
    </r>
  </si>
  <si>
    <r>
      <t>국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가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유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공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자</t>
    </r>
  </si>
  <si>
    <r>
      <t>배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우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자</t>
    </r>
  </si>
  <si>
    <r>
      <t>자</t>
    </r>
    <r>
      <rPr>
        <sz val="10"/>
        <rFont val="Arial"/>
        <family val="2"/>
      </rPr>
      <t xml:space="preserve">                </t>
    </r>
    <r>
      <rPr>
        <sz val="10"/>
        <rFont val="돋움"/>
        <family val="3"/>
      </rPr>
      <t>녀</t>
    </r>
  </si>
  <si>
    <t>Grand total</t>
  </si>
  <si>
    <t>Patriots and Veterans</t>
  </si>
  <si>
    <t>Spouse</t>
  </si>
  <si>
    <t>Children</t>
  </si>
  <si>
    <t>계</t>
  </si>
  <si>
    <r>
      <t>중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학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교</t>
    </r>
  </si>
  <si>
    <r>
      <t>고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교</t>
    </r>
  </si>
  <si>
    <t>Middle</t>
  </si>
  <si>
    <t>High</t>
  </si>
  <si>
    <t>College</t>
  </si>
  <si>
    <t>school</t>
  </si>
  <si>
    <t>and Uni.</t>
  </si>
  <si>
    <r>
      <t>2003(</t>
    </r>
    <r>
      <rPr>
        <sz val="10"/>
        <color indexed="8"/>
        <rFont val="돋움"/>
        <family val="3"/>
      </rPr>
      <t>북제주군</t>
    </r>
    <r>
      <rPr>
        <sz val="10"/>
        <color indexed="8"/>
        <rFont val="Arial"/>
        <family val="2"/>
      </rPr>
      <t>)</t>
    </r>
  </si>
  <si>
    <t>-</t>
  </si>
  <si>
    <r>
      <t>대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학</t>
    </r>
    <r>
      <rPr>
        <sz val="10"/>
        <rFont val="Arial"/>
        <family val="2"/>
      </rPr>
      <t>(</t>
    </r>
    <r>
      <rPr>
        <sz val="10"/>
        <rFont val="돋움"/>
        <family val="3"/>
      </rPr>
      <t>교</t>
    </r>
    <r>
      <rPr>
        <sz val="10"/>
        <rFont val="Arial"/>
        <family val="2"/>
      </rPr>
      <t>)</t>
    </r>
  </si>
  <si>
    <r>
      <t>(</t>
    </r>
    <r>
      <rPr>
        <sz val="10"/>
        <color indexed="8"/>
        <rFont val="한양신명조,한컴돋움"/>
        <family val="3"/>
      </rPr>
      <t>단위</t>
    </r>
    <r>
      <rPr>
        <sz val="10"/>
        <color indexed="8"/>
        <rFont val="Arial"/>
        <family val="2"/>
      </rPr>
      <t xml:space="preserve">: </t>
    </r>
    <r>
      <rPr>
        <sz val="10"/>
        <color indexed="8"/>
        <rFont val="한양신명조,한컴돋움"/>
        <family val="3"/>
      </rPr>
      <t>건수</t>
    </r>
    <r>
      <rPr>
        <sz val="10"/>
        <color indexed="8"/>
        <rFont val="Arial"/>
        <family val="2"/>
      </rPr>
      <t>,</t>
    </r>
    <r>
      <rPr>
        <sz val="10"/>
        <color indexed="8"/>
        <rFont val="한양신명조,한컴돋움"/>
        <family val="3"/>
      </rPr>
      <t>명</t>
    </r>
    <r>
      <rPr>
        <sz val="10"/>
        <color indexed="8"/>
        <rFont val="Arial"/>
        <family val="2"/>
      </rPr>
      <t>)</t>
    </r>
  </si>
  <si>
    <t>(Unit : case, person)</t>
  </si>
  <si>
    <t>연    별</t>
  </si>
  <si>
    <t>발생건수</t>
  </si>
  <si>
    <t>연고자인도</t>
  </si>
  <si>
    <t>요보호아동 Care for children</t>
  </si>
  <si>
    <t>Year</t>
  </si>
  <si>
    <t>시    별</t>
  </si>
  <si>
    <t>Number of occurrence</t>
  </si>
  <si>
    <t>Hand-over to family</t>
  </si>
  <si>
    <t>기아
Abandoned children</t>
  </si>
  <si>
    <t>미혼모아동
Illegitimate children</t>
  </si>
  <si>
    <t>Si</t>
  </si>
  <si>
    <t>2 0 0 8</t>
  </si>
  <si>
    <t>-</t>
  </si>
  <si>
    <r>
      <t>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주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시</t>
    </r>
  </si>
  <si>
    <t>Jeju-si</t>
  </si>
  <si>
    <t>서귀포시</t>
  </si>
  <si>
    <t>Seogwipo-si</t>
  </si>
  <si>
    <r>
      <t>자료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제주특별자치도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양성평등정책과</t>
    </r>
  </si>
  <si>
    <r>
      <t>(</t>
    </r>
    <r>
      <rPr>
        <sz val="10"/>
        <rFont val="돋움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돋움"/>
        <family val="3"/>
      </rPr>
      <t>개소</t>
    </r>
    <r>
      <rPr>
        <sz val="10"/>
        <rFont val="Arial"/>
        <family val="2"/>
      </rPr>
      <t xml:space="preserve">, </t>
    </r>
    <r>
      <rPr>
        <sz val="10"/>
        <rFont val="돋움"/>
        <family val="3"/>
      </rPr>
      <t>명</t>
    </r>
    <r>
      <rPr>
        <sz val="10"/>
        <rFont val="Arial"/>
        <family val="2"/>
      </rPr>
      <t>)</t>
    </r>
  </si>
  <si>
    <t xml:space="preserve">  (Unit : number, person)</t>
  </si>
  <si>
    <r>
      <t>합</t>
    </r>
    <r>
      <rPr>
        <sz val="10"/>
        <rFont val="Arial"/>
        <family val="2"/>
      </rPr>
      <t xml:space="preserve">    </t>
    </r>
    <r>
      <rPr>
        <sz val="10"/>
        <rFont val="돋움"/>
        <family val="3"/>
      </rPr>
      <t>계</t>
    </r>
  </si>
  <si>
    <r>
      <t>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동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복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설</t>
    </r>
  </si>
  <si>
    <r>
      <t>노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인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복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설</t>
    </r>
    <r>
      <rPr>
        <sz val="10"/>
        <rFont val="Arial"/>
        <family val="2"/>
      </rPr>
      <t xml:space="preserve"> </t>
    </r>
    <r>
      <rPr>
        <vertAlign val="superscript"/>
        <sz val="10"/>
        <rFont val="Arial"/>
        <family val="2"/>
      </rPr>
      <t>1)</t>
    </r>
  </si>
  <si>
    <r>
      <t>장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애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인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복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설</t>
    </r>
  </si>
  <si>
    <r>
      <t>여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성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복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설</t>
    </r>
  </si>
  <si>
    <t>정신질환자요양시설</t>
  </si>
  <si>
    <r>
      <t>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랑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인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설</t>
    </r>
  </si>
  <si>
    <r>
      <t>기</t>
    </r>
    <r>
      <rPr>
        <sz val="10"/>
        <rFont val="Arial"/>
        <family val="2"/>
      </rPr>
      <t xml:space="preserve">           </t>
    </r>
    <r>
      <rPr>
        <sz val="10"/>
        <rFont val="굴림"/>
        <family val="3"/>
      </rPr>
      <t>타</t>
    </r>
    <r>
      <rPr>
        <vertAlign val="superscript"/>
        <sz val="10"/>
        <rFont val="Arial"/>
        <family val="2"/>
      </rPr>
      <t>2)</t>
    </r>
  </si>
  <si>
    <t xml:space="preserve"> Total</t>
  </si>
  <si>
    <t>Children</t>
  </si>
  <si>
    <t>Aged</t>
  </si>
  <si>
    <t>Disabled</t>
  </si>
  <si>
    <t>Woman</t>
  </si>
  <si>
    <t>Psychiatric patients</t>
  </si>
  <si>
    <t>Homeless</t>
  </si>
  <si>
    <r>
      <t>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설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수</t>
    </r>
  </si>
  <si>
    <t>생활인원</t>
  </si>
  <si>
    <t>Facilities</t>
  </si>
  <si>
    <t>Inmates</t>
  </si>
  <si>
    <t xml:space="preserve"> </t>
  </si>
  <si>
    <r>
      <t>(</t>
    </r>
    <r>
      <rPr>
        <sz val="10"/>
        <rFont val="돋움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돋움"/>
        <family val="3"/>
      </rPr>
      <t>개소</t>
    </r>
    <r>
      <rPr>
        <sz val="10"/>
        <rFont val="Arial"/>
        <family val="2"/>
      </rPr>
      <t xml:space="preserve">, </t>
    </r>
    <r>
      <rPr>
        <sz val="10"/>
        <rFont val="돋움"/>
        <family val="3"/>
      </rPr>
      <t>명</t>
    </r>
    <r>
      <rPr>
        <sz val="10"/>
        <rFont val="Arial"/>
        <family val="2"/>
      </rPr>
      <t>)</t>
    </r>
  </si>
  <si>
    <t>(Unit : number, person)</t>
  </si>
  <si>
    <t>시설수</t>
  </si>
  <si>
    <t>이용이원</t>
  </si>
  <si>
    <t>신고</t>
  </si>
  <si>
    <t>미신고</t>
  </si>
  <si>
    <t>Number</t>
  </si>
  <si>
    <t>Provision for old age</t>
  </si>
  <si>
    <t>시설수</t>
  </si>
  <si>
    <t>입소인원</t>
  </si>
  <si>
    <t>종사자수</t>
  </si>
  <si>
    <t>No. of Institution</t>
  </si>
  <si>
    <t>Admitted Person</t>
  </si>
  <si>
    <t>Workers</t>
  </si>
  <si>
    <t>정원</t>
  </si>
  <si>
    <t>현원</t>
  </si>
  <si>
    <t>Regular</t>
  </si>
  <si>
    <t>Present </t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</si>
  <si>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개소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명</t>
    </r>
    <r>
      <rPr>
        <sz val="10"/>
        <rFont val="Arial"/>
        <family val="2"/>
      </rPr>
      <t>)</t>
    </r>
  </si>
  <si>
    <t xml:space="preserve">           (Unit : number, person)</t>
  </si>
  <si>
    <r>
      <t xml:space="preserve">7. </t>
    </r>
    <r>
      <rPr>
        <b/>
        <sz val="18"/>
        <rFont val="돋움"/>
        <family val="3"/>
      </rPr>
      <t>식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품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위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생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관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계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업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소</t>
    </r>
    <r>
      <rPr>
        <b/>
        <sz val="18"/>
        <rFont val="Arial"/>
        <family val="2"/>
      </rPr>
      <t xml:space="preserve">        Number of Licensed Food Premises, by Business Type</t>
    </r>
  </si>
  <si>
    <r>
      <t>(</t>
    </r>
    <r>
      <rPr>
        <sz val="10"/>
        <rFont val="돋움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돋움"/>
        <family val="3"/>
      </rPr>
      <t>개소</t>
    </r>
    <r>
      <rPr>
        <sz val="10"/>
        <rFont val="Arial"/>
        <family val="2"/>
      </rPr>
      <t>)</t>
    </r>
  </si>
  <si>
    <r>
      <t>합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계</t>
    </r>
  </si>
  <si>
    <r>
      <t xml:space="preserve"> </t>
    </r>
    <r>
      <rPr>
        <sz val="10"/>
        <rFont val="돋움"/>
        <family val="3"/>
      </rPr>
      <t>식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품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접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객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업</t>
    </r>
    <r>
      <rPr>
        <sz val="10"/>
        <rFont val="Arial"/>
        <family val="2"/>
      </rPr>
      <t xml:space="preserve">          Food  premises</t>
    </r>
  </si>
  <si>
    <r>
      <t>휴</t>
    </r>
    <r>
      <rPr>
        <sz val="10"/>
        <rFont val="Arial"/>
        <family val="2"/>
      </rPr>
      <t xml:space="preserve">    </t>
    </r>
    <r>
      <rPr>
        <sz val="10"/>
        <rFont val="돋움"/>
        <family val="3"/>
      </rPr>
      <t>게</t>
    </r>
    <r>
      <rPr>
        <sz val="10"/>
        <rFont val="Arial"/>
        <family val="2"/>
      </rPr>
      <t xml:space="preserve">    </t>
    </r>
    <r>
      <rPr>
        <sz val="10"/>
        <rFont val="돋움"/>
        <family val="3"/>
      </rPr>
      <t>음</t>
    </r>
    <r>
      <rPr>
        <sz val="10"/>
        <rFont val="Arial"/>
        <family val="2"/>
      </rPr>
      <t xml:space="preserve">    </t>
    </r>
    <r>
      <rPr>
        <sz val="10"/>
        <rFont val="돋움"/>
        <family val="3"/>
      </rPr>
      <t>식</t>
    </r>
    <r>
      <rPr>
        <sz val="10"/>
        <rFont val="Arial"/>
        <family val="2"/>
      </rPr>
      <t xml:space="preserve">    </t>
    </r>
    <r>
      <rPr>
        <sz val="10"/>
        <rFont val="돋움"/>
        <family val="3"/>
      </rPr>
      <t>점</t>
    </r>
  </si>
  <si>
    <t>일반음식점</t>
  </si>
  <si>
    <r>
      <t>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점</t>
    </r>
  </si>
  <si>
    <t>단란주점</t>
  </si>
  <si>
    <t>유흥주점</t>
  </si>
  <si>
    <t>위탁급식</t>
  </si>
  <si>
    <t>Restaurants</t>
  </si>
  <si>
    <t>영업</t>
  </si>
  <si>
    <r>
      <t>다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방</t>
    </r>
  </si>
  <si>
    <r>
      <t>기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타</t>
    </r>
  </si>
</sst>
</file>

<file path=xl/styles.xml><?xml version="1.0" encoding="utf-8"?>
<styleSheet xmlns="http://schemas.openxmlformats.org/spreadsheetml/2006/main">
  <numFmts count="36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-* #,##0_-;&quot;\&quot;\!\-* #,##0_-;_-* &quot;-&quot;_-;_-@_-"/>
    <numFmt numFmtId="178" formatCode="#,##0;;\-;"/>
    <numFmt numFmtId="179" formatCode="\-"/>
    <numFmt numFmtId="180" formatCode="#,##0;;&quot;-&quot;"/>
    <numFmt numFmtId="181" formatCode="0_);[Red]\(0\)"/>
    <numFmt numFmtId="182" formatCode="0_ "/>
    <numFmt numFmtId="183" formatCode="#,##0_);[Red]\(#,##0\)"/>
    <numFmt numFmtId="184" formatCode="#,##0;;\-"/>
    <numFmt numFmtId="185" formatCode="#,##0;[Red]#,##0"/>
    <numFmt numFmtId="186" formatCode="#,##0\ ;;\-\ ;"/>
    <numFmt numFmtId="187" formatCode="#,##0_);\(#,##0\)"/>
    <numFmt numFmtId="188" formatCode="#,##0\ ;;\ \-;"/>
    <numFmt numFmtId="189" formatCode="\'\'\'\'\'\'\'\'General"/>
    <numFmt numFmtId="190" formatCode="_-* #,##0.00_-;\-* #,##0.00_-;_-* &quot;-&quot;_-;_-@_-"/>
    <numFmt numFmtId="191" formatCode="\(#,##0\);;\-;"/>
    <numFmt numFmtId="192" formatCode="0_);\(0\)"/>
    <numFmt numFmtId="193" formatCode="0_);[Red]&quot;\&quot;\!\(0&quot;\&quot;\!\)"/>
    <numFmt numFmtId="194" formatCode="0.0_);[Red]\(0.0\)"/>
    <numFmt numFmtId="195" formatCode="0.00_);[Red]\(0.00\)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</numFmts>
  <fonts count="59">
    <font>
      <sz val="10"/>
      <name val="Arial"/>
      <family val="2"/>
    </font>
    <font>
      <sz val="8"/>
      <name val="돋움"/>
      <family val="3"/>
    </font>
    <font>
      <sz val="10"/>
      <name val="굴림"/>
      <family val="3"/>
    </font>
    <font>
      <b/>
      <sz val="18"/>
      <name val="굴림"/>
      <family val="3"/>
    </font>
    <font>
      <sz val="10"/>
      <name val="돋움"/>
      <family val="3"/>
    </font>
    <font>
      <sz val="11"/>
      <name val="돋움"/>
      <family val="3"/>
    </font>
    <font>
      <sz val="12"/>
      <name val="바탕체"/>
      <family val="1"/>
    </font>
    <font>
      <sz val="7"/>
      <name val="Arial Narrow"/>
      <family val="2"/>
    </font>
    <font>
      <b/>
      <sz val="14"/>
      <name val="굴림체"/>
      <family val="3"/>
    </font>
    <font>
      <sz val="10"/>
      <color indexed="8"/>
      <name val="돋움"/>
      <family val="3"/>
    </font>
    <font>
      <b/>
      <sz val="18"/>
      <name val="Arial"/>
      <family val="2"/>
    </font>
    <font>
      <sz val="18"/>
      <name val="Arial"/>
      <family val="2"/>
    </font>
    <font>
      <vertAlign val="superscript"/>
      <sz val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6"/>
      <name val="굴림"/>
      <family val="3"/>
    </font>
    <font>
      <b/>
      <sz val="16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4"/>
      <name val="굴림"/>
      <family val="3"/>
    </font>
    <font>
      <sz val="16"/>
      <name val="Arial"/>
      <family val="2"/>
    </font>
    <font>
      <b/>
      <sz val="14"/>
      <name val="바탕체"/>
      <family val="1"/>
    </font>
    <font>
      <sz val="9"/>
      <name val="Arial"/>
      <family val="2"/>
    </font>
    <font>
      <b/>
      <sz val="18"/>
      <name val="돋움"/>
      <family val="3"/>
    </font>
    <font>
      <b/>
      <sz val="11"/>
      <name val="돋움"/>
      <family val="3"/>
    </font>
    <font>
      <sz val="11"/>
      <name val="Arial"/>
      <family val="2"/>
    </font>
    <font>
      <b/>
      <sz val="11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b/>
      <vertAlign val="superscript"/>
      <sz val="18"/>
      <name val="Arial"/>
      <family val="2"/>
    </font>
    <font>
      <b/>
      <sz val="18"/>
      <color indexed="8"/>
      <name val="Arial"/>
      <family val="2"/>
    </font>
    <font>
      <b/>
      <sz val="18"/>
      <color indexed="8"/>
      <name val="한양신명조,한컴돋움"/>
      <family val="3"/>
    </font>
    <font>
      <sz val="10"/>
      <color indexed="8"/>
      <name val="한양신명조,한컴돋움"/>
      <family val="3"/>
    </font>
    <font>
      <sz val="8"/>
      <name val="Arial"/>
      <family val="2"/>
    </font>
    <font>
      <sz val="8"/>
      <name val="바탕"/>
      <family val="1"/>
    </font>
    <font>
      <sz val="9"/>
      <name val="돋움"/>
      <family val="3"/>
    </font>
    <font>
      <sz val="9"/>
      <name val="굴림체"/>
      <family val="3"/>
    </font>
    <font>
      <b/>
      <sz val="9"/>
      <color indexed="10"/>
      <name val="Arial"/>
      <family val="2"/>
    </font>
    <font>
      <sz val="10"/>
      <color indexed="63"/>
      <name val="Arial"/>
      <family val="2"/>
    </font>
    <font>
      <sz val="9"/>
      <name val="굴림"/>
      <family val="3"/>
    </font>
    <font>
      <sz val="9"/>
      <color indexed="8"/>
      <name val="Arial"/>
      <family val="2"/>
    </font>
    <font>
      <sz val="9"/>
      <color indexed="8"/>
      <name val="돋움"/>
      <family val="3"/>
    </font>
    <font>
      <b/>
      <sz val="11"/>
      <color indexed="10"/>
      <name val="돋움"/>
      <family val="3"/>
    </font>
    <font>
      <b/>
      <sz val="22"/>
      <name val="굴림"/>
      <family val="3"/>
    </font>
    <font>
      <b/>
      <sz val="22"/>
      <name val="Arial"/>
      <family val="2"/>
    </font>
    <font>
      <sz val="11"/>
      <color indexed="8"/>
      <name val="돋움"/>
      <family val="3"/>
    </font>
    <font>
      <sz val="11"/>
      <color indexed="8"/>
      <name val="Arial"/>
      <family val="2"/>
    </font>
    <font>
      <sz val="10"/>
      <color indexed="8"/>
      <name val="굴림"/>
      <family val="3"/>
    </font>
    <font>
      <sz val="11"/>
      <color indexed="8"/>
      <name val="굴림"/>
      <family val="3"/>
    </font>
    <font>
      <b/>
      <sz val="16"/>
      <name val="돋움"/>
      <family val="3"/>
    </font>
    <font>
      <sz val="10"/>
      <color indexed="8"/>
      <name val="HY중고딕"/>
      <family val="1"/>
    </font>
    <font>
      <b/>
      <sz val="18"/>
      <color indexed="8"/>
      <name val="HY중고딕"/>
      <family val="1"/>
    </font>
    <font>
      <b/>
      <sz val="10"/>
      <color indexed="10"/>
      <name val="굴림"/>
      <family val="3"/>
    </font>
    <font>
      <b/>
      <sz val="11"/>
      <color indexed="10"/>
      <name val="굴림"/>
      <family val="3"/>
    </font>
    <font>
      <b/>
      <sz val="10"/>
      <color indexed="10"/>
      <name val="돋움"/>
      <family val="3"/>
    </font>
    <font>
      <b/>
      <sz val="14"/>
      <name val="돋움"/>
      <family val="3"/>
    </font>
    <font>
      <b/>
      <sz val="18"/>
      <color indexed="8"/>
      <name val="굴림"/>
      <family val="3"/>
    </font>
    <font>
      <b/>
      <sz val="16"/>
      <color indexed="8"/>
      <name val="Arial"/>
      <family val="2"/>
    </font>
    <font>
      <b/>
      <sz val="16"/>
      <color indexed="8"/>
      <name val="한양신명조,한컴돋움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medium"/>
    </border>
    <border>
      <left style="thin"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thin"/>
      <top style="thin">
        <color indexed="22"/>
      </top>
      <bottom style="medium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22"/>
      </right>
      <top style="thin">
        <color indexed="22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0" fontId="6" fillId="0" borderId="0" applyProtection="0">
      <alignment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>
      <alignment/>
      <protection/>
    </xf>
    <xf numFmtId="0" fontId="36" fillId="0" borderId="0">
      <alignment/>
      <protection/>
    </xf>
  </cellStyleXfs>
  <cellXfs count="1524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3" fillId="0" borderId="1" xfId="0" applyFont="1" applyBorder="1" applyAlignment="1">
      <alignment horizontal="left" vertical="center" shrinkToFit="1"/>
    </xf>
    <xf numFmtId="0" fontId="13" fillId="0" borderId="0" xfId="0" applyFont="1" applyAlignment="1">
      <alignment vertical="center"/>
    </xf>
    <xf numFmtId="0" fontId="13" fillId="0" borderId="1" xfId="0" applyFont="1" applyBorder="1" applyAlignment="1" quotePrefix="1">
      <alignment horizontal="left" vertical="center" shrinkToFit="1"/>
    </xf>
    <xf numFmtId="0" fontId="13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 quotePrefix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shrinkToFit="1"/>
    </xf>
    <xf numFmtId="178" fontId="13" fillId="0" borderId="0" xfId="0" applyNumberFormat="1" applyFont="1" applyFill="1" applyBorder="1" applyAlignment="1">
      <alignment horizontal="center" vertical="center" shrinkToFit="1"/>
    </xf>
    <xf numFmtId="0" fontId="13" fillId="0" borderId="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 shrinkToFit="1"/>
    </xf>
    <xf numFmtId="0" fontId="14" fillId="0" borderId="4" xfId="0" applyFont="1" applyBorder="1" applyAlignment="1">
      <alignment horizontal="center" vertical="center" shrinkToFit="1"/>
    </xf>
    <xf numFmtId="0" fontId="0" fillId="0" borderId="0" xfId="0" applyAlignment="1">
      <alignment vertical="center"/>
    </xf>
    <xf numFmtId="0" fontId="0" fillId="0" borderId="0" xfId="0" applyAlignment="1">
      <alignment/>
    </xf>
    <xf numFmtId="176" fontId="0" fillId="0" borderId="0" xfId="18" applyNumberFormat="1" applyFont="1" applyBorder="1" applyAlignment="1">
      <alignment horizontal="center" vertical="center"/>
    </xf>
    <xf numFmtId="179" fontId="0" fillId="0" borderId="0" xfId="18" applyNumberFormat="1" applyFont="1" applyBorder="1" applyAlignment="1">
      <alignment horizontal="center" vertical="center"/>
    </xf>
    <xf numFmtId="178" fontId="0" fillId="0" borderId="0" xfId="20" applyNumberFormat="1" applyFont="1" applyBorder="1" applyAlignment="1">
      <alignment horizontal="center" vertical="center"/>
    </xf>
    <xf numFmtId="180" fontId="13" fillId="0" borderId="2" xfId="19" applyNumberFormat="1" applyFont="1" applyBorder="1" applyAlignment="1">
      <alignment horizontal="center" vertical="center"/>
    </xf>
    <xf numFmtId="180" fontId="13" fillId="0" borderId="0" xfId="19" applyNumberFormat="1" applyFont="1" applyBorder="1" applyAlignment="1">
      <alignment horizontal="center" vertical="center"/>
    </xf>
    <xf numFmtId="179" fontId="0" fillId="0" borderId="0" xfId="18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13" fillId="0" borderId="2" xfId="0" applyFont="1" applyBorder="1" applyAlignment="1">
      <alignment horizontal="center" vertical="center" shrinkToFit="1"/>
    </xf>
    <xf numFmtId="0" fontId="2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horizontal="left" vertical="center" shrinkToFit="1"/>
    </xf>
    <xf numFmtId="0" fontId="0" fillId="0" borderId="0" xfId="0" applyFont="1" applyAlignment="1" quotePrefix="1">
      <alignment horizontal="center" vertical="center"/>
    </xf>
    <xf numFmtId="180" fontId="13" fillId="0" borderId="2" xfId="0" applyNumberFormat="1" applyFont="1" applyBorder="1" applyAlignment="1">
      <alignment horizontal="center" vertical="center"/>
    </xf>
    <xf numFmtId="180" fontId="13" fillId="0" borderId="0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178" fontId="13" fillId="0" borderId="2" xfId="0" applyNumberFormat="1" applyFont="1" applyFill="1" applyBorder="1" applyAlignment="1">
      <alignment horizontal="center" vertical="center"/>
    </xf>
    <xf numFmtId="178" fontId="13" fillId="0" borderId="0" xfId="0" applyNumberFormat="1" applyFont="1" applyFill="1" applyBorder="1" applyAlignment="1">
      <alignment horizontal="center" vertical="center"/>
    </xf>
    <xf numFmtId="181" fontId="13" fillId="0" borderId="0" xfId="0" applyNumberFormat="1" applyFont="1" applyFill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0" fillId="2" borderId="0" xfId="0" applyFont="1" applyFill="1" applyAlignment="1">
      <alignment horizontal="right" vertical="center"/>
    </xf>
    <xf numFmtId="0" fontId="2" fillId="2" borderId="5" xfId="0" applyFont="1" applyFill="1" applyBorder="1" applyAlignment="1">
      <alignment horizontal="center" vertical="center" shrinkToFit="1"/>
    </xf>
    <xf numFmtId="0" fontId="0" fillId="2" borderId="6" xfId="0" applyFont="1" applyFill="1" applyBorder="1" applyAlignment="1">
      <alignment horizontal="center" vertical="center" shrinkToFit="1"/>
    </xf>
    <xf numFmtId="0" fontId="2" fillId="2" borderId="0" xfId="0" applyFont="1" applyFill="1" applyAlignment="1">
      <alignment vertical="center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3" fontId="13" fillId="0" borderId="0" xfId="0" applyNumberFormat="1" applyFont="1" applyAlignment="1">
      <alignment horizontal="center" vertical="center"/>
    </xf>
    <xf numFmtId="178" fontId="13" fillId="0" borderId="2" xfId="0" applyNumberFormat="1" applyFont="1" applyBorder="1" applyAlignment="1">
      <alignment horizontal="center" vertical="center"/>
    </xf>
    <xf numFmtId="178" fontId="13" fillId="0" borderId="0" xfId="0" applyNumberFormat="1" applyFont="1" applyBorder="1" applyAlignment="1">
      <alignment horizontal="center" vertical="center"/>
    </xf>
    <xf numFmtId="3" fontId="13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Alignment="1">
      <alignment vertical="center" shrinkToFit="1"/>
    </xf>
    <xf numFmtId="0" fontId="17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3" fontId="0" fillId="0" borderId="0" xfId="0" applyNumberFormat="1" applyFont="1" applyAlignment="1">
      <alignment horizontal="center" vertical="center"/>
    </xf>
    <xf numFmtId="0" fontId="0" fillId="0" borderId="1" xfId="0" applyFont="1" applyBorder="1" applyAlignment="1" quotePrefix="1">
      <alignment horizontal="left" vertical="center" shrinkToFit="1"/>
    </xf>
    <xf numFmtId="3" fontId="0" fillId="0" borderId="0" xfId="0" applyNumberFormat="1" applyFont="1" applyAlignment="1">
      <alignment horizontal="center" vertical="center"/>
    </xf>
    <xf numFmtId="176" fontId="13" fillId="0" borderId="2" xfId="18" applyNumberFormat="1" applyFont="1" applyBorder="1" applyAlignment="1">
      <alignment horizontal="center" vertical="center"/>
    </xf>
    <xf numFmtId="176" fontId="13" fillId="0" borderId="0" xfId="0" applyNumberFormat="1" applyFont="1" applyBorder="1" applyAlignment="1">
      <alignment horizontal="center" vertical="center"/>
    </xf>
    <xf numFmtId="0" fontId="13" fillId="0" borderId="0" xfId="0" applyNumberFormat="1" applyFont="1" applyAlignment="1">
      <alignment horizontal="center" vertical="center"/>
    </xf>
    <xf numFmtId="0" fontId="0" fillId="2" borderId="5" xfId="0" applyFont="1" applyFill="1" applyBorder="1" applyAlignment="1">
      <alignment horizontal="center" vertical="center" shrinkToFit="1"/>
    </xf>
    <xf numFmtId="0" fontId="0" fillId="2" borderId="6" xfId="0" applyFont="1" applyFill="1" applyBorder="1" applyAlignment="1">
      <alignment horizontal="center" vertical="center" shrinkToFit="1"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0" fontId="11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76" fontId="13" fillId="0" borderId="0" xfId="18" applyNumberFormat="1" applyFont="1" applyFill="1" applyBorder="1" applyAlignment="1">
      <alignment horizontal="center" vertical="center"/>
    </xf>
    <xf numFmtId="3" fontId="13" fillId="0" borderId="0" xfId="0" applyNumberFormat="1" applyFont="1" applyFill="1" applyAlignment="1">
      <alignment horizontal="center" vertical="center"/>
    </xf>
    <xf numFmtId="176" fontId="13" fillId="0" borderId="0" xfId="19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176" fontId="0" fillId="0" borderId="2" xfId="18" applyNumberFormat="1" applyFont="1" applyFill="1" applyBorder="1" applyAlignment="1">
      <alignment horizontal="center" vertical="center"/>
    </xf>
    <xf numFmtId="0" fontId="11" fillId="0" borderId="0" xfId="0" applyFont="1" applyAlignment="1">
      <alignment vertical="center" wrapText="1"/>
    </xf>
    <xf numFmtId="179" fontId="13" fillId="0" borderId="0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183" fontId="13" fillId="0" borderId="0" xfId="0" applyNumberFormat="1" applyFont="1" applyBorder="1" applyAlignment="1">
      <alignment horizontal="center" vertical="center"/>
    </xf>
    <xf numFmtId="182" fontId="13" fillId="0" borderId="1" xfId="0" applyNumberFormat="1" applyFont="1" applyBorder="1" applyAlignment="1">
      <alignment horizontal="center" vertical="center"/>
    </xf>
    <xf numFmtId="178" fontId="13" fillId="0" borderId="0" xfId="0" applyNumberFormat="1" applyFont="1" applyFill="1" applyBorder="1" applyAlignment="1">
      <alignment horizontal="center" vertical="center" wrapText="1"/>
    </xf>
    <xf numFmtId="182" fontId="13" fillId="0" borderId="2" xfId="0" applyNumberFormat="1" applyFont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 shrinkToFit="1"/>
    </xf>
    <xf numFmtId="0" fontId="4" fillId="2" borderId="5" xfId="0" applyFont="1" applyFill="1" applyBorder="1" applyAlignment="1">
      <alignment horizontal="center" vertical="center" wrapText="1" shrinkToFit="1"/>
    </xf>
    <xf numFmtId="0" fontId="0" fillId="2" borderId="5" xfId="0" applyFont="1" applyFill="1" applyBorder="1" applyAlignment="1">
      <alignment horizontal="center" vertical="center" wrapText="1" shrinkToFit="1"/>
    </xf>
    <xf numFmtId="0" fontId="0" fillId="2" borderId="5" xfId="0" applyFont="1" applyFill="1" applyBorder="1" applyAlignment="1" quotePrefix="1">
      <alignment horizontal="center" vertical="center" wrapText="1" shrinkToFit="1"/>
    </xf>
    <xf numFmtId="0" fontId="0" fillId="2" borderId="6" xfId="0" applyFont="1" applyFill="1" applyBorder="1" applyAlignment="1">
      <alignment horizontal="center" vertical="center" wrapText="1" shrinkToFit="1"/>
    </xf>
    <xf numFmtId="0" fontId="4" fillId="0" borderId="0" xfId="0" applyFont="1" applyAlignment="1">
      <alignment/>
    </xf>
    <xf numFmtId="183" fontId="13" fillId="0" borderId="0" xfId="18" applyNumberFormat="1" applyFont="1" applyBorder="1" applyAlignment="1">
      <alignment horizontal="center" vertical="center"/>
    </xf>
    <xf numFmtId="180" fontId="13" fillId="0" borderId="2" xfId="18" applyNumberFormat="1" applyFont="1" applyBorder="1" applyAlignment="1">
      <alignment horizontal="center" vertical="center"/>
    </xf>
    <xf numFmtId="180" fontId="13" fillId="0" borderId="0" xfId="18" applyNumberFormat="1" applyFont="1" applyBorder="1" applyAlignment="1">
      <alignment horizontal="center" vertical="center"/>
    </xf>
    <xf numFmtId="0" fontId="13" fillId="0" borderId="0" xfId="0" applyFont="1" applyBorder="1" applyAlignment="1" quotePrefix="1">
      <alignment horizontal="center" vertical="center"/>
    </xf>
    <xf numFmtId="180" fontId="13" fillId="0" borderId="1" xfId="18" applyNumberFormat="1" applyFont="1" applyBorder="1" applyAlignment="1">
      <alignment horizontal="center" vertical="center"/>
    </xf>
    <xf numFmtId="184" fontId="13" fillId="0" borderId="0" xfId="0" applyNumberFormat="1" applyFont="1" applyBorder="1" applyAlignment="1">
      <alignment horizontal="center" vertical="center"/>
    </xf>
    <xf numFmtId="184" fontId="13" fillId="0" borderId="2" xfId="18" applyNumberFormat="1" applyFont="1" applyBorder="1" applyAlignment="1">
      <alignment horizontal="center" vertical="center"/>
    </xf>
    <xf numFmtId="184" fontId="13" fillId="0" borderId="0" xfId="18" applyNumberFormat="1" applyFont="1" applyBorder="1" applyAlignment="1">
      <alignment horizontal="center" vertical="center"/>
    </xf>
    <xf numFmtId="184" fontId="13" fillId="0" borderId="2" xfId="19" applyNumberFormat="1" applyFont="1" applyBorder="1" applyAlignment="1">
      <alignment horizontal="center" vertical="center"/>
    </xf>
    <xf numFmtId="184" fontId="13" fillId="0" borderId="0" xfId="19" applyNumberFormat="1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184" fontId="13" fillId="0" borderId="2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178" fontId="13" fillId="0" borderId="2" xfId="0" applyNumberFormat="1" applyFont="1" applyFill="1" applyBorder="1" applyAlignment="1">
      <alignment horizontal="center" vertical="center" shrinkToFit="1"/>
    </xf>
    <xf numFmtId="0" fontId="24" fillId="0" borderId="0" xfId="0" applyFont="1" applyAlignment="1">
      <alignment vertical="center"/>
    </xf>
    <xf numFmtId="0" fontId="2" fillId="2" borderId="7" xfId="0" applyFont="1" applyFill="1" applyBorder="1" applyAlignment="1" quotePrefix="1">
      <alignment horizontal="center" vertical="center" shrinkToFit="1"/>
    </xf>
    <xf numFmtId="177" fontId="5" fillId="0" borderId="0" xfId="18" applyFont="1" applyAlignment="1">
      <alignment/>
    </xf>
    <xf numFmtId="177" fontId="5" fillId="0" borderId="0" xfId="18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177" fontId="0" fillId="0" borderId="0" xfId="18" applyFont="1" applyAlignment="1">
      <alignment/>
    </xf>
    <xf numFmtId="0" fontId="0" fillId="0" borderId="0" xfId="0" applyFont="1" applyBorder="1" applyAlignment="1">
      <alignment horizontal="right"/>
    </xf>
    <xf numFmtId="177" fontId="0" fillId="0" borderId="0" xfId="18" applyFont="1" applyAlignment="1">
      <alignment/>
    </xf>
    <xf numFmtId="183" fontId="13" fillId="0" borderId="1" xfId="0" applyNumberFormat="1" applyFont="1" applyBorder="1" applyAlignment="1">
      <alignment horizontal="center" vertical="center"/>
    </xf>
    <xf numFmtId="0" fontId="13" fillId="0" borderId="1" xfId="20" applyFont="1" applyBorder="1" applyAlignment="1">
      <alignment horizontal="left" vertical="center" shrinkToFit="1"/>
    </xf>
    <xf numFmtId="0" fontId="4" fillId="0" borderId="0" xfId="0" applyFont="1" applyAlignment="1">
      <alignment horizontal="left" vertical="center"/>
    </xf>
    <xf numFmtId="183" fontId="13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 quotePrefix="1">
      <alignment horizontal="center" vertical="center" shrinkToFit="1"/>
    </xf>
    <xf numFmtId="3" fontId="13" fillId="0" borderId="0" xfId="0" applyNumberFormat="1" applyFont="1" applyFill="1" applyBorder="1" applyAlignment="1">
      <alignment horizontal="center" vertical="center"/>
    </xf>
    <xf numFmtId="178" fontId="13" fillId="0" borderId="1" xfId="0" applyNumberFormat="1" applyFont="1" applyFill="1" applyBorder="1" applyAlignment="1">
      <alignment horizontal="center" vertical="center"/>
    </xf>
    <xf numFmtId="179" fontId="0" fillId="0" borderId="0" xfId="0" applyNumberFormat="1" applyFont="1" applyBorder="1" applyAlignment="1">
      <alignment horizontal="center" vertical="center"/>
    </xf>
    <xf numFmtId="179" fontId="0" fillId="0" borderId="1" xfId="0" applyNumberFormat="1" applyFont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0" fillId="0" borderId="1" xfId="0" applyFont="1" applyBorder="1" applyAlignment="1">
      <alignment horizontal="left" vertical="center" indent="1" shrinkToFit="1"/>
    </xf>
    <xf numFmtId="0" fontId="0" fillId="0" borderId="1" xfId="0" applyFont="1" applyBorder="1" applyAlignment="1" quotePrefix="1">
      <alignment horizontal="left" vertical="center" indent="1" shrinkToFit="1"/>
    </xf>
    <xf numFmtId="0" fontId="13" fillId="0" borderId="1" xfId="0" applyFont="1" applyBorder="1" applyAlignment="1">
      <alignment horizontal="left" vertical="center" indent="1" shrinkToFit="1"/>
    </xf>
    <xf numFmtId="0" fontId="13" fillId="0" borderId="1" xfId="0" applyFont="1" applyBorder="1" applyAlignment="1" quotePrefix="1">
      <alignment horizontal="left" vertical="center" indent="1" shrinkToFit="1"/>
    </xf>
    <xf numFmtId="0" fontId="22" fillId="0" borderId="1" xfId="0" applyFont="1" applyBorder="1" applyAlignment="1">
      <alignment horizontal="left" vertical="center" shrinkToFit="1"/>
    </xf>
    <xf numFmtId="0" fontId="22" fillId="0" borderId="1" xfId="0" applyFont="1" applyBorder="1" applyAlignment="1" quotePrefix="1">
      <alignment horizontal="left" vertical="center" shrinkToFit="1"/>
    </xf>
    <xf numFmtId="0" fontId="40" fillId="0" borderId="1" xfId="0" applyFont="1" applyBorder="1" applyAlignment="1">
      <alignment horizontal="left" vertical="center" shrinkToFit="1"/>
    </xf>
    <xf numFmtId="0" fontId="40" fillId="0" borderId="1" xfId="0" applyFont="1" applyBorder="1" applyAlignment="1" quotePrefix="1">
      <alignment horizontal="left" vertical="center" shrinkToFit="1"/>
    </xf>
    <xf numFmtId="0" fontId="40" fillId="0" borderId="1" xfId="0" applyFont="1" applyBorder="1" applyAlignment="1">
      <alignment horizontal="center" vertical="center"/>
    </xf>
    <xf numFmtId="0" fontId="40" fillId="0" borderId="2" xfId="0" applyFont="1" applyBorder="1" applyAlignment="1">
      <alignment horizontal="center" vertical="center"/>
    </xf>
    <xf numFmtId="0" fontId="37" fillId="0" borderId="8" xfId="0" applyFont="1" applyBorder="1" applyAlignment="1">
      <alignment horizontal="center" vertical="center"/>
    </xf>
    <xf numFmtId="182" fontId="14" fillId="0" borderId="4" xfId="0" applyNumberFormat="1" applyFont="1" applyBorder="1" applyAlignment="1">
      <alignment horizontal="center" vertical="center"/>
    </xf>
    <xf numFmtId="180" fontId="14" fillId="0" borderId="3" xfId="18" applyNumberFormat="1" applyFont="1" applyBorder="1" applyAlignment="1">
      <alignment horizontal="center" vertical="center"/>
    </xf>
    <xf numFmtId="0" fontId="40" fillId="0" borderId="1" xfId="0" applyNumberFormat="1" applyFont="1" applyBorder="1" applyAlignment="1">
      <alignment horizontal="center" vertical="center"/>
    </xf>
    <xf numFmtId="0" fontId="37" fillId="0" borderId="4" xfId="0" applyNumberFormat="1" applyFont="1" applyBorder="1" applyAlignment="1">
      <alignment horizontal="center" vertical="center"/>
    </xf>
    <xf numFmtId="184" fontId="40" fillId="0" borderId="0" xfId="0" applyNumberFormat="1" applyFont="1" applyBorder="1" applyAlignment="1">
      <alignment horizontal="center" vertical="center"/>
    </xf>
    <xf numFmtId="3" fontId="40" fillId="0" borderId="0" xfId="0" applyNumberFormat="1" applyFont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0" fillId="2" borderId="2" xfId="0" applyFont="1" applyFill="1" applyBorder="1" applyAlignment="1">
      <alignment horizontal="left" vertical="center" shrinkToFit="1"/>
    </xf>
    <xf numFmtId="183" fontId="14" fillId="0" borderId="4" xfId="0" applyNumberFormat="1" applyFont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13" fillId="0" borderId="1" xfId="20" applyFont="1" applyBorder="1" applyAlignment="1">
      <alignment horizontal="left" vertical="center" indent="1" shrinkToFit="1"/>
    </xf>
    <xf numFmtId="0" fontId="0" fillId="2" borderId="0" xfId="0" applyFont="1" applyFill="1" applyBorder="1" applyAlignment="1">
      <alignment horizontal="center" vertical="center"/>
    </xf>
    <xf numFmtId="0" fontId="13" fillId="0" borderId="0" xfId="0" applyNumberFormat="1" applyFont="1" applyFill="1" applyBorder="1" applyAlignment="1">
      <alignment horizontal="center" vertical="center" shrinkToFit="1"/>
    </xf>
    <xf numFmtId="0" fontId="40" fillId="0" borderId="2" xfId="0" applyFont="1" applyBorder="1" applyAlignment="1">
      <alignment horizontal="center" vertical="center" shrinkToFit="1"/>
    </xf>
    <xf numFmtId="0" fontId="0" fillId="2" borderId="2" xfId="0" applyFont="1" applyFill="1" applyBorder="1" applyAlignment="1">
      <alignment horizontal="left" vertical="center" indent="1" shrinkToFit="1"/>
    </xf>
    <xf numFmtId="0" fontId="0" fillId="0" borderId="1" xfId="0" applyFont="1" applyBorder="1" applyAlignment="1">
      <alignment horizontal="left" vertical="center" indent="1" shrinkToFit="1"/>
    </xf>
    <xf numFmtId="0" fontId="0" fillId="0" borderId="1" xfId="0" applyFont="1" applyBorder="1" applyAlignment="1" quotePrefix="1">
      <alignment horizontal="left" vertical="center" indent="1" shrinkToFit="1"/>
    </xf>
    <xf numFmtId="0" fontId="25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0" fontId="2" fillId="0" borderId="7" xfId="0" applyFont="1" applyFill="1" applyBorder="1" applyAlignment="1">
      <alignment horizontal="center" vertical="center" shrinkToFit="1"/>
    </xf>
    <xf numFmtId="0" fontId="0" fillId="0" borderId="1" xfId="0" applyFont="1" applyFill="1" applyBorder="1" applyAlignment="1">
      <alignment horizontal="center" vertical="center" shrinkToFit="1"/>
    </xf>
    <xf numFmtId="0" fontId="0" fillId="0" borderId="2" xfId="0" applyFont="1" applyFill="1" applyBorder="1" applyAlignment="1">
      <alignment horizontal="center" vertical="center" shrinkToFit="1"/>
    </xf>
    <xf numFmtId="0" fontId="0" fillId="0" borderId="0" xfId="0" applyNumberFormat="1" applyFont="1" applyFill="1" applyBorder="1" applyAlignment="1">
      <alignment horizontal="center" vertical="center" shrinkToFit="1"/>
    </xf>
    <xf numFmtId="0" fontId="0" fillId="0" borderId="1" xfId="0" applyNumberFormat="1" applyFont="1" applyFill="1" applyBorder="1" applyAlignment="1">
      <alignment horizontal="center" vertical="center" shrinkToFit="1"/>
    </xf>
    <xf numFmtId="0" fontId="22" fillId="0" borderId="1" xfId="0" applyFont="1" applyFill="1" applyBorder="1" applyAlignment="1">
      <alignment horizontal="center" vertical="center"/>
    </xf>
    <xf numFmtId="0" fontId="0" fillId="0" borderId="0" xfId="0" applyNumberFormat="1" applyFont="1" applyFill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22" fillId="0" borderId="2" xfId="0" applyFont="1" applyFill="1" applyBorder="1" applyAlignment="1">
      <alignment horizontal="center" vertical="center" shrinkToFit="1"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shrinkToFit="1"/>
    </xf>
    <xf numFmtId="0" fontId="0" fillId="0" borderId="2" xfId="0" applyFont="1" applyFill="1" applyBorder="1" applyAlignment="1">
      <alignment horizontal="left" vertical="center" indent="1" shrinkToFit="1"/>
    </xf>
    <xf numFmtId="0" fontId="0" fillId="0" borderId="1" xfId="0" applyFont="1" applyFill="1" applyBorder="1" applyAlignment="1" quotePrefix="1">
      <alignment horizontal="left" vertical="center" shrinkToFit="1"/>
    </xf>
    <xf numFmtId="0" fontId="13" fillId="0" borderId="1" xfId="0" applyFont="1" applyFill="1" applyBorder="1" applyAlignment="1">
      <alignment horizontal="left" vertical="center" shrinkToFit="1"/>
    </xf>
    <xf numFmtId="0" fontId="13" fillId="0" borderId="1" xfId="0" applyFont="1" applyFill="1" applyBorder="1" applyAlignment="1" quotePrefix="1">
      <alignment horizontal="left" vertical="center" shrinkToFit="1"/>
    </xf>
    <xf numFmtId="0" fontId="0" fillId="0" borderId="0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/>
    </xf>
    <xf numFmtId="0" fontId="0" fillId="0" borderId="2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 shrinkToFit="1"/>
    </xf>
    <xf numFmtId="0" fontId="0" fillId="0" borderId="1" xfId="0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left" vertical="center" shrinkToFit="1"/>
    </xf>
    <xf numFmtId="0" fontId="0" fillId="0" borderId="1" xfId="0" applyFont="1" applyFill="1" applyBorder="1" applyAlignment="1">
      <alignment horizontal="left" vertical="center"/>
    </xf>
    <xf numFmtId="178" fontId="0" fillId="0" borderId="0" xfId="0" applyNumberFormat="1" applyFont="1" applyFill="1" applyBorder="1" applyAlignment="1">
      <alignment horizontal="center" vertical="center"/>
    </xf>
    <xf numFmtId="178" fontId="0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NumberFormat="1" applyFont="1" applyFill="1" applyAlignment="1">
      <alignment horizontal="center" vertical="center" shrinkToFit="1"/>
    </xf>
    <xf numFmtId="0" fontId="14" fillId="0" borderId="4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 quotePrefix="1">
      <alignment horizontal="right" vertical="center" shrinkToFit="1"/>
    </xf>
    <xf numFmtId="0" fontId="0" fillId="0" borderId="0" xfId="0" applyFont="1" applyFill="1" applyBorder="1" applyAlignment="1">
      <alignment horizontal="right" vertical="center" shrinkToFit="1"/>
    </xf>
    <xf numFmtId="0" fontId="0" fillId="0" borderId="0" xfId="0" applyFont="1" applyFill="1" applyBorder="1" applyAlignment="1">
      <alignment horizontal="right" vertical="center"/>
    </xf>
    <xf numFmtId="0" fontId="10" fillId="0" borderId="0" xfId="0" applyFont="1" applyFill="1" applyAlignment="1" quotePrefix="1">
      <alignment horizontal="center" vertical="center"/>
    </xf>
    <xf numFmtId="176" fontId="0" fillId="0" borderId="2" xfId="0" applyNumberFormat="1" applyFont="1" applyFill="1" applyBorder="1" applyAlignment="1">
      <alignment horizontal="center" vertical="center"/>
    </xf>
    <xf numFmtId="176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right" vertical="center"/>
    </xf>
    <xf numFmtId="0" fontId="13" fillId="0" borderId="0" xfId="0" applyFont="1" applyFill="1" applyAlignment="1">
      <alignment horizontal="center" vertical="center"/>
    </xf>
    <xf numFmtId="185" fontId="13" fillId="0" borderId="2" xfId="0" applyNumberFormat="1" applyFont="1" applyFill="1" applyBorder="1" applyAlignment="1">
      <alignment horizontal="center" vertical="center"/>
    </xf>
    <xf numFmtId="186" fontId="13" fillId="0" borderId="0" xfId="0" applyNumberFormat="1" applyFont="1" applyFill="1" applyBorder="1" applyAlignment="1">
      <alignment horizontal="center" vertical="center"/>
    </xf>
    <xf numFmtId="183" fontId="13" fillId="0" borderId="0" xfId="0" applyNumberFormat="1" applyFont="1" applyFill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42" fillId="0" borderId="0" xfId="0" applyFont="1" applyFill="1" applyAlignment="1">
      <alignment horizontal="left" vertical="center"/>
    </xf>
    <xf numFmtId="189" fontId="32" fillId="0" borderId="11" xfId="0" applyNumberFormat="1" applyFont="1" applyFill="1" applyBorder="1" applyAlignment="1">
      <alignment horizontal="center" vertical="center" wrapText="1"/>
    </xf>
    <xf numFmtId="189" fontId="32" fillId="0" borderId="13" xfId="0" applyNumberFormat="1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0" fillId="0" borderId="6" xfId="0" applyFont="1" applyFill="1" applyBorder="1" applyAlignment="1">
      <alignment horizontal="center" vertical="center" shrinkToFit="1"/>
    </xf>
    <xf numFmtId="0" fontId="13" fillId="0" borderId="0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left" vertical="center" shrinkToFit="1"/>
    </xf>
    <xf numFmtId="0" fontId="13" fillId="0" borderId="1" xfId="20" applyFont="1" applyFill="1" applyBorder="1" applyAlignment="1">
      <alignment horizontal="left" vertical="center" shrinkToFit="1"/>
    </xf>
    <xf numFmtId="3" fontId="13" fillId="0" borderId="2" xfId="0" applyNumberFormat="1" applyFont="1" applyFill="1" applyBorder="1" applyAlignment="1">
      <alignment horizontal="center" vertical="center"/>
    </xf>
    <xf numFmtId="3" fontId="13" fillId="0" borderId="1" xfId="0" applyNumberFormat="1" applyFont="1" applyFill="1" applyBorder="1" applyAlignment="1">
      <alignment horizontal="center" vertical="center"/>
    </xf>
    <xf numFmtId="0" fontId="13" fillId="0" borderId="2" xfId="20" applyFont="1" applyFill="1" applyBorder="1" applyAlignment="1">
      <alignment horizontal="left" vertical="center" shrinkToFit="1"/>
    </xf>
    <xf numFmtId="0" fontId="13" fillId="0" borderId="2" xfId="0" applyFont="1" applyFill="1" applyBorder="1" applyAlignment="1">
      <alignment horizontal="center" vertical="center" shrinkToFit="1"/>
    </xf>
    <xf numFmtId="0" fontId="13" fillId="0" borderId="0" xfId="0" applyFont="1" applyFill="1" applyBorder="1" applyAlignment="1">
      <alignment horizontal="center" vertical="center" shrinkToFit="1"/>
    </xf>
    <xf numFmtId="0" fontId="14" fillId="0" borderId="15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178" fontId="0" fillId="0" borderId="0" xfId="0" applyNumberFormat="1" applyFont="1" applyFill="1" applyAlignment="1">
      <alignment horizontal="center" vertical="center"/>
    </xf>
    <xf numFmtId="0" fontId="14" fillId="0" borderId="3" xfId="0" applyFont="1" applyFill="1" applyBorder="1" applyAlignment="1">
      <alignment horizontal="center" vertical="center" shrinkToFit="1"/>
    </xf>
    <xf numFmtId="0" fontId="13" fillId="0" borderId="16" xfId="0" applyFont="1" applyFill="1" applyBorder="1" applyAlignment="1">
      <alignment horizontal="left" vertical="center" shrinkToFit="1"/>
    </xf>
    <xf numFmtId="0" fontId="28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183" fontId="13" fillId="0" borderId="0" xfId="0" applyNumberFormat="1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178" fontId="13" fillId="0" borderId="0" xfId="0" applyNumberFormat="1" applyFont="1" applyFill="1" applyAlignment="1">
      <alignment horizontal="center" vertical="center"/>
    </xf>
    <xf numFmtId="178" fontId="13" fillId="0" borderId="0" xfId="0" applyNumberFormat="1" applyFont="1" applyFill="1" applyAlignment="1">
      <alignment horizontal="center" vertical="center" shrinkToFit="1"/>
    </xf>
    <xf numFmtId="0" fontId="38" fillId="0" borderId="0" xfId="0" applyFont="1" applyFill="1" applyBorder="1" applyAlignment="1">
      <alignment horizontal="center" vertical="center" shrinkToFit="1"/>
    </xf>
    <xf numFmtId="0" fontId="38" fillId="0" borderId="0" xfId="0" applyFont="1" applyFill="1" applyAlignment="1">
      <alignment vertical="center"/>
    </xf>
    <xf numFmtId="0" fontId="0" fillId="0" borderId="0" xfId="0" applyNumberFormat="1" applyFont="1" applyFill="1" applyAlignment="1">
      <alignment horizontal="right" vertical="center"/>
    </xf>
    <xf numFmtId="0" fontId="0" fillId="0" borderId="0" xfId="0" applyNumberFormat="1" applyFont="1" applyFill="1" applyAlignment="1">
      <alignment vertical="center"/>
    </xf>
    <xf numFmtId="0" fontId="0" fillId="0" borderId="0" xfId="0" applyNumberFormat="1" applyFont="1" applyFill="1" applyAlignment="1">
      <alignment vertical="center"/>
    </xf>
    <xf numFmtId="0" fontId="13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184" fontId="13" fillId="0" borderId="0" xfId="18" applyNumberFormat="1" applyFont="1" applyFill="1" applyBorder="1" applyAlignment="1">
      <alignment horizontal="center" vertical="center"/>
    </xf>
    <xf numFmtId="0" fontId="13" fillId="0" borderId="0" xfId="20" applyFont="1" applyFill="1" applyBorder="1" applyAlignment="1">
      <alignment horizontal="center" vertical="center"/>
    </xf>
    <xf numFmtId="184" fontId="13" fillId="0" borderId="0" xfId="19" applyNumberFormat="1" applyFont="1" applyFill="1" applyBorder="1" applyAlignment="1">
      <alignment horizontal="center" vertical="center"/>
    </xf>
    <xf numFmtId="0" fontId="13" fillId="0" borderId="0" xfId="20" applyFont="1" applyFill="1" applyBorder="1" applyAlignment="1" quotePrefix="1">
      <alignment horizontal="center" vertical="center"/>
    </xf>
    <xf numFmtId="0" fontId="2" fillId="0" borderId="0" xfId="0" applyNumberFormat="1" applyFont="1" applyFill="1" applyAlignment="1">
      <alignment vertical="center"/>
    </xf>
    <xf numFmtId="0" fontId="14" fillId="0" borderId="17" xfId="0" applyFont="1" applyFill="1" applyBorder="1" applyAlignment="1">
      <alignment horizontal="center" vertical="center"/>
    </xf>
    <xf numFmtId="0" fontId="26" fillId="0" borderId="0" xfId="0" applyFont="1" applyFill="1" applyAlignment="1">
      <alignment vertical="center"/>
    </xf>
    <xf numFmtId="0" fontId="4" fillId="0" borderId="4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 shrinkToFit="1"/>
    </xf>
    <xf numFmtId="184" fontId="13" fillId="0" borderId="2" xfId="0" applyNumberFormat="1" applyFont="1" applyFill="1" applyBorder="1" applyAlignment="1">
      <alignment horizontal="center" vertical="center"/>
    </xf>
    <xf numFmtId="184" fontId="13" fillId="0" borderId="0" xfId="0" applyNumberFormat="1" applyFont="1" applyFill="1" applyBorder="1" applyAlignment="1">
      <alignment horizontal="center" vertical="center"/>
    </xf>
    <xf numFmtId="3" fontId="13" fillId="0" borderId="0" xfId="17" applyNumberFormat="1" applyFont="1" applyFill="1" applyBorder="1" applyAlignment="1" quotePrefix="1">
      <alignment horizontal="center" vertical="center"/>
    </xf>
    <xf numFmtId="3" fontId="13" fillId="0" borderId="0" xfId="17" applyNumberFormat="1" applyFont="1" applyFill="1" applyBorder="1" applyAlignment="1">
      <alignment horizontal="center" vertical="center"/>
    </xf>
    <xf numFmtId="3" fontId="13" fillId="0" borderId="0" xfId="24" applyNumberFormat="1" applyFont="1" applyFill="1" applyBorder="1" applyAlignment="1">
      <alignment horizontal="center" vertical="center"/>
      <protection/>
    </xf>
    <xf numFmtId="0" fontId="13" fillId="0" borderId="0" xfId="24" applyFont="1" applyFill="1" applyBorder="1" applyAlignment="1">
      <alignment vertical="center"/>
      <protection/>
    </xf>
    <xf numFmtId="0" fontId="13" fillId="0" borderId="0" xfId="24" applyFont="1" applyFill="1" applyAlignment="1">
      <alignment vertical="center"/>
      <protection/>
    </xf>
    <xf numFmtId="176" fontId="13" fillId="0" borderId="0" xfId="17" applyNumberFormat="1" applyFont="1" applyFill="1" applyBorder="1" applyAlignment="1">
      <alignment horizontal="center" vertical="center"/>
    </xf>
    <xf numFmtId="184" fontId="0" fillId="0" borderId="2" xfId="0" applyNumberFormat="1" applyFont="1" applyFill="1" applyBorder="1" applyAlignment="1">
      <alignment horizontal="center" vertical="center"/>
    </xf>
    <xf numFmtId="184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184" fontId="0" fillId="0" borderId="1" xfId="0" applyNumberFormat="1" applyFont="1" applyFill="1" applyBorder="1" applyAlignment="1">
      <alignment horizontal="center" vertical="center"/>
    </xf>
    <xf numFmtId="184" fontId="13" fillId="0" borderId="0" xfId="0" applyNumberFormat="1" applyFont="1" applyFill="1" applyBorder="1" applyAlignment="1" quotePrefix="1">
      <alignment horizontal="center" vertical="center"/>
    </xf>
    <xf numFmtId="184" fontId="13" fillId="0" borderId="1" xfId="0" applyNumberFormat="1" applyFont="1" applyFill="1" applyBorder="1" applyAlignment="1" quotePrefix="1">
      <alignment horizontal="center" vertical="center"/>
    </xf>
    <xf numFmtId="0" fontId="14" fillId="0" borderId="0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3" fontId="0" fillId="0" borderId="2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center" vertical="center"/>
    </xf>
    <xf numFmtId="3" fontId="0" fillId="0" borderId="1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84" fontId="13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0" fillId="0" borderId="0" xfId="0" applyFont="1" applyFill="1" applyAlignment="1">
      <alignment horizontal="centerContinuous" vertical="center"/>
    </xf>
    <xf numFmtId="181" fontId="13" fillId="0" borderId="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2" xfId="0" applyFont="1" applyFill="1" applyBorder="1" applyAlignment="1">
      <alignment horizontal="left" vertical="center" indent="1"/>
    </xf>
    <xf numFmtId="183" fontId="13" fillId="0" borderId="0" xfId="0" applyNumberFormat="1" applyFont="1" applyBorder="1" applyAlignment="1">
      <alignment horizontal="right" vertical="center" indent="1"/>
    </xf>
    <xf numFmtId="0" fontId="40" fillId="0" borderId="1" xfId="0" applyFont="1" applyBorder="1" applyAlignment="1">
      <alignment horizontal="distributed" vertical="center"/>
    </xf>
    <xf numFmtId="0" fontId="40" fillId="0" borderId="1" xfId="0" applyFont="1" applyBorder="1" applyAlignment="1" quotePrefix="1">
      <alignment horizontal="distributed" vertical="center"/>
    </xf>
    <xf numFmtId="183" fontId="0" fillId="0" borderId="2" xfId="0" applyNumberFormat="1" applyFont="1" applyBorder="1" applyAlignment="1">
      <alignment horizontal="right" vertical="center" indent="1"/>
    </xf>
    <xf numFmtId="183" fontId="0" fillId="0" borderId="0" xfId="18" applyNumberFormat="1" applyFont="1" applyBorder="1" applyAlignment="1">
      <alignment horizontal="right" vertical="center" indent="1"/>
    </xf>
    <xf numFmtId="183" fontId="0" fillId="0" borderId="0" xfId="0" applyNumberFormat="1" applyFont="1" applyBorder="1" applyAlignment="1">
      <alignment horizontal="right" vertical="center" indent="1"/>
    </xf>
    <xf numFmtId="183" fontId="0" fillId="0" borderId="0" xfId="0" applyNumberFormat="1" applyFont="1" applyAlignment="1">
      <alignment horizontal="right" vertical="center" indent="1"/>
    </xf>
    <xf numFmtId="183" fontId="13" fillId="0" borderId="2" xfId="0" applyNumberFormat="1" applyFont="1" applyBorder="1" applyAlignment="1">
      <alignment horizontal="right" vertical="center" indent="1"/>
    </xf>
    <xf numFmtId="183" fontId="13" fillId="0" borderId="0" xfId="19" applyNumberFormat="1" applyFont="1" applyBorder="1" applyAlignment="1">
      <alignment horizontal="right" vertical="center" indent="1"/>
    </xf>
    <xf numFmtId="178" fontId="13" fillId="0" borderId="2" xfId="0" applyNumberFormat="1" applyFont="1" applyFill="1" applyBorder="1" applyAlignment="1">
      <alignment horizontal="right" vertical="center" indent="1"/>
    </xf>
    <xf numFmtId="178" fontId="13" fillId="0" borderId="0" xfId="0" applyNumberFormat="1" applyFont="1" applyFill="1" applyBorder="1" applyAlignment="1">
      <alignment horizontal="right" vertical="center" indent="1"/>
    </xf>
    <xf numFmtId="184" fontId="13" fillId="0" borderId="0" xfId="0" applyNumberFormat="1" applyFont="1" applyBorder="1" applyAlignment="1">
      <alignment horizontal="right" vertical="center" indent="1"/>
    </xf>
    <xf numFmtId="3" fontId="13" fillId="0" borderId="0" xfId="0" applyNumberFormat="1" applyFont="1" applyBorder="1" applyAlignment="1">
      <alignment horizontal="right" vertical="center" indent="1"/>
    </xf>
    <xf numFmtId="184" fontId="13" fillId="0" borderId="0" xfId="0" applyNumberFormat="1" applyFont="1" applyBorder="1" applyAlignment="1">
      <alignment horizontal="right" vertical="center" indent="2"/>
    </xf>
    <xf numFmtId="3" fontId="13" fillId="0" borderId="0" xfId="0" applyNumberFormat="1" applyFont="1" applyBorder="1" applyAlignment="1">
      <alignment horizontal="right" vertical="center" indent="2"/>
    </xf>
    <xf numFmtId="0" fontId="13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178" fontId="13" fillId="0" borderId="0" xfId="0" applyNumberFormat="1" applyFont="1" applyFill="1" applyBorder="1" applyAlignment="1">
      <alignment horizontal="right" vertical="center" indent="2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 quotePrefix="1">
      <alignment horizontal="left" vertical="center"/>
    </xf>
    <xf numFmtId="178" fontId="13" fillId="0" borderId="0" xfId="0" applyNumberFormat="1" applyFont="1" applyBorder="1" applyAlignment="1">
      <alignment horizontal="right" vertical="center" indent="2"/>
    </xf>
    <xf numFmtId="178" fontId="13" fillId="0" borderId="0" xfId="0" applyNumberFormat="1" applyFont="1" applyBorder="1" applyAlignment="1">
      <alignment horizontal="right" vertical="center" indent="1"/>
    </xf>
    <xf numFmtId="0" fontId="22" fillId="2" borderId="4" xfId="0" applyFont="1" applyFill="1" applyBorder="1" applyAlignment="1">
      <alignment horizontal="center" vertical="center" shrinkToFit="1"/>
    </xf>
    <xf numFmtId="186" fontId="38" fillId="0" borderId="0" xfId="0" applyNumberFormat="1" applyFont="1" applyFill="1" applyBorder="1" applyAlignment="1">
      <alignment horizontal="center" vertical="center" shrinkToFit="1"/>
    </xf>
    <xf numFmtId="186" fontId="13" fillId="0" borderId="0" xfId="0" applyNumberFormat="1" applyFont="1" applyFill="1" applyBorder="1" applyAlignment="1">
      <alignment horizontal="center" vertical="center" shrinkToFit="1"/>
    </xf>
    <xf numFmtId="0" fontId="0" fillId="0" borderId="0" xfId="0" applyFont="1" applyFill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0" fontId="0" fillId="0" borderId="2" xfId="0" applyFont="1" applyFill="1" applyBorder="1" applyAlignment="1">
      <alignment horizontal="left" vertical="center" shrinkToFit="1"/>
    </xf>
    <xf numFmtId="178" fontId="0" fillId="0" borderId="2" xfId="0" applyNumberFormat="1" applyFont="1" applyFill="1" applyBorder="1" applyAlignment="1">
      <alignment horizontal="center" vertical="center"/>
    </xf>
    <xf numFmtId="178" fontId="0" fillId="0" borderId="0" xfId="0" applyNumberFormat="1" applyFont="1" applyFill="1" applyBorder="1" applyAlignment="1">
      <alignment horizontal="center" vertical="center"/>
    </xf>
    <xf numFmtId="178" fontId="0" fillId="0" borderId="1" xfId="0" applyNumberFormat="1" applyFont="1" applyFill="1" applyBorder="1" applyAlignment="1">
      <alignment horizontal="center" vertical="center"/>
    </xf>
    <xf numFmtId="0" fontId="0" fillId="0" borderId="2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Alignment="1">
      <alignment horizontal="right" vertical="center"/>
    </xf>
    <xf numFmtId="0" fontId="0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 vertical="center" shrinkToFit="1"/>
    </xf>
    <xf numFmtId="186" fontId="0" fillId="0" borderId="0" xfId="0" applyNumberFormat="1" applyFont="1" applyFill="1" applyBorder="1" applyAlignment="1">
      <alignment horizontal="center" vertical="center" shrinkToFit="1"/>
    </xf>
    <xf numFmtId="0" fontId="0" fillId="0" borderId="7" xfId="0" applyFont="1" applyFill="1" applyBorder="1" applyAlignment="1">
      <alignment horizontal="center" vertical="center" shrinkToFit="1"/>
    </xf>
    <xf numFmtId="183" fontId="13" fillId="0" borderId="0" xfId="0" applyNumberFormat="1" applyFont="1" applyFill="1" applyAlignment="1">
      <alignment horizontal="right" vertical="center"/>
    </xf>
    <xf numFmtId="183" fontId="13" fillId="0" borderId="0" xfId="0" applyNumberFormat="1" applyFont="1" applyFill="1" applyBorder="1" applyAlignment="1">
      <alignment horizontal="right" vertical="center"/>
    </xf>
    <xf numFmtId="0" fontId="0" fillId="2" borderId="4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distributed" vertical="center" shrinkToFit="1"/>
    </xf>
    <xf numFmtId="176" fontId="0" fillId="0" borderId="0" xfId="18" applyNumberFormat="1" applyFont="1" applyFill="1" applyBorder="1" applyAlignment="1">
      <alignment horizontal="center" vertical="center" shrinkToFit="1"/>
    </xf>
    <xf numFmtId="0" fontId="0" fillId="0" borderId="0" xfId="20" applyFont="1" applyFill="1" applyBorder="1" applyAlignment="1">
      <alignment horizontal="center" vertical="center" shrinkToFit="1"/>
    </xf>
    <xf numFmtId="3" fontId="0" fillId="0" borderId="0" xfId="0" applyNumberFormat="1" applyFont="1" applyFill="1" applyAlignment="1">
      <alignment horizontal="center" vertical="center" shrinkToFit="1"/>
    </xf>
    <xf numFmtId="0" fontId="0" fillId="0" borderId="2" xfId="0" applyFont="1" applyFill="1" applyBorder="1" applyAlignment="1">
      <alignment horizontal="left" vertical="center"/>
    </xf>
    <xf numFmtId="0" fontId="0" fillId="0" borderId="1" xfId="0" applyFont="1" applyFill="1" applyBorder="1" applyAlignment="1" quotePrefix="1">
      <alignment horizontal="distributed" vertical="center" shrinkToFit="1"/>
    </xf>
    <xf numFmtId="0" fontId="13" fillId="0" borderId="1" xfId="0" applyFont="1" applyFill="1" applyBorder="1" applyAlignment="1">
      <alignment horizontal="distributed" vertical="center" shrinkToFit="1"/>
    </xf>
    <xf numFmtId="178" fontId="13" fillId="0" borderId="0" xfId="19" applyNumberFormat="1" applyFont="1" applyFill="1" applyBorder="1" applyAlignment="1">
      <alignment horizontal="center" vertical="center" shrinkToFit="1"/>
    </xf>
    <xf numFmtId="3" fontId="0" fillId="0" borderId="0" xfId="0" applyNumberFormat="1" applyFont="1" applyFill="1" applyAlignment="1">
      <alignment horizontal="center" vertical="center" shrinkToFit="1"/>
    </xf>
    <xf numFmtId="176" fontId="0" fillId="0" borderId="0" xfId="18" applyNumberFormat="1" applyFont="1" applyFill="1" applyBorder="1" applyAlignment="1">
      <alignment horizontal="center" vertical="center" shrinkToFit="1"/>
    </xf>
    <xf numFmtId="0" fontId="0" fillId="0" borderId="0" xfId="20" applyFont="1" applyFill="1" applyBorder="1" applyAlignment="1">
      <alignment horizontal="center" vertical="center" shrinkToFit="1"/>
    </xf>
    <xf numFmtId="0" fontId="13" fillId="0" borderId="1" xfId="0" applyFont="1" applyFill="1" applyBorder="1" applyAlignment="1" quotePrefix="1">
      <alignment horizontal="distributed" vertical="center" shrinkToFit="1"/>
    </xf>
    <xf numFmtId="0" fontId="13" fillId="0" borderId="0" xfId="20" applyFont="1" applyFill="1" applyBorder="1" applyAlignment="1">
      <alignment horizontal="center" vertical="center" shrinkToFit="1"/>
    </xf>
    <xf numFmtId="3" fontId="13" fillId="0" borderId="0" xfId="0" applyNumberFormat="1" applyFont="1" applyFill="1" applyAlignment="1">
      <alignment horizontal="center" vertical="center" shrinkToFit="1"/>
    </xf>
    <xf numFmtId="0" fontId="13" fillId="0" borderId="1" xfId="0" applyFont="1" applyFill="1" applyBorder="1" applyAlignment="1">
      <alignment horizontal="center" vertical="center" shrinkToFit="1"/>
    </xf>
    <xf numFmtId="3" fontId="13" fillId="0" borderId="0" xfId="0" applyNumberFormat="1" applyFont="1" applyFill="1" applyBorder="1" applyAlignment="1">
      <alignment horizontal="center" vertical="center" shrinkToFit="1"/>
    </xf>
    <xf numFmtId="183" fontId="13" fillId="0" borderId="0" xfId="0" applyNumberFormat="1" applyFont="1" applyAlignment="1">
      <alignment horizontal="right" vertical="center" indent="2"/>
    </xf>
    <xf numFmtId="183" fontId="13" fillId="0" borderId="0" xfId="0" applyNumberFormat="1" applyFont="1" applyBorder="1" applyAlignment="1">
      <alignment horizontal="right" vertical="center" indent="2"/>
    </xf>
    <xf numFmtId="183" fontId="13" fillId="0" borderId="0" xfId="18" applyNumberFormat="1" applyFont="1" applyBorder="1" applyAlignment="1">
      <alignment horizontal="right" vertical="center" indent="1"/>
    </xf>
    <xf numFmtId="183" fontId="14" fillId="0" borderId="3" xfId="18" applyNumberFormat="1" applyFont="1" applyBorder="1" applyAlignment="1">
      <alignment horizontal="right" vertical="center" indent="1"/>
    </xf>
    <xf numFmtId="183" fontId="13" fillId="0" borderId="0" xfId="0" applyNumberFormat="1" applyFont="1" applyAlignment="1">
      <alignment horizontal="right" vertical="center" indent="1"/>
    </xf>
    <xf numFmtId="183" fontId="13" fillId="0" borderId="0" xfId="18" applyNumberFormat="1" applyFont="1" applyFill="1" applyBorder="1" applyAlignment="1">
      <alignment horizontal="right" vertical="center" indent="1"/>
    </xf>
    <xf numFmtId="0" fontId="13" fillId="0" borderId="0" xfId="0" applyNumberFormat="1" applyFont="1" applyFill="1" applyAlignment="1">
      <alignment horizontal="center" vertical="center"/>
    </xf>
    <xf numFmtId="180" fontId="13" fillId="0" borderId="0" xfId="19" applyNumberFormat="1" applyFont="1" applyFill="1" applyBorder="1" applyAlignment="1">
      <alignment horizontal="center" vertical="center"/>
    </xf>
    <xf numFmtId="180" fontId="13" fillId="0" borderId="1" xfId="0" applyNumberFormat="1" applyFont="1" applyFill="1" applyBorder="1" applyAlignment="1">
      <alignment horizontal="center" vertical="center"/>
    </xf>
    <xf numFmtId="183" fontId="13" fillId="0" borderId="0" xfId="0" applyNumberFormat="1" applyFont="1" applyFill="1" applyBorder="1" applyAlignment="1">
      <alignment horizontal="right" vertical="center" wrapText="1" indent="2"/>
    </xf>
    <xf numFmtId="183" fontId="13" fillId="0" borderId="0" xfId="0" applyNumberFormat="1" applyFont="1" applyFill="1" applyBorder="1" applyAlignment="1">
      <alignment horizontal="right" vertical="center" wrapText="1" indent="1"/>
    </xf>
    <xf numFmtId="183" fontId="13" fillId="0" borderId="0" xfId="18" applyNumberFormat="1" applyFont="1" applyBorder="1" applyAlignment="1">
      <alignment horizontal="right" vertical="center" wrapText="1" indent="1"/>
    </xf>
    <xf numFmtId="183" fontId="13" fillId="0" borderId="0" xfId="19" applyNumberFormat="1" applyFont="1" applyBorder="1" applyAlignment="1">
      <alignment horizontal="right" vertical="center" wrapText="1" indent="1"/>
    </xf>
    <xf numFmtId="183" fontId="13" fillId="0" borderId="0" xfId="0" applyNumberFormat="1" applyFont="1" applyFill="1" applyBorder="1" applyAlignment="1">
      <alignment horizontal="right" vertical="center" indent="1"/>
    </xf>
    <xf numFmtId="183" fontId="13" fillId="0" borderId="2" xfId="18" applyNumberFormat="1" applyFont="1" applyBorder="1" applyAlignment="1">
      <alignment horizontal="right" vertical="center" wrapText="1" indent="1"/>
    </xf>
    <xf numFmtId="183" fontId="13" fillId="0" borderId="2" xfId="19" applyNumberFormat="1" applyFont="1" applyBorder="1" applyAlignment="1">
      <alignment horizontal="right" vertical="center" wrapText="1" indent="1"/>
    </xf>
    <xf numFmtId="183" fontId="13" fillId="0" borderId="2" xfId="0" applyNumberFormat="1" applyFont="1" applyFill="1" applyBorder="1" applyAlignment="1">
      <alignment horizontal="right" vertical="center" indent="1"/>
    </xf>
    <xf numFmtId="183" fontId="40" fillId="0" borderId="0" xfId="19" applyNumberFormat="1" applyFont="1" applyBorder="1" applyAlignment="1">
      <alignment horizontal="center" vertical="center"/>
    </xf>
    <xf numFmtId="183" fontId="0" fillId="0" borderId="0" xfId="0" applyNumberFormat="1" applyFont="1" applyBorder="1" applyAlignment="1">
      <alignment horizontal="right" vertical="center" indent="2"/>
    </xf>
    <xf numFmtId="183" fontId="0" fillId="0" borderId="0" xfId="0" applyNumberFormat="1" applyFont="1" applyAlignment="1">
      <alignment horizontal="right" vertical="center" indent="2"/>
    </xf>
    <xf numFmtId="176" fontId="0" fillId="0" borderId="0" xfId="0" applyNumberFormat="1" applyFont="1" applyFill="1" applyBorder="1" applyAlignment="1">
      <alignment horizontal="right" vertical="center" indent="5"/>
    </xf>
    <xf numFmtId="176" fontId="0" fillId="0" borderId="1" xfId="0" applyNumberFormat="1" applyFont="1" applyFill="1" applyBorder="1" applyAlignment="1">
      <alignment horizontal="right" vertical="center" indent="5"/>
    </xf>
    <xf numFmtId="0" fontId="0" fillId="0" borderId="11" xfId="0" applyFont="1" applyFill="1" applyBorder="1" applyAlignment="1">
      <alignment horizontal="center" vertical="center"/>
    </xf>
    <xf numFmtId="41" fontId="0" fillId="0" borderId="0" xfId="17" applyFont="1" applyFill="1" applyAlignment="1">
      <alignment horizontal="center" vertical="center"/>
    </xf>
    <xf numFmtId="183" fontId="13" fillId="0" borderId="0" xfId="18" applyNumberFormat="1" applyFont="1" applyFill="1" applyBorder="1" applyAlignment="1">
      <alignment horizontal="right" vertical="center"/>
    </xf>
    <xf numFmtId="183" fontId="13" fillId="0" borderId="0" xfId="23" applyNumberFormat="1" applyFont="1" applyFill="1" applyBorder="1" applyAlignment="1">
      <alignment horizontal="right" vertical="center"/>
      <protection/>
    </xf>
    <xf numFmtId="183" fontId="13" fillId="0" borderId="0" xfId="19" applyNumberFormat="1" applyFont="1" applyFill="1" applyBorder="1" applyAlignment="1">
      <alignment horizontal="right" vertical="center"/>
    </xf>
    <xf numFmtId="183" fontId="13" fillId="0" borderId="0" xfId="19" applyNumberFormat="1" applyFont="1" applyFill="1" applyBorder="1" applyAlignment="1">
      <alignment horizontal="right" vertical="center" shrinkToFit="1"/>
    </xf>
    <xf numFmtId="183" fontId="13" fillId="0" borderId="0" xfId="20" applyNumberFormat="1" applyFont="1" applyFill="1" applyBorder="1" applyAlignment="1">
      <alignment horizontal="center" vertical="center"/>
    </xf>
    <xf numFmtId="183" fontId="13" fillId="0" borderId="0" xfId="20" applyNumberFormat="1" applyFont="1" applyFill="1" applyBorder="1" applyAlignment="1" quotePrefix="1">
      <alignment horizontal="center" vertical="center"/>
    </xf>
    <xf numFmtId="191" fontId="0" fillId="0" borderId="0" xfId="0" applyNumberFormat="1" applyFont="1" applyFill="1" applyAlignment="1">
      <alignment horizontal="center" vertical="center" shrinkToFit="1"/>
    </xf>
    <xf numFmtId="191" fontId="38" fillId="0" borderId="0" xfId="0" applyNumberFormat="1" applyFont="1" applyFill="1" applyBorder="1" applyAlignment="1">
      <alignment horizontal="center" vertical="center" shrinkToFit="1"/>
    </xf>
    <xf numFmtId="191" fontId="0" fillId="0" borderId="1" xfId="0" applyNumberFormat="1" applyFont="1" applyFill="1" applyBorder="1" applyAlignment="1">
      <alignment horizontal="center" vertical="center" shrinkToFit="1"/>
    </xf>
    <xf numFmtId="191" fontId="38" fillId="0" borderId="1" xfId="0" applyNumberFormat="1" applyFont="1" applyFill="1" applyBorder="1" applyAlignment="1">
      <alignment horizontal="center" vertical="center" shrinkToFit="1"/>
    </xf>
    <xf numFmtId="0" fontId="4" fillId="2" borderId="19" xfId="0" applyFont="1" applyFill="1" applyBorder="1" applyAlignment="1">
      <alignment horizontal="center" vertical="center" shrinkToFit="1"/>
    </xf>
    <xf numFmtId="0" fontId="0" fillId="2" borderId="1" xfId="0" applyFont="1" applyFill="1" applyBorder="1" applyAlignment="1">
      <alignment horizontal="center" vertical="center" wrapText="1"/>
    </xf>
    <xf numFmtId="0" fontId="32" fillId="2" borderId="18" xfId="0" applyFont="1" applyFill="1" applyBorder="1" applyAlignment="1">
      <alignment horizontal="center" wrapText="1"/>
    </xf>
    <xf numFmtId="0" fontId="32" fillId="2" borderId="12" xfId="0" applyFont="1" applyFill="1" applyBorder="1" applyAlignment="1">
      <alignment horizontal="center" wrapText="1"/>
    </xf>
    <xf numFmtId="0" fontId="0" fillId="2" borderId="12" xfId="0" applyFill="1" applyBorder="1" applyAlignment="1">
      <alignment wrapText="1"/>
    </xf>
    <xf numFmtId="0" fontId="0" fillId="2" borderId="2" xfId="0" applyFont="1" applyFill="1" applyBorder="1" applyAlignment="1">
      <alignment horizontal="center" vertical="center" shrinkToFit="1"/>
    </xf>
    <xf numFmtId="0" fontId="0" fillId="2" borderId="8" xfId="0" applyFont="1" applyFill="1" applyBorder="1" applyAlignment="1">
      <alignment horizontal="center" vertical="center" shrinkToFit="1"/>
    </xf>
    <xf numFmtId="0" fontId="2" fillId="2" borderId="19" xfId="0" applyFont="1" applyFill="1" applyBorder="1" applyAlignment="1">
      <alignment horizontal="center" vertical="center" shrinkToFit="1"/>
    </xf>
    <xf numFmtId="0" fontId="0" fillId="2" borderId="14" xfId="0" applyFill="1" applyBorder="1" applyAlignment="1">
      <alignment wrapText="1"/>
    </xf>
    <xf numFmtId="0" fontId="32" fillId="2" borderId="20" xfId="0" applyFont="1" applyFill="1" applyBorder="1" applyAlignment="1">
      <alignment horizontal="center" vertical="center" wrapText="1"/>
    </xf>
    <xf numFmtId="0" fontId="32" fillId="2" borderId="21" xfId="0" applyFont="1" applyFill="1" applyBorder="1" applyAlignment="1">
      <alignment horizontal="center" wrapText="1"/>
    </xf>
    <xf numFmtId="0" fontId="32" fillId="2" borderId="20" xfId="0" applyFont="1" applyFill="1" applyBorder="1" applyAlignment="1">
      <alignment horizontal="center" wrapText="1"/>
    </xf>
    <xf numFmtId="0" fontId="0" fillId="2" borderId="21" xfId="0" applyFill="1" applyBorder="1" applyAlignment="1">
      <alignment wrapText="1"/>
    </xf>
    <xf numFmtId="0" fontId="0" fillId="2" borderId="22" xfId="0" applyFill="1" applyBorder="1" applyAlignment="1">
      <alignment wrapText="1"/>
    </xf>
    <xf numFmtId="0" fontId="32" fillId="2" borderId="23" xfId="0" applyFont="1" applyFill="1" applyBorder="1" applyAlignment="1">
      <alignment horizontal="center" wrapText="1"/>
    </xf>
    <xf numFmtId="0" fontId="0" fillId="2" borderId="23" xfId="0" applyFill="1" applyBorder="1" applyAlignment="1">
      <alignment wrapText="1"/>
    </xf>
    <xf numFmtId="0" fontId="4" fillId="2" borderId="16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Continuous" vertical="center"/>
    </xf>
    <xf numFmtId="0" fontId="0" fillId="2" borderId="24" xfId="0" applyFont="1" applyFill="1" applyBorder="1" applyAlignment="1">
      <alignment horizontal="centerContinuous" vertical="center"/>
    </xf>
    <xf numFmtId="0" fontId="0" fillId="2" borderId="16" xfId="0" applyFont="1" applyFill="1" applyBorder="1" applyAlignment="1">
      <alignment horizontal="centerContinuous" vertical="center"/>
    </xf>
    <xf numFmtId="0" fontId="4" fillId="2" borderId="16" xfId="0" applyFont="1" applyFill="1" applyBorder="1" applyAlignment="1">
      <alignment horizontal="centerContinuous" vertical="center"/>
    </xf>
    <xf numFmtId="0" fontId="0" fillId="2" borderId="0" xfId="0" applyFont="1" applyFill="1" applyAlignment="1">
      <alignment vertical="center"/>
    </xf>
    <xf numFmtId="0" fontId="0" fillId="2" borderId="1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Continuous" vertical="center"/>
    </xf>
    <xf numFmtId="0" fontId="0" fillId="2" borderId="3" xfId="0" applyFont="1" applyFill="1" applyBorder="1" applyAlignment="1">
      <alignment horizontal="centerContinuous" vertical="center"/>
    </xf>
    <xf numFmtId="0" fontId="4" fillId="2" borderId="7" xfId="0" applyFont="1" applyFill="1" applyBorder="1" applyAlignment="1">
      <alignment horizontal="center" vertical="center" wrapText="1" shrinkToFit="1"/>
    </xf>
    <xf numFmtId="0" fontId="4" fillId="2" borderId="10" xfId="0" applyFont="1" applyFill="1" applyBorder="1" applyAlignment="1">
      <alignment horizontal="center" vertical="center" wrapText="1"/>
    </xf>
    <xf numFmtId="0" fontId="0" fillId="2" borderId="25" xfId="0" applyFont="1" applyFill="1" applyBorder="1" applyAlignment="1">
      <alignment horizontal="centerContinuous" vertical="center"/>
    </xf>
    <xf numFmtId="0" fontId="0" fillId="2" borderId="2" xfId="0" applyFont="1" applyFill="1" applyBorder="1" applyAlignment="1">
      <alignment horizontal="center" vertical="center" shrinkToFit="1"/>
    </xf>
    <xf numFmtId="0" fontId="0" fillId="2" borderId="5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 wrapText="1"/>
    </xf>
    <xf numFmtId="0" fontId="0" fillId="2" borderId="8" xfId="0" applyFont="1" applyFill="1" applyBorder="1" applyAlignment="1">
      <alignment horizontal="center" vertical="center" shrinkToFi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0" fontId="0" fillId="2" borderId="0" xfId="0" applyNumberFormat="1" applyFont="1" applyFill="1" applyAlignment="1">
      <alignment vertical="center"/>
    </xf>
    <xf numFmtId="0" fontId="0" fillId="2" borderId="0" xfId="0" applyNumberFormat="1" applyFont="1" applyFill="1" applyAlignment="1">
      <alignment vertical="center"/>
    </xf>
    <xf numFmtId="0" fontId="0" fillId="2" borderId="1" xfId="0" applyNumberFormat="1" applyFont="1" applyFill="1" applyBorder="1" applyAlignment="1">
      <alignment horizontal="center" vertical="center" shrinkToFit="1"/>
    </xf>
    <xf numFmtId="0" fontId="4" fillId="2" borderId="7" xfId="0" applyNumberFormat="1" applyFont="1" applyFill="1" applyBorder="1" applyAlignment="1">
      <alignment horizontal="center" vertical="center" shrinkToFit="1"/>
    </xf>
    <xf numFmtId="0" fontId="0" fillId="2" borderId="5" xfId="0" applyNumberFormat="1" applyFont="1" applyFill="1" applyBorder="1" applyAlignment="1">
      <alignment horizontal="center" vertical="center" shrinkToFit="1"/>
    </xf>
    <xf numFmtId="0" fontId="0" fillId="2" borderId="8" xfId="0" applyNumberFormat="1" applyFont="1" applyFill="1" applyBorder="1" applyAlignment="1">
      <alignment horizontal="center" vertical="center" shrinkToFit="1"/>
    </xf>
    <xf numFmtId="0" fontId="0" fillId="2" borderId="4" xfId="0" applyNumberFormat="1" applyFont="1" applyFill="1" applyBorder="1" applyAlignment="1">
      <alignment horizontal="center" vertical="center" shrinkToFit="1"/>
    </xf>
    <xf numFmtId="0" fontId="4" fillId="2" borderId="5" xfId="0" applyNumberFormat="1" applyFont="1" applyFill="1" applyBorder="1" applyAlignment="1">
      <alignment horizontal="center" vertical="center" shrinkToFit="1"/>
    </xf>
    <xf numFmtId="0" fontId="0" fillId="2" borderId="1" xfId="0" applyNumberFormat="1" applyFont="1" applyFill="1" applyBorder="1" applyAlignment="1" quotePrefix="1">
      <alignment horizontal="center" vertical="center" shrinkToFit="1"/>
    </xf>
    <xf numFmtId="0" fontId="0" fillId="2" borderId="6" xfId="0" applyNumberFormat="1" applyFont="1" applyFill="1" applyBorder="1" applyAlignment="1">
      <alignment horizontal="center" vertical="center" shrinkToFit="1"/>
    </xf>
    <xf numFmtId="0" fontId="4" fillId="2" borderId="19" xfId="0" applyNumberFormat="1" applyFont="1" applyFill="1" applyBorder="1" applyAlignment="1">
      <alignment horizontal="center" vertical="center" shrinkToFit="1"/>
    </xf>
    <xf numFmtId="0" fontId="4" fillId="2" borderId="1" xfId="0" applyNumberFormat="1" applyFont="1" applyFill="1" applyBorder="1" applyAlignment="1">
      <alignment horizontal="center" vertical="center" shrinkToFit="1"/>
    </xf>
    <xf numFmtId="0" fontId="39" fillId="2" borderId="16" xfId="0" applyFont="1" applyFill="1" applyBorder="1" applyAlignment="1">
      <alignment horizontal="center" vertical="center" shrinkToFit="1"/>
    </xf>
    <xf numFmtId="0" fontId="22" fillId="2" borderId="1" xfId="0" applyFont="1" applyFill="1" applyBorder="1" applyAlignment="1">
      <alignment horizontal="center" vertical="center" shrinkToFit="1"/>
    </xf>
    <xf numFmtId="0" fontId="4" fillId="2" borderId="2" xfId="0" applyNumberFormat="1" applyFont="1" applyFill="1" applyBorder="1" applyAlignment="1">
      <alignment horizontal="center" vertical="center" shrinkToFit="1"/>
    </xf>
    <xf numFmtId="0" fontId="13" fillId="2" borderId="0" xfId="0" applyFont="1" applyFill="1" applyAlignment="1">
      <alignment horizontal="justify"/>
    </xf>
    <xf numFmtId="0" fontId="0" fillId="2" borderId="0" xfId="0" applyFont="1" applyFill="1" applyAlignment="1">
      <alignment vertical="center"/>
    </xf>
    <xf numFmtId="0" fontId="13" fillId="2" borderId="0" xfId="0" applyFont="1" applyFill="1" applyAlignment="1">
      <alignment horizontal="right"/>
    </xf>
    <xf numFmtId="0" fontId="13" fillId="2" borderId="26" xfId="0" applyFont="1" applyFill="1" applyBorder="1" applyAlignment="1">
      <alignment horizontal="center" vertical="center" wrapText="1"/>
    </xf>
    <xf numFmtId="0" fontId="0" fillId="2" borderId="0" xfId="0" applyFont="1" applyFill="1" applyAlignment="1">
      <alignment vertical="center"/>
    </xf>
    <xf numFmtId="0" fontId="0" fillId="2" borderId="0" xfId="0" applyFont="1" applyFill="1" applyAlignment="1">
      <alignment vertical="center"/>
    </xf>
    <xf numFmtId="0" fontId="13" fillId="2" borderId="23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shrinkToFit="1"/>
    </xf>
    <xf numFmtId="0" fontId="0" fillId="2" borderId="4" xfId="0" applyFont="1" applyFill="1" applyBorder="1" applyAlignment="1">
      <alignment horizontal="center" vertical="center" shrinkToFit="1"/>
    </xf>
    <xf numFmtId="0" fontId="2" fillId="2" borderId="7" xfId="0" applyFont="1" applyFill="1" applyBorder="1" applyAlignment="1">
      <alignment horizontal="center" vertical="center" shrinkToFit="1"/>
    </xf>
    <xf numFmtId="0" fontId="4" fillId="2" borderId="7" xfId="0" applyFont="1" applyFill="1" applyBorder="1" applyAlignment="1">
      <alignment horizontal="center" vertical="center" shrinkToFit="1"/>
    </xf>
    <xf numFmtId="0" fontId="22" fillId="2" borderId="8" xfId="0" applyFont="1" applyFill="1" applyBorder="1" applyAlignment="1">
      <alignment horizontal="center" vertical="center"/>
    </xf>
    <xf numFmtId="0" fontId="4" fillId="2" borderId="7" xfId="0" applyFont="1" applyFill="1" applyBorder="1" applyAlignment="1" quotePrefix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4" fillId="2" borderId="2" xfId="0" applyFont="1" applyFill="1" applyBorder="1" applyAlignment="1">
      <alignment horizontal="center" vertical="center" shrinkToFit="1"/>
    </xf>
    <xf numFmtId="0" fontId="0" fillId="2" borderId="0" xfId="0" applyFont="1" applyFill="1" applyAlignment="1" quotePrefix="1">
      <alignment horizontal="left" vertical="center"/>
    </xf>
    <xf numFmtId="0" fontId="0" fillId="2" borderId="5" xfId="0" applyFont="1" applyFill="1" applyBorder="1" applyAlignment="1" quotePrefix="1">
      <alignment horizontal="center" vertical="center" shrinkToFit="1"/>
    </xf>
    <xf numFmtId="0" fontId="0" fillId="2" borderId="6" xfId="0" applyFont="1" applyFill="1" applyBorder="1" applyAlignment="1" quotePrefix="1">
      <alignment horizontal="center" vertical="center" shrinkToFit="1"/>
    </xf>
    <xf numFmtId="0" fontId="0" fillId="2" borderId="6" xfId="0" applyFont="1" applyFill="1" applyBorder="1" applyAlignment="1" quotePrefix="1">
      <alignment horizontal="center" vertical="center" wrapText="1" shrinkToFit="1"/>
    </xf>
    <xf numFmtId="0" fontId="13" fillId="2" borderId="0" xfId="0" applyFont="1" applyFill="1" applyAlignment="1">
      <alignment horizontal="left"/>
    </xf>
    <xf numFmtId="0" fontId="0" fillId="2" borderId="0" xfId="0" applyFont="1" applyFill="1" applyAlignment="1">
      <alignment horizontal="left"/>
    </xf>
    <xf numFmtId="0" fontId="13" fillId="2" borderId="27" xfId="0" applyFont="1" applyFill="1" applyBorder="1" applyAlignment="1">
      <alignment horizontal="center" vertical="center" wrapText="1"/>
    </xf>
    <xf numFmtId="0" fontId="0" fillId="2" borderId="0" xfId="0" applyFont="1" applyFill="1" applyAlignment="1">
      <alignment vertical="center"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left" vertical="center"/>
    </xf>
    <xf numFmtId="0" fontId="2" fillId="2" borderId="19" xfId="0" applyFont="1" applyFill="1" applyBorder="1" applyAlignment="1">
      <alignment horizontal="centerContinuous" vertical="center" wrapText="1" shrinkToFit="1"/>
    </xf>
    <xf numFmtId="0" fontId="0" fillId="2" borderId="28" xfId="0" applyFont="1" applyFill="1" applyBorder="1" applyAlignment="1">
      <alignment horizontal="centerContinuous" vertical="center" shrinkToFit="1"/>
    </xf>
    <xf numFmtId="0" fontId="0" fillId="2" borderId="16" xfId="0" applyFont="1" applyFill="1" applyBorder="1" applyAlignment="1">
      <alignment horizontal="centerContinuous" vertical="center" shrinkToFit="1"/>
    </xf>
    <xf numFmtId="0" fontId="0" fillId="2" borderId="3" xfId="0" applyFont="1" applyFill="1" applyBorder="1" applyAlignment="1">
      <alignment horizontal="center" vertical="center" shrinkToFit="1"/>
    </xf>
    <xf numFmtId="0" fontId="2" fillId="2" borderId="10" xfId="0" applyFont="1" applyFill="1" applyBorder="1" applyAlignment="1">
      <alignment horizontal="center" vertical="center" wrapText="1" shrinkToFit="1"/>
    </xf>
    <xf numFmtId="0" fontId="2" fillId="2" borderId="10" xfId="0" applyFont="1" applyFill="1" applyBorder="1" applyAlignment="1" quotePrefix="1">
      <alignment horizontal="center" vertical="center" wrapText="1" shrinkToFit="1"/>
    </xf>
    <xf numFmtId="0" fontId="0" fillId="2" borderId="0" xfId="0" applyFont="1" applyFill="1" applyAlignment="1" quotePrefix="1">
      <alignment horizontal="right" vertical="center"/>
    </xf>
    <xf numFmtId="0" fontId="4" fillId="2" borderId="7" xfId="0" applyFont="1" applyFill="1" applyBorder="1" applyAlignment="1" quotePrefix="1">
      <alignment horizontal="center" vertical="center" wrapText="1" shrinkToFit="1"/>
    </xf>
    <xf numFmtId="184" fontId="25" fillId="2" borderId="6" xfId="0" applyNumberFormat="1" applyFont="1" applyFill="1" applyBorder="1" applyAlignment="1">
      <alignment horizontal="center" vertical="center" shrinkToFit="1"/>
    </xf>
    <xf numFmtId="0" fontId="0" fillId="2" borderId="28" xfId="0" applyFont="1" applyFill="1" applyBorder="1" applyAlignment="1">
      <alignment horizontal="center" vertical="center" shrinkToFit="1"/>
    </xf>
    <xf numFmtId="0" fontId="0" fillId="2" borderId="0" xfId="0" applyFont="1" applyFill="1" applyBorder="1" applyAlignment="1">
      <alignment vertical="center"/>
    </xf>
    <xf numFmtId="0" fontId="0" fillId="2" borderId="5" xfId="0" applyFont="1" applyFill="1" applyBorder="1" applyAlignment="1">
      <alignment horizontal="center" vertical="center" shrinkToFit="1"/>
    </xf>
    <xf numFmtId="0" fontId="0" fillId="2" borderId="5" xfId="0" applyFont="1" applyFill="1" applyBorder="1" applyAlignment="1" quotePrefix="1">
      <alignment horizontal="center" vertical="center" shrinkToFit="1"/>
    </xf>
    <xf numFmtId="0" fontId="4" fillId="2" borderId="5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 shrinkToFit="1"/>
    </xf>
    <xf numFmtId="0" fontId="0" fillId="2" borderId="7" xfId="0" applyFont="1" applyFill="1" applyBorder="1" applyAlignment="1">
      <alignment horizontal="center" vertical="center" shrinkToFit="1"/>
    </xf>
    <xf numFmtId="0" fontId="0" fillId="2" borderId="0" xfId="0" applyFont="1" applyFill="1" applyBorder="1" applyAlignment="1">
      <alignment horizontal="center" vertical="center" shrinkToFit="1"/>
    </xf>
    <xf numFmtId="0" fontId="2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0" fillId="2" borderId="6" xfId="0" applyFont="1" applyFill="1" applyBorder="1" applyAlignment="1" quotePrefix="1">
      <alignment horizontal="center" vertical="center" shrinkToFit="1"/>
    </xf>
    <xf numFmtId="0" fontId="4" fillId="2" borderId="6" xfId="0" applyFont="1" applyFill="1" applyBorder="1" applyAlignment="1">
      <alignment horizontal="center" vertical="center" shrinkToFit="1"/>
    </xf>
    <xf numFmtId="0" fontId="0" fillId="2" borderId="6" xfId="0" applyFont="1" applyFill="1" applyBorder="1" applyAlignment="1">
      <alignment horizontal="center" vertical="center" wrapText="1" shrinkToFit="1"/>
    </xf>
    <xf numFmtId="0" fontId="4" fillId="2" borderId="7" xfId="0" applyFont="1" applyFill="1" applyBorder="1" applyAlignment="1" quotePrefix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0" fillId="2" borderId="6" xfId="0" applyFont="1" applyFill="1" applyBorder="1" applyAlignment="1" quotePrefix="1">
      <alignment horizontal="center" vertical="center"/>
    </xf>
    <xf numFmtId="0" fontId="25" fillId="2" borderId="0" xfId="0" applyFont="1" applyFill="1" applyAlignment="1">
      <alignment vertical="center"/>
    </xf>
    <xf numFmtId="0" fontId="25" fillId="2" borderId="18" xfId="0" applyFont="1" applyFill="1" applyBorder="1" applyAlignment="1">
      <alignment vertical="center"/>
    </xf>
    <xf numFmtId="0" fontId="13" fillId="2" borderId="21" xfId="0" applyFont="1" applyFill="1" applyBorder="1" applyAlignment="1">
      <alignment horizontal="center" wrapText="1"/>
    </xf>
    <xf numFmtId="0" fontId="13" fillId="2" borderId="23" xfId="0" applyFont="1" applyFill="1" applyBorder="1" applyAlignment="1">
      <alignment horizontal="center" wrapText="1"/>
    </xf>
    <xf numFmtId="0" fontId="25" fillId="2" borderId="14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32" fillId="2" borderId="0" xfId="0" applyFont="1" applyFill="1" applyAlignment="1">
      <alignment horizontal="justify"/>
    </xf>
    <xf numFmtId="0" fontId="0" fillId="2" borderId="0" xfId="0" applyFill="1" applyAlignment="1">
      <alignment vertical="center"/>
    </xf>
    <xf numFmtId="0" fontId="32" fillId="2" borderId="29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left" vertical="center"/>
    </xf>
    <xf numFmtId="0" fontId="17" fillId="2" borderId="0" xfId="0" applyFont="1" applyFill="1" applyBorder="1" applyAlignment="1">
      <alignment horizontal="center" vertical="center"/>
    </xf>
    <xf numFmtId="0" fontId="0" fillId="2" borderId="0" xfId="0" applyFont="1" applyFill="1" applyBorder="1" applyAlignment="1" quotePrefix="1">
      <alignment horizontal="right" vertical="center"/>
    </xf>
    <xf numFmtId="0" fontId="2" fillId="2" borderId="19" xfId="0" applyFont="1" applyFill="1" applyBorder="1" applyAlignment="1">
      <alignment horizontal="centerContinuous" vertical="center" wrapText="1"/>
    </xf>
    <xf numFmtId="0" fontId="0" fillId="2" borderId="28" xfId="0" applyFont="1" applyFill="1" applyBorder="1" applyAlignment="1">
      <alignment horizontal="centerContinuous" vertical="center"/>
    </xf>
    <xf numFmtId="0" fontId="0" fillId="2" borderId="16" xfId="0" applyFont="1" applyFill="1" applyBorder="1" applyAlignment="1">
      <alignment horizontal="centerContinuous" vertical="center"/>
    </xf>
    <xf numFmtId="0" fontId="2" fillId="2" borderId="25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177" fontId="0" fillId="2" borderId="0" xfId="18" applyFont="1" applyFill="1" applyAlignment="1">
      <alignment vertical="center"/>
    </xf>
    <xf numFmtId="177" fontId="4" fillId="2" borderId="10" xfId="18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 shrinkToFit="1"/>
    </xf>
    <xf numFmtId="0" fontId="0" fillId="2" borderId="5" xfId="0" applyFont="1" applyFill="1" applyBorder="1" applyAlignment="1">
      <alignment vertical="center"/>
    </xf>
    <xf numFmtId="0" fontId="0" fillId="2" borderId="1" xfId="0" applyFont="1" applyFill="1" applyBorder="1" applyAlignment="1">
      <alignment vertical="center"/>
    </xf>
    <xf numFmtId="0" fontId="4" fillId="2" borderId="19" xfId="0" applyFont="1" applyFill="1" applyBorder="1" applyAlignment="1" quotePrefix="1">
      <alignment horizontal="centerContinuous" vertical="center"/>
    </xf>
    <xf numFmtId="0" fontId="4" fillId="2" borderId="19" xfId="0" applyFont="1" applyFill="1" applyBorder="1" applyAlignment="1" quotePrefix="1">
      <alignment horizontal="centerContinuous" vertical="center" wrapText="1"/>
    </xf>
    <xf numFmtId="0" fontId="4" fillId="2" borderId="10" xfId="0" applyFont="1" applyFill="1" applyBorder="1" applyAlignment="1" quotePrefix="1">
      <alignment horizontal="center" vertical="center" wrapText="1"/>
    </xf>
    <xf numFmtId="0" fontId="0" fillId="2" borderId="6" xfId="0" applyFont="1" applyFill="1" applyBorder="1" applyAlignment="1" quotePrefix="1">
      <alignment horizontal="center" vertical="center" wrapText="1"/>
    </xf>
    <xf numFmtId="0" fontId="22" fillId="2" borderId="28" xfId="0" applyFont="1" applyFill="1" applyBorder="1" applyAlignment="1">
      <alignment vertical="center"/>
    </xf>
    <xf numFmtId="0" fontId="35" fillId="2" borderId="7" xfId="0" applyFont="1" applyFill="1" applyBorder="1" applyAlignment="1">
      <alignment horizontal="center" vertical="center" shrinkToFit="1"/>
    </xf>
    <xf numFmtId="0" fontId="22" fillId="2" borderId="6" xfId="0" applyFont="1" applyFill="1" applyBorder="1" applyAlignment="1">
      <alignment horizontal="center" vertical="center" shrinkToFit="1"/>
    </xf>
    <xf numFmtId="0" fontId="35" fillId="2" borderId="19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0" fillId="2" borderId="19" xfId="0" applyFont="1" applyFill="1" applyBorder="1" applyAlignment="1">
      <alignment horizontal="centerContinuous" vertical="center" shrinkToFit="1"/>
    </xf>
    <xf numFmtId="0" fontId="0" fillId="2" borderId="28" xfId="0" applyFont="1" applyFill="1" applyBorder="1" applyAlignment="1">
      <alignment horizontal="centerContinuous" vertical="center" shrinkToFit="1"/>
    </xf>
    <xf numFmtId="0" fontId="0" fillId="2" borderId="25" xfId="0" applyFont="1" applyFill="1" applyBorder="1" applyAlignment="1">
      <alignment vertical="center"/>
    </xf>
    <xf numFmtId="0" fontId="0" fillId="2" borderId="0" xfId="0" applyFont="1" applyFill="1" applyAlignment="1">
      <alignment vertical="center"/>
    </xf>
    <xf numFmtId="0" fontId="4" fillId="2" borderId="1" xfId="0" applyFont="1" applyFill="1" applyBorder="1" applyAlignment="1">
      <alignment horizontal="center" vertical="center" shrinkToFit="1"/>
    </xf>
    <xf numFmtId="0" fontId="13" fillId="2" borderId="0" xfId="0" applyFont="1" applyFill="1" applyBorder="1" applyAlignment="1">
      <alignment vertical="center"/>
    </xf>
    <xf numFmtId="0" fontId="0" fillId="2" borderId="6" xfId="0" applyFont="1" applyFill="1" applyBorder="1" applyAlignment="1">
      <alignment horizontal="center" vertical="center" shrinkToFit="1"/>
    </xf>
    <xf numFmtId="0" fontId="0" fillId="2" borderId="6" xfId="0" applyFont="1" applyFill="1" applyBorder="1" applyAlignment="1" quotePrefix="1">
      <alignment horizontal="center" vertical="center" shrinkToFit="1"/>
    </xf>
    <xf numFmtId="0" fontId="0" fillId="2" borderId="4" xfId="0" applyFont="1" applyFill="1" applyBorder="1" applyAlignment="1">
      <alignment horizontal="center" vertical="center" shrinkToFit="1"/>
    </xf>
    <xf numFmtId="0" fontId="0" fillId="2" borderId="0" xfId="0" applyFont="1" applyFill="1" applyAlignment="1">
      <alignment horizontal="center" vertical="center"/>
    </xf>
    <xf numFmtId="0" fontId="4" fillId="2" borderId="5" xfId="0" applyFont="1" applyFill="1" applyBorder="1" applyAlignment="1" quotePrefix="1">
      <alignment horizontal="center" vertical="center" shrinkToFit="1"/>
    </xf>
    <xf numFmtId="0" fontId="2" fillId="2" borderId="5" xfId="0" applyFont="1" applyFill="1" applyBorder="1" applyAlignment="1" quotePrefix="1">
      <alignment horizontal="center" vertical="center" shrinkToFit="1"/>
    </xf>
    <xf numFmtId="0" fontId="0" fillId="2" borderId="5" xfId="0" applyFont="1" applyFill="1" applyBorder="1" applyAlignment="1">
      <alignment horizontal="center" vertical="center" wrapText="1" shrinkToFit="1"/>
    </xf>
    <xf numFmtId="0" fontId="0" fillId="2" borderId="0" xfId="0" applyFont="1" applyFill="1" applyAlignment="1">
      <alignment horizontal="left" vertical="center" shrinkToFit="1"/>
    </xf>
    <xf numFmtId="0" fontId="0" fillId="2" borderId="0" xfId="0" applyFont="1" applyFill="1" applyAlignment="1">
      <alignment horizontal="center" vertical="center" shrinkToFit="1"/>
    </xf>
    <xf numFmtId="0" fontId="0" fillId="2" borderId="0" xfId="0" applyFont="1" applyFill="1" applyAlignment="1" quotePrefix="1">
      <alignment horizontal="left" vertical="center" shrinkToFit="1"/>
    </xf>
    <xf numFmtId="0" fontId="0" fillId="2" borderId="6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5" xfId="0" applyFont="1" applyFill="1" applyBorder="1" applyAlignment="1">
      <alignment horizontal="center" vertical="center"/>
    </xf>
    <xf numFmtId="0" fontId="0" fillId="2" borderId="5" xfId="0" applyFont="1" applyFill="1" applyBorder="1" applyAlignment="1" quotePrefix="1">
      <alignment horizontal="center" vertical="center" wrapText="1" shrinkToFit="1"/>
    </xf>
    <xf numFmtId="0" fontId="0" fillId="2" borderId="2" xfId="0" applyFont="1" applyFill="1" applyBorder="1" applyAlignment="1" quotePrefix="1">
      <alignment horizontal="center" vertical="center" shrinkToFit="1"/>
    </xf>
    <xf numFmtId="0" fontId="0" fillId="2" borderId="6" xfId="0" applyFont="1" applyFill="1" applyBorder="1" applyAlignment="1" quotePrefix="1">
      <alignment horizontal="center" vertical="center" wrapText="1" shrinkToFit="1"/>
    </xf>
    <xf numFmtId="0" fontId="22" fillId="2" borderId="6" xfId="0" applyFont="1" applyFill="1" applyBorder="1" applyAlignment="1" quotePrefix="1">
      <alignment horizontal="center" vertical="center" shrinkToFit="1"/>
    </xf>
    <xf numFmtId="0" fontId="0" fillId="2" borderId="8" xfId="0" applyFont="1" applyFill="1" applyBorder="1" applyAlignment="1" quotePrefix="1">
      <alignment horizontal="center" vertical="center" shrinkToFit="1"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right" vertical="center"/>
    </xf>
    <xf numFmtId="0" fontId="39" fillId="2" borderId="7" xfId="0" applyFont="1" applyFill="1" applyBorder="1" applyAlignment="1">
      <alignment horizontal="center" vertical="center" shrinkToFit="1"/>
    </xf>
    <xf numFmtId="0" fontId="22" fillId="2" borderId="5" xfId="0" applyFont="1" applyFill="1" applyBorder="1" applyAlignment="1">
      <alignment horizontal="center" vertical="center" shrinkToFit="1"/>
    </xf>
    <xf numFmtId="0" fontId="39" fillId="2" borderId="7" xfId="0" applyFont="1" applyFill="1" applyBorder="1" applyAlignment="1">
      <alignment horizontal="center" vertical="center"/>
    </xf>
    <xf numFmtId="0" fontId="39" fillId="2" borderId="5" xfId="0" applyFont="1" applyFill="1" applyBorder="1" applyAlignment="1">
      <alignment horizontal="center" vertical="center" shrinkToFit="1"/>
    </xf>
    <xf numFmtId="0" fontId="22" fillId="2" borderId="5" xfId="0" applyFont="1" applyFill="1" applyBorder="1" applyAlignment="1">
      <alignment horizontal="center" vertical="center"/>
    </xf>
    <xf numFmtId="0" fontId="22" fillId="2" borderId="0" xfId="0" applyFont="1" applyFill="1" applyBorder="1" applyAlignment="1">
      <alignment horizontal="center" vertical="center" shrinkToFit="1"/>
    </xf>
    <xf numFmtId="0" fontId="22" fillId="2" borderId="0" xfId="0" applyFont="1" applyFill="1" applyAlignment="1">
      <alignment vertical="center"/>
    </xf>
    <xf numFmtId="0" fontId="22" fillId="2" borderId="5" xfId="0" applyFont="1" applyFill="1" applyBorder="1" applyAlignment="1" quotePrefix="1">
      <alignment horizontal="center" vertical="center" shrinkToFit="1"/>
    </xf>
    <xf numFmtId="0" fontId="22" fillId="2" borderId="5" xfId="0" applyFont="1" applyFill="1" applyBorder="1" applyAlignment="1">
      <alignment horizontal="center" vertical="center" wrapText="1" shrinkToFit="1"/>
    </xf>
    <xf numFmtId="0" fontId="22" fillId="2" borderId="6" xfId="0" applyFont="1" applyFill="1" applyBorder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11" fillId="2" borderId="0" xfId="0" applyFont="1" applyFill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 wrapText="1" shrinkToFit="1"/>
    </xf>
    <xf numFmtId="0" fontId="0" fillId="2" borderId="2" xfId="0" applyFont="1" applyFill="1" applyBorder="1" applyAlignment="1">
      <alignment horizontal="center" vertical="center"/>
    </xf>
    <xf numFmtId="176" fontId="13" fillId="0" borderId="0" xfId="18" applyNumberFormat="1" applyFont="1" applyFill="1" applyBorder="1" applyAlignment="1">
      <alignment horizontal="center" vertical="center" shrinkToFit="1"/>
    </xf>
    <xf numFmtId="0" fontId="13" fillId="0" borderId="0" xfId="0" applyFont="1" applyBorder="1" applyAlignment="1">
      <alignment horizontal="center" vertical="center" shrinkToFit="1"/>
    </xf>
    <xf numFmtId="180" fontId="13" fillId="0" borderId="1" xfId="19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13" fillId="0" borderId="0" xfId="0" applyNumberFormat="1" applyFont="1" applyFill="1" applyBorder="1" applyAlignment="1">
      <alignment horizontal="center" vertical="center"/>
    </xf>
    <xf numFmtId="0" fontId="13" fillId="0" borderId="2" xfId="0" applyNumberFormat="1" applyFont="1" applyBorder="1" applyAlignment="1">
      <alignment horizontal="center" vertical="center"/>
    </xf>
    <xf numFmtId="178" fontId="13" fillId="0" borderId="1" xfId="0" applyNumberFormat="1" applyFont="1" applyBorder="1" applyAlignment="1">
      <alignment horizontal="center" vertical="center"/>
    </xf>
    <xf numFmtId="0" fontId="13" fillId="0" borderId="0" xfId="0" applyNumberFormat="1" applyFont="1" applyBorder="1" applyAlignment="1">
      <alignment horizontal="center" vertical="center"/>
    </xf>
    <xf numFmtId="0" fontId="13" fillId="0" borderId="1" xfId="0" applyNumberFormat="1" applyFont="1" applyBorder="1" applyAlignment="1">
      <alignment horizontal="center" vertical="center"/>
    </xf>
    <xf numFmtId="0" fontId="17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horizontal="center" vertical="center"/>
    </xf>
    <xf numFmtId="183" fontId="0" fillId="0" borderId="0" xfId="0" applyNumberFormat="1" applyFont="1" applyFill="1" applyBorder="1" applyAlignment="1">
      <alignment horizontal="right" vertical="center" indent="1"/>
    </xf>
    <xf numFmtId="0" fontId="0" fillId="0" borderId="0" xfId="0" applyNumberFormat="1" applyFont="1" applyFill="1" applyBorder="1" applyAlignment="1">
      <alignment horizontal="center" vertical="center"/>
    </xf>
    <xf numFmtId="183" fontId="0" fillId="0" borderId="1" xfId="0" applyNumberFormat="1" applyFont="1" applyFill="1" applyBorder="1" applyAlignment="1">
      <alignment horizontal="right" vertical="center" indent="1"/>
    </xf>
    <xf numFmtId="0" fontId="0" fillId="0" borderId="0" xfId="0" applyFont="1" applyBorder="1" applyAlignment="1">
      <alignment horizontal="center" vertical="center"/>
    </xf>
    <xf numFmtId="178" fontId="13" fillId="0" borderId="1" xfId="0" applyNumberFormat="1" applyFont="1" applyFill="1" applyBorder="1" applyAlignment="1">
      <alignment horizontal="center" vertical="center" shrinkToFit="1"/>
    </xf>
    <xf numFmtId="178" fontId="13" fillId="0" borderId="1" xfId="0" applyNumberFormat="1" applyFont="1" applyFill="1" applyBorder="1" applyAlignment="1">
      <alignment horizontal="right" vertical="center" indent="1"/>
    </xf>
    <xf numFmtId="0" fontId="14" fillId="0" borderId="0" xfId="0" applyFont="1" applyBorder="1" applyAlignment="1">
      <alignment vertical="center"/>
    </xf>
    <xf numFmtId="183" fontId="13" fillId="0" borderId="0" xfId="0" applyNumberFormat="1" applyFont="1" applyFill="1" applyBorder="1" applyAlignment="1">
      <alignment horizontal="right" vertical="center" indent="5"/>
    </xf>
    <xf numFmtId="185" fontId="13" fillId="0" borderId="0" xfId="0" applyNumberFormat="1" applyFont="1" applyFill="1" applyBorder="1" applyAlignment="1">
      <alignment horizontal="center" vertical="center"/>
    </xf>
    <xf numFmtId="0" fontId="45" fillId="0" borderId="0" xfId="0" applyFont="1" applyFill="1" applyAlignment="1">
      <alignment horizontal="left" vertical="center"/>
    </xf>
    <xf numFmtId="0" fontId="46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40" fillId="0" borderId="1" xfId="0" applyFont="1" applyFill="1" applyBorder="1" applyAlignment="1">
      <alignment horizontal="center" vertical="center"/>
    </xf>
    <xf numFmtId="0" fontId="40" fillId="0" borderId="2" xfId="0" applyFont="1" applyFill="1" applyBorder="1" applyAlignment="1">
      <alignment horizontal="center" vertical="center" shrinkToFit="1"/>
    </xf>
    <xf numFmtId="0" fontId="13" fillId="0" borderId="1" xfId="0" applyNumberFormat="1" applyFont="1" applyFill="1" applyBorder="1" applyAlignment="1">
      <alignment horizontal="center" vertical="center"/>
    </xf>
    <xf numFmtId="180" fontId="0" fillId="0" borderId="0" xfId="0" applyNumberFormat="1" applyFont="1" applyBorder="1" applyAlignment="1">
      <alignment horizontal="center" vertical="center"/>
    </xf>
    <xf numFmtId="176" fontId="0" fillId="0" borderId="0" xfId="0" applyNumberFormat="1" applyFont="1" applyBorder="1" applyAlignment="1">
      <alignment horizontal="center" vertical="center"/>
    </xf>
    <xf numFmtId="180" fontId="0" fillId="0" borderId="1" xfId="0" applyNumberFormat="1" applyFont="1" applyBorder="1" applyAlignment="1">
      <alignment horizontal="center" vertical="center"/>
    </xf>
    <xf numFmtId="0" fontId="27" fillId="0" borderId="0" xfId="0" applyFont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178" fontId="13" fillId="0" borderId="0" xfId="0" applyNumberFormat="1" applyFont="1" applyFill="1" applyAlignment="1">
      <alignment vertical="center"/>
    </xf>
    <xf numFmtId="178" fontId="14" fillId="0" borderId="0" xfId="0" applyNumberFormat="1" applyFont="1" applyFill="1" applyBorder="1" applyAlignment="1">
      <alignment vertical="center"/>
    </xf>
    <xf numFmtId="183" fontId="13" fillId="0" borderId="2" xfId="19" applyNumberFormat="1" applyFont="1" applyFill="1" applyBorder="1" applyAlignment="1">
      <alignment horizontal="right" vertical="center"/>
    </xf>
    <xf numFmtId="183" fontId="13" fillId="0" borderId="1" xfId="19" applyNumberFormat="1" applyFont="1" applyFill="1" applyBorder="1" applyAlignment="1">
      <alignment horizontal="right" vertical="center" shrinkToFit="1"/>
    </xf>
    <xf numFmtId="176" fontId="13" fillId="0" borderId="2" xfId="19" applyNumberFormat="1" applyFont="1" applyFill="1" applyBorder="1" applyAlignment="1">
      <alignment horizontal="center" vertical="center"/>
    </xf>
    <xf numFmtId="192" fontId="13" fillId="0" borderId="0" xfId="0" applyNumberFormat="1" applyFont="1" applyFill="1" applyBorder="1" applyAlignment="1">
      <alignment horizontal="center" vertical="center" shrinkToFit="1"/>
    </xf>
    <xf numFmtId="181" fontId="13" fillId="0" borderId="0" xfId="0" applyNumberFormat="1" applyFont="1" applyFill="1" applyBorder="1" applyAlignment="1">
      <alignment horizontal="center" vertical="center" shrinkToFit="1"/>
    </xf>
    <xf numFmtId="181" fontId="13" fillId="0" borderId="1" xfId="0" applyNumberFormat="1" applyFont="1" applyFill="1" applyBorder="1" applyAlignment="1">
      <alignment horizontal="center" vertical="center" shrinkToFit="1"/>
    </xf>
    <xf numFmtId="0" fontId="10" fillId="2" borderId="0" xfId="0" applyFont="1" applyFill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178" fontId="14" fillId="2" borderId="30" xfId="0" applyNumberFormat="1" applyFont="1" applyFill="1" applyBorder="1" applyAlignment="1">
      <alignment horizontal="center" vertical="center"/>
    </xf>
    <xf numFmtId="178" fontId="14" fillId="2" borderId="15" xfId="0" applyNumberFormat="1" applyFont="1" applyFill="1" applyBorder="1" applyAlignment="1">
      <alignment horizontal="center" vertical="center"/>
    </xf>
    <xf numFmtId="178" fontId="14" fillId="2" borderId="31" xfId="0" applyNumberFormat="1" applyFont="1" applyFill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178" fontId="14" fillId="2" borderId="30" xfId="0" applyNumberFormat="1" applyFont="1" applyFill="1" applyBorder="1" applyAlignment="1">
      <alignment horizontal="center" vertical="center" shrinkToFit="1"/>
    </xf>
    <xf numFmtId="178" fontId="14" fillId="2" borderId="15" xfId="0" applyNumberFormat="1" applyFont="1" applyFill="1" applyBorder="1" applyAlignment="1">
      <alignment horizontal="center" vertical="center" shrinkToFit="1"/>
    </xf>
    <xf numFmtId="0" fontId="14" fillId="0" borderId="30" xfId="0" applyFont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 shrinkToFit="1"/>
    </xf>
    <xf numFmtId="0" fontId="0" fillId="2" borderId="5" xfId="0" applyFont="1" applyFill="1" applyBorder="1" applyAlignment="1">
      <alignment horizontal="center" vertical="center" shrinkToFit="1"/>
    </xf>
    <xf numFmtId="0" fontId="0" fillId="2" borderId="5" xfId="0" applyFont="1" applyFill="1" applyBorder="1" applyAlignment="1">
      <alignment horizontal="center" vertical="center" wrapText="1" shrinkToFit="1"/>
    </xf>
    <xf numFmtId="0" fontId="0" fillId="2" borderId="6" xfId="0" applyFont="1" applyFill="1" applyBorder="1" applyAlignment="1" quotePrefix="1">
      <alignment horizontal="center" vertical="center" shrinkToFit="1"/>
    </xf>
    <xf numFmtId="0" fontId="0" fillId="2" borderId="6" xfId="0" applyFont="1" applyFill="1" applyBorder="1" applyAlignment="1">
      <alignment horizontal="center" vertical="center" wrapText="1" shrinkToFit="1"/>
    </xf>
    <xf numFmtId="0" fontId="14" fillId="0" borderId="31" xfId="0" applyFont="1" applyFill="1" applyBorder="1" applyAlignment="1">
      <alignment horizontal="center" vertical="center"/>
    </xf>
    <xf numFmtId="183" fontId="14" fillId="2" borderId="15" xfId="0" applyNumberFormat="1" applyFont="1" applyFill="1" applyBorder="1" applyAlignment="1">
      <alignment horizontal="center" vertical="center"/>
    </xf>
    <xf numFmtId="183" fontId="13" fillId="0" borderId="0" xfId="18" applyNumberFormat="1" applyFont="1" applyFill="1" applyBorder="1" applyAlignment="1">
      <alignment horizontal="center" vertical="center"/>
    </xf>
    <xf numFmtId="183" fontId="13" fillId="0" borderId="0" xfId="19" applyNumberFormat="1" applyFont="1" applyFill="1" applyBorder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0" fillId="2" borderId="0" xfId="0" applyFont="1" applyFill="1" applyAlignment="1">
      <alignment horizontal="right" vertical="center"/>
    </xf>
    <xf numFmtId="0" fontId="47" fillId="0" borderId="20" xfId="0" applyFont="1" applyBorder="1" applyAlignment="1">
      <alignment horizontal="center" vertical="center" wrapText="1"/>
    </xf>
    <xf numFmtId="0" fontId="47" fillId="0" borderId="21" xfId="0" applyFont="1" applyBorder="1" applyAlignment="1">
      <alignment horizontal="center" vertical="center" wrapText="1"/>
    </xf>
    <xf numFmtId="0" fontId="47" fillId="0" borderId="21" xfId="0" applyFont="1" applyBorder="1" applyAlignment="1">
      <alignment horizontal="center" wrapText="1"/>
    </xf>
    <xf numFmtId="0" fontId="47" fillId="0" borderId="20" xfId="0" applyFont="1" applyBorder="1" applyAlignment="1">
      <alignment horizontal="center" wrapText="1"/>
    </xf>
    <xf numFmtId="0" fontId="0" fillId="0" borderId="21" xfId="0" applyBorder="1" applyAlignment="1">
      <alignment wrapText="1"/>
    </xf>
    <xf numFmtId="0" fontId="47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wrapText="1"/>
    </xf>
    <xf numFmtId="0" fontId="47" fillId="0" borderId="23" xfId="0" applyFont="1" applyBorder="1" applyAlignment="1">
      <alignment horizontal="center" wrapText="1"/>
    </xf>
    <xf numFmtId="0" fontId="0" fillId="2" borderId="12" xfId="0" applyFont="1" applyFill="1" applyBorder="1" applyAlignment="1">
      <alignment vertical="center"/>
    </xf>
    <xf numFmtId="0" fontId="0" fillId="2" borderId="0" xfId="0" applyFont="1" applyFill="1" applyBorder="1" applyAlignment="1">
      <alignment vertical="center"/>
    </xf>
    <xf numFmtId="0" fontId="0" fillId="2" borderId="11" xfId="0" applyFont="1" applyFill="1" applyBorder="1" applyAlignment="1">
      <alignment vertical="center"/>
    </xf>
    <xf numFmtId="0" fontId="14" fillId="0" borderId="30" xfId="0" applyFont="1" applyFill="1" applyBorder="1" applyAlignment="1">
      <alignment horizontal="center" vertical="center"/>
    </xf>
    <xf numFmtId="185" fontId="14" fillId="2" borderId="8" xfId="0" applyNumberFormat="1" applyFont="1" applyFill="1" applyBorder="1" applyAlignment="1">
      <alignment horizontal="center" vertical="center"/>
    </xf>
    <xf numFmtId="183" fontId="14" fillId="2" borderId="3" xfId="0" applyNumberFormat="1" applyFont="1" applyFill="1" applyBorder="1" applyAlignment="1">
      <alignment horizontal="center" vertical="center"/>
    </xf>
    <xf numFmtId="186" fontId="14" fillId="2" borderId="3" xfId="0" applyNumberFormat="1" applyFont="1" applyFill="1" applyBorder="1" applyAlignment="1">
      <alignment horizontal="center" vertical="center"/>
    </xf>
    <xf numFmtId="185" fontId="14" fillId="2" borderId="3" xfId="0" applyNumberFormat="1" applyFont="1" applyFill="1" applyBorder="1" applyAlignment="1">
      <alignment horizontal="center" vertical="center"/>
    </xf>
    <xf numFmtId="188" fontId="13" fillId="2" borderId="12" xfId="0" applyNumberFormat="1" applyFont="1" applyFill="1" applyBorder="1" applyAlignment="1">
      <alignment horizontal="right" vertical="center" wrapText="1"/>
    </xf>
    <xf numFmtId="188" fontId="13" fillId="2" borderId="0" xfId="0" applyNumberFormat="1" applyFont="1" applyFill="1" applyBorder="1" applyAlignment="1">
      <alignment horizontal="right" vertical="center" wrapText="1"/>
    </xf>
    <xf numFmtId="188" fontId="13" fillId="2" borderId="11" xfId="0" applyNumberFormat="1" applyFont="1" applyFill="1" applyBorder="1" applyAlignment="1">
      <alignment horizontal="right" vertical="center" wrapText="1"/>
    </xf>
    <xf numFmtId="187" fontId="13" fillId="2" borderId="12" xfId="0" applyNumberFormat="1" applyFont="1" applyFill="1" applyBorder="1" applyAlignment="1">
      <alignment horizontal="right" vertical="center" wrapText="1"/>
    </xf>
    <xf numFmtId="187" fontId="13" fillId="2" borderId="0" xfId="0" applyNumberFormat="1" applyFont="1" applyFill="1" applyBorder="1" applyAlignment="1">
      <alignment horizontal="right" vertical="center" wrapText="1"/>
    </xf>
    <xf numFmtId="187" fontId="13" fillId="2" borderId="11" xfId="0" applyNumberFormat="1" applyFont="1" applyFill="1" applyBorder="1" applyAlignment="1">
      <alignment horizontal="right" vertical="center" wrapText="1"/>
    </xf>
    <xf numFmtId="187" fontId="13" fillId="2" borderId="14" xfId="0" applyNumberFormat="1" applyFont="1" applyFill="1" applyBorder="1" applyAlignment="1">
      <alignment horizontal="right" vertical="center" wrapText="1"/>
    </xf>
    <xf numFmtId="187" fontId="13" fillId="2" borderId="32" xfId="0" applyNumberFormat="1" applyFont="1" applyFill="1" applyBorder="1" applyAlignment="1">
      <alignment horizontal="right" vertical="center" wrapText="1"/>
    </xf>
    <xf numFmtId="187" fontId="13" fillId="2" borderId="33" xfId="0" applyNumberFormat="1" applyFont="1" applyFill="1" applyBorder="1" applyAlignment="1">
      <alignment horizontal="right" vertical="center" wrapText="1"/>
    </xf>
    <xf numFmtId="185" fontId="0" fillId="0" borderId="2" xfId="0" applyNumberFormat="1" applyFont="1" applyFill="1" applyBorder="1" applyAlignment="1">
      <alignment horizontal="center" vertical="center"/>
    </xf>
    <xf numFmtId="176" fontId="0" fillId="0" borderId="0" xfId="0" applyNumberFormat="1" applyFon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/>
    </xf>
    <xf numFmtId="0" fontId="37" fillId="0" borderId="30" xfId="0" applyFont="1" applyFill="1" applyBorder="1" applyAlignment="1">
      <alignment horizontal="center" vertical="center" shrinkToFit="1"/>
    </xf>
    <xf numFmtId="0" fontId="0" fillId="2" borderId="0" xfId="0" applyFill="1" applyBorder="1" applyAlignment="1">
      <alignment horizontal="center" vertical="center"/>
    </xf>
    <xf numFmtId="183" fontId="13" fillId="0" borderId="2" xfId="0" applyNumberFormat="1" applyFont="1" applyFill="1" applyBorder="1" applyAlignment="1">
      <alignment horizontal="center" vertical="center"/>
    </xf>
    <xf numFmtId="183" fontId="13" fillId="0" borderId="0" xfId="17" applyNumberFormat="1" applyFont="1" applyFill="1" applyAlignment="1">
      <alignment horizontal="center" vertical="center"/>
    </xf>
    <xf numFmtId="181" fontId="14" fillId="0" borderId="31" xfId="0" applyNumberFormat="1" applyFont="1" applyFill="1" applyBorder="1" applyAlignment="1">
      <alignment horizontal="center" vertical="center"/>
    </xf>
    <xf numFmtId="183" fontId="14" fillId="2" borderId="15" xfId="0" applyNumberFormat="1" applyFont="1" applyFill="1" applyBorder="1" applyAlignment="1">
      <alignment horizontal="center" vertical="center" shrinkToFit="1"/>
    </xf>
    <xf numFmtId="178" fontId="14" fillId="0" borderId="15" xfId="0" applyNumberFormat="1" applyFont="1" applyFill="1" applyBorder="1" applyAlignment="1">
      <alignment horizontal="center" vertical="center"/>
    </xf>
    <xf numFmtId="176" fontId="0" fillId="0" borderId="0" xfId="17" applyNumberFormat="1" applyFont="1" applyFill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184" fontId="13" fillId="0" borderId="1" xfId="19" applyNumberFormat="1" applyFont="1" applyFill="1" applyBorder="1" applyAlignment="1">
      <alignment horizontal="center" vertical="center"/>
    </xf>
    <xf numFmtId="186" fontId="0" fillId="0" borderId="2" xfId="0" applyNumberFormat="1" applyFont="1" applyFill="1" applyBorder="1" applyAlignment="1">
      <alignment horizontal="center" vertical="center" shrinkToFit="1"/>
    </xf>
    <xf numFmtId="186" fontId="13" fillId="0" borderId="2" xfId="0" applyNumberFormat="1" applyFont="1" applyFill="1" applyBorder="1" applyAlignment="1">
      <alignment horizontal="center" vertical="center" shrinkToFit="1"/>
    </xf>
    <xf numFmtId="186" fontId="38" fillId="0" borderId="2" xfId="0" applyNumberFormat="1" applyFont="1" applyFill="1" applyBorder="1" applyAlignment="1">
      <alignment horizontal="center" vertical="center" shrinkToFit="1"/>
    </xf>
    <xf numFmtId="0" fontId="25" fillId="2" borderId="0" xfId="0" applyFont="1" applyFill="1" applyAlignment="1">
      <alignment vertical="center"/>
    </xf>
    <xf numFmtId="0" fontId="49" fillId="2" borderId="0" xfId="0" applyFont="1" applyFill="1" applyAlignment="1">
      <alignment horizontal="left" vertical="center"/>
    </xf>
    <xf numFmtId="0" fontId="23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left" vertical="center"/>
    </xf>
    <xf numFmtId="0" fontId="17" fillId="2" borderId="0" xfId="0" applyFont="1" applyFill="1" applyAlignment="1">
      <alignment vertical="center"/>
    </xf>
    <xf numFmtId="0" fontId="48" fillId="0" borderId="23" xfId="0" applyFont="1" applyBorder="1" applyAlignment="1">
      <alignment horizontal="center" vertical="center" wrapText="1"/>
    </xf>
    <xf numFmtId="0" fontId="50" fillId="0" borderId="0" xfId="0" applyFont="1" applyAlignment="1">
      <alignment horizontal="justify"/>
    </xf>
    <xf numFmtId="0" fontId="50" fillId="0" borderId="0" xfId="0" applyFont="1" applyAlignment="1">
      <alignment horizontal="right" vertical="center"/>
    </xf>
    <xf numFmtId="0" fontId="47" fillId="0" borderId="20" xfId="0" applyFont="1" applyBorder="1" applyAlignment="1">
      <alignment horizontal="center" vertical="center" shrinkToFit="1"/>
    </xf>
    <xf numFmtId="0" fontId="47" fillId="0" borderId="21" xfId="0" applyFont="1" applyBorder="1" applyAlignment="1">
      <alignment horizontal="center" vertical="center" shrinkToFit="1"/>
    </xf>
    <xf numFmtId="41" fontId="0" fillId="0" borderId="0" xfId="0" applyNumberFormat="1" applyAlignment="1">
      <alignment vertical="center"/>
    </xf>
    <xf numFmtId="0" fontId="4" fillId="2" borderId="24" xfId="0" applyFont="1" applyFill="1" applyBorder="1" applyAlignment="1">
      <alignment horizontal="centerContinuous" vertical="center"/>
    </xf>
    <xf numFmtId="0" fontId="0" fillId="2" borderId="28" xfId="0" applyFont="1" applyFill="1" applyBorder="1" applyAlignment="1">
      <alignment horizontal="centerContinuous" vertical="center"/>
    </xf>
    <xf numFmtId="0" fontId="4" fillId="2" borderId="28" xfId="0" applyFont="1" applyFill="1" applyBorder="1" applyAlignment="1">
      <alignment horizontal="centerContinuous" vertical="center"/>
    </xf>
    <xf numFmtId="0" fontId="4" fillId="2" borderId="2" xfId="0" applyFont="1" applyFill="1" applyBorder="1" applyAlignment="1">
      <alignment horizontal="center" vertical="center" wrapText="1" shrinkToFit="1"/>
    </xf>
    <xf numFmtId="0" fontId="4" fillId="2" borderId="0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8" fillId="0" borderId="21" xfId="0" applyFont="1" applyBorder="1" applyAlignment="1">
      <alignment horizontal="center" vertical="center" wrapText="1"/>
    </xf>
    <xf numFmtId="178" fontId="14" fillId="2" borderId="8" xfId="0" applyNumberFormat="1" applyFont="1" applyFill="1" applyBorder="1" applyAlignment="1">
      <alignment horizontal="center" vertical="center"/>
    </xf>
    <xf numFmtId="178" fontId="14" fillId="2" borderId="3" xfId="0" applyNumberFormat="1" applyFont="1" applyFill="1" applyBorder="1" applyAlignment="1">
      <alignment horizontal="center" vertical="center"/>
    </xf>
    <xf numFmtId="178" fontId="14" fillId="2" borderId="4" xfId="0" applyNumberFormat="1" applyFont="1" applyFill="1" applyBorder="1" applyAlignment="1">
      <alignment horizontal="center" vertical="center"/>
    </xf>
    <xf numFmtId="183" fontId="0" fillId="0" borderId="2" xfId="18" applyNumberFormat="1" applyFont="1" applyBorder="1" applyAlignment="1">
      <alignment horizontal="center" vertical="center"/>
    </xf>
    <xf numFmtId="183" fontId="0" fillId="0" borderId="0" xfId="18" applyNumberFormat="1" applyFont="1" applyBorder="1" applyAlignment="1">
      <alignment horizontal="center" vertical="center"/>
    </xf>
    <xf numFmtId="183" fontId="0" fillId="0" borderId="0" xfId="0" applyNumberFormat="1" applyFont="1" applyAlignment="1">
      <alignment horizontal="center" vertical="center"/>
    </xf>
    <xf numFmtId="183" fontId="13" fillId="0" borderId="2" xfId="19" applyNumberFormat="1" applyFont="1" applyBorder="1" applyAlignment="1">
      <alignment horizontal="center" vertical="center"/>
    </xf>
    <xf numFmtId="183" fontId="13" fillId="0" borderId="0" xfId="19" applyNumberFormat="1" applyFont="1" applyBorder="1" applyAlignment="1">
      <alignment horizontal="center" vertical="center"/>
    </xf>
    <xf numFmtId="178" fontId="14" fillId="2" borderId="8" xfId="0" applyNumberFormat="1" applyFont="1" applyFill="1" applyBorder="1" applyAlignment="1">
      <alignment horizontal="center" vertical="center" wrapText="1"/>
    </xf>
    <xf numFmtId="178" fontId="14" fillId="2" borderId="3" xfId="0" applyNumberFormat="1" applyFont="1" applyFill="1" applyBorder="1" applyAlignment="1">
      <alignment horizontal="center" vertical="center" wrapText="1"/>
    </xf>
    <xf numFmtId="0" fontId="52" fillId="0" borderId="21" xfId="0" applyFont="1" applyBorder="1" applyAlignment="1">
      <alignment horizontal="center" vertical="center" wrapText="1"/>
    </xf>
    <xf numFmtId="41" fontId="0" fillId="2" borderId="12" xfId="17" applyFont="1" applyFill="1" applyBorder="1" applyAlignment="1">
      <alignment vertical="center"/>
    </xf>
    <xf numFmtId="41" fontId="0" fillId="2" borderId="0" xfId="17" applyFont="1" applyFill="1" applyBorder="1" applyAlignment="1">
      <alignment vertical="center"/>
    </xf>
    <xf numFmtId="188" fontId="14" fillId="2" borderId="12" xfId="0" applyNumberFormat="1" applyFont="1" applyFill="1" applyBorder="1" applyAlignment="1">
      <alignment horizontal="right" vertical="center" wrapText="1"/>
    </xf>
    <xf numFmtId="188" fontId="14" fillId="2" borderId="0" xfId="0" applyNumberFormat="1" applyFont="1" applyFill="1" applyBorder="1" applyAlignment="1">
      <alignment horizontal="right" vertical="center" wrapText="1"/>
    </xf>
    <xf numFmtId="188" fontId="14" fillId="2" borderId="11" xfId="0" applyNumberFormat="1" applyFont="1" applyFill="1" applyBorder="1" applyAlignment="1">
      <alignment horizontal="right" vertical="center" wrapText="1"/>
    </xf>
    <xf numFmtId="187" fontId="13" fillId="0" borderId="12" xfId="0" applyNumberFormat="1" applyFont="1" applyFill="1" applyBorder="1" applyAlignment="1">
      <alignment horizontal="right" vertical="center" wrapText="1"/>
    </xf>
    <xf numFmtId="187" fontId="13" fillId="0" borderId="0" xfId="0" applyNumberFormat="1" applyFont="1" applyFill="1" applyBorder="1" applyAlignment="1">
      <alignment horizontal="right" vertical="center" wrapText="1"/>
    </xf>
    <xf numFmtId="187" fontId="13" fillId="0" borderId="11" xfId="0" applyNumberFormat="1" applyFont="1" applyFill="1" applyBorder="1" applyAlignment="1">
      <alignment horizontal="right" vertical="center" wrapText="1"/>
    </xf>
    <xf numFmtId="187" fontId="13" fillId="0" borderId="1" xfId="0" applyNumberFormat="1" applyFont="1" applyFill="1" applyBorder="1" applyAlignment="1">
      <alignment horizontal="right" vertical="center" wrapText="1"/>
    </xf>
    <xf numFmtId="188" fontId="13" fillId="0" borderId="12" xfId="0" applyNumberFormat="1" applyFont="1" applyFill="1" applyBorder="1" applyAlignment="1">
      <alignment horizontal="right" vertical="center" wrapText="1"/>
    </xf>
    <xf numFmtId="188" fontId="13" fillId="0" borderId="0" xfId="0" applyNumberFormat="1" applyFont="1" applyFill="1" applyBorder="1" applyAlignment="1">
      <alignment horizontal="right" vertical="center" wrapText="1"/>
    </xf>
    <xf numFmtId="188" fontId="13" fillId="0" borderId="1" xfId="0" applyNumberFormat="1" applyFont="1" applyFill="1" applyBorder="1" applyAlignment="1">
      <alignment horizontal="right" vertical="center" wrapText="1"/>
    </xf>
    <xf numFmtId="41" fontId="0" fillId="0" borderId="12" xfId="17" applyFont="1" applyFill="1" applyBorder="1" applyAlignment="1">
      <alignment vertical="center" wrapText="1"/>
    </xf>
    <xf numFmtId="41" fontId="13" fillId="0" borderId="0" xfId="17" applyFont="1" applyFill="1" applyBorder="1" applyAlignment="1">
      <alignment vertical="center" wrapText="1"/>
    </xf>
    <xf numFmtId="41" fontId="13" fillId="0" borderId="11" xfId="17" applyFont="1" applyFill="1" applyBorder="1" applyAlignment="1">
      <alignment vertical="center" wrapText="1"/>
    </xf>
    <xf numFmtId="41" fontId="0" fillId="0" borderId="0" xfId="17" applyFont="1" applyFill="1" applyBorder="1" applyAlignment="1">
      <alignment vertical="center" wrapText="1"/>
    </xf>
    <xf numFmtId="41" fontId="14" fillId="2" borderId="0" xfId="17" applyFont="1" applyFill="1" applyBorder="1" applyAlignment="1">
      <alignment vertical="center" wrapText="1"/>
    </xf>
    <xf numFmtId="0" fontId="13" fillId="0" borderId="12" xfId="0" applyFont="1" applyFill="1" applyBorder="1" applyAlignment="1">
      <alignment horizontal="center" vertical="center"/>
    </xf>
    <xf numFmtId="176" fontId="0" fillId="0" borderId="0" xfId="17" applyNumberFormat="1" applyFont="1" applyFill="1" applyBorder="1" applyAlignment="1">
      <alignment horizontal="right" vertical="center"/>
    </xf>
    <xf numFmtId="176" fontId="13" fillId="0" borderId="0" xfId="17" applyNumberFormat="1" applyFont="1" applyFill="1" applyBorder="1" applyAlignment="1">
      <alignment horizontal="right" vertical="center"/>
    </xf>
    <xf numFmtId="176" fontId="13" fillId="0" borderId="0" xfId="17" applyNumberFormat="1" applyFont="1" applyFill="1" applyBorder="1" applyAlignment="1">
      <alignment horizontal="right" vertical="center" shrinkToFit="1"/>
    </xf>
    <xf numFmtId="41" fontId="42" fillId="0" borderId="8" xfId="17" applyFont="1" applyFill="1" applyBorder="1" applyAlignment="1">
      <alignment horizontal="right" vertical="center"/>
    </xf>
    <xf numFmtId="41" fontId="42" fillId="0" borderId="3" xfId="17" applyFont="1" applyFill="1" applyBorder="1" applyAlignment="1">
      <alignment horizontal="right" vertical="center" shrinkToFit="1"/>
    </xf>
    <xf numFmtId="41" fontId="42" fillId="0" borderId="3" xfId="17" applyFont="1" applyFill="1" applyBorder="1" applyAlignment="1">
      <alignment horizontal="right" vertical="center"/>
    </xf>
    <xf numFmtId="41" fontId="42" fillId="0" borderId="13" xfId="17" applyFont="1" applyFill="1" applyBorder="1" applyAlignment="1">
      <alignment horizontal="right" vertical="center" shrinkToFit="1"/>
    </xf>
    <xf numFmtId="3" fontId="14" fillId="2" borderId="30" xfId="0" applyNumberFormat="1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4" fillId="0" borderId="34" xfId="0" applyFont="1" applyFill="1" applyBorder="1" applyAlignment="1">
      <alignment horizontal="center" vertical="center"/>
    </xf>
    <xf numFmtId="0" fontId="14" fillId="0" borderId="35" xfId="0" applyFont="1" applyFill="1" applyBorder="1" applyAlignment="1">
      <alignment horizontal="center" vertical="center"/>
    </xf>
    <xf numFmtId="178" fontId="14" fillId="2" borderId="8" xfId="0" applyNumberFormat="1" applyFont="1" applyFill="1" applyBorder="1" applyAlignment="1">
      <alignment horizontal="right" vertical="center"/>
    </xf>
    <xf numFmtId="178" fontId="14" fillId="2" borderId="3" xfId="0" applyNumberFormat="1" applyFont="1" applyFill="1" applyBorder="1" applyAlignment="1">
      <alignment horizontal="right" vertical="center"/>
    </xf>
    <xf numFmtId="183" fontId="14" fillId="2" borderId="3" xfId="0" applyNumberFormat="1" applyFont="1" applyFill="1" applyBorder="1" applyAlignment="1">
      <alignment horizontal="right" vertical="center"/>
    </xf>
    <xf numFmtId="183" fontId="14" fillId="2" borderId="4" xfId="0" applyNumberFormat="1" applyFont="1" applyFill="1" applyBorder="1" applyAlignment="1">
      <alignment horizontal="right" vertical="center"/>
    </xf>
    <xf numFmtId="184" fontId="14" fillId="0" borderId="3" xfId="19" applyNumberFormat="1" applyFont="1" applyFill="1" applyBorder="1" applyAlignment="1">
      <alignment horizontal="center" vertical="center"/>
    </xf>
    <xf numFmtId="183" fontId="14" fillId="0" borderId="3" xfId="19" applyNumberFormat="1" applyFont="1" applyFill="1" applyBorder="1" applyAlignment="1">
      <alignment horizontal="center" vertical="center"/>
    </xf>
    <xf numFmtId="176" fontId="14" fillId="0" borderId="3" xfId="19" applyNumberFormat="1" applyFont="1" applyFill="1" applyBorder="1" applyAlignment="1">
      <alignment horizontal="center" vertical="center"/>
    </xf>
    <xf numFmtId="184" fontId="14" fillId="0" borderId="4" xfId="19" applyNumberFormat="1" applyFont="1" applyFill="1" applyBorder="1" applyAlignment="1">
      <alignment horizontal="center" vertical="center"/>
    </xf>
    <xf numFmtId="0" fontId="13" fillId="0" borderId="21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46" fillId="0" borderId="23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26" fillId="0" borderId="21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shrinkToFit="1"/>
    </xf>
    <xf numFmtId="0" fontId="13" fillId="0" borderId="23" xfId="0" applyFont="1" applyBorder="1" applyAlignment="1">
      <alignment horizontal="center" vertical="center" shrinkToFit="1"/>
    </xf>
    <xf numFmtId="0" fontId="13" fillId="0" borderId="23" xfId="0" applyFont="1" applyBorder="1" applyAlignment="1">
      <alignment horizontal="center" vertical="center" wrapText="1" shrinkToFit="1"/>
    </xf>
    <xf numFmtId="0" fontId="3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47" fillId="0" borderId="29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/>
    </xf>
    <xf numFmtId="0" fontId="0" fillId="2" borderId="8" xfId="0" applyFont="1" applyFill="1" applyBorder="1" applyAlignment="1">
      <alignment vertical="center"/>
    </xf>
    <xf numFmtId="0" fontId="0" fillId="2" borderId="2" xfId="0" applyFont="1" applyFill="1" applyBorder="1" applyAlignment="1">
      <alignment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vertical="center"/>
    </xf>
    <xf numFmtId="178" fontId="13" fillId="2" borderId="2" xfId="0" applyNumberFormat="1" applyFont="1" applyFill="1" applyBorder="1" applyAlignment="1">
      <alignment horizontal="center" vertical="center"/>
    </xf>
    <xf numFmtId="178" fontId="13" fillId="2" borderId="0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32" fillId="2" borderId="22" xfId="0" applyFont="1" applyFill="1" applyBorder="1" applyAlignment="1">
      <alignment horizontal="center" wrapText="1"/>
    </xf>
    <xf numFmtId="0" fontId="0" fillId="2" borderId="4" xfId="0" applyFont="1" applyFill="1" applyBorder="1" applyAlignment="1">
      <alignment horizontal="center" vertical="center" shrinkToFit="1"/>
    </xf>
    <xf numFmtId="0" fontId="2" fillId="2" borderId="19" xfId="0" applyFont="1" applyFill="1" applyBorder="1" applyAlignment="1">
      <alignment horizontal="center" vertical="center" wrapText="1" shrinkToFit="1"/>
    </xf>
    <xf numFmtId="0" fontId="0" fillId="2" borderId="7" xfId="0" applyFont="1" applyFill="1" applyBorder="1" applyAlignment="1">
      <alignment horizontal="center" vertical="center" shrinkToFit="1"/>
    </xf>
    <xf numFmtId="0" fontId="0" fillId="2" borderId="19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vertical="center" shrinkToFit="1"/>
    </xf>
    <xf numFmtId="0" fontId="0" fillId="2" borderId="5" xfId="0" applyFont="1" applyFill="1" applyBorder="1" applyAlignment="1">
      <alignment vertical="center"/>
    </xf>
    <xf numFmtId="0" fontId="0" fillId="2" borderId="1" xfId="0" applyFont="1" applyFill="1" applyBorder="1" applyAlignment="1">
      <alignment horizontal="center" vertical="center" shrinkToFit="1"/>
    </xf>
    <xf numFmtId="0" fontId="0" fillId="2" borderId="5" xfId="0" applyFont="1" applyFill="1" applyBorder="1" applyAlignment="1" quotePrefix="1">
      <alignment horizontal="center" vertical="center" shrinkToFit="1"/>
    </xf>
    <xf numFmtId="0" fontId="0" fillId="2" borderId="5" xfId="0" applyFont="1" applyFill="1" applyBorder="1" applyAlignment="1">
      <alignment vertical="center" shrinkToFit="1"/>
    </xf>
    <xf numFmtId="0" fontId="0" fillId="2" borderId="6" xfId="0" applyFont="1" applyFill="1" applyBorder="1" applyAlignment="1">
      <alignment vertical="center" shrinkToFit="1"/>
    </xf>
    <xf numFmtId="0" fontId="0" fillId="2" borderId="8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 shrinkToFit="1"/>
    </xf>
    <xf numFmtId="176" fontId="0" fillId="2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indent="1" shrinkToFit="1"/>
    </xf>
    <xf numFmtId="0" fontId="0" fillId="0" borderId="1" xfId="0" applyFont="1" applyFill="1" applyBorder="1" applyAlignment="1" quotePrefix="1">
      <alignment horizontal="left" vertical="center" shrinkToFit="1"/>
    </xf>
    <xf numFmtId="178" fontId="0" fillId="2" borderId="0" xfId="0" applyNumberFormat="1" applyFont="1" applyFill="1" applyBorder="1" applyAlignment="1">
      <alignment horizontal="center" vertical="center"/>
    </xf>
    <xf numFmtId="178" fontId="13" fillId="2" borderId="1" xfId="0" applyNumberFormat="1" applyFont="1" applyFill="1" applyBorder="1" applyAlignment="1">
      <alignment horizontal="center" vertical="center"/>
    </xf>
    <xf numFmtId="183" fontId="13" fillId="2" borderId="0" xfId="0" applyNumberFormat="1" applyFont="1" applyFill="1" applyBorder="1" applyAlignment="1">
      <alignment horizontal="center" vertical="center"/>
    </xf>
    <xf numFmtId="183" fontId="0" fillId="2" borderId="0" xfId="0" applyNumberFormat="1" applyFont="1" applyFill="1" applyBorder="1" applyAlignment="1">
      <alignment horizontal="center" vertical="center"/>
    </xf>
    <xf numFmtId="178" fontId="0" fillId="2" borderId="1" xfId="0" applyNumberFormat="1" applyFont="1" applyFill="1" applyBorder="1" applyAlignment="1">
      <alignment horizontal="center" vertical="center"/>
    </xf>
    <xf numFmtId="178" fontId="13" fillId="2" borderId="3" xfId="0" applyNumberFormat="1" applyFont="1" applyFill="1" applyBorder="1" applyAlignment="1">
      <alignment horizontal="center" vertical="center"/>
    </xf>
    <xf numFmtId="178" fontId="0" fillId="2" borderId="3" xfId="0" applyNumberFormat="1" applyFont="1" applyFill="1" applyBorder="1" applyAlignment="1">
      <alignment horizontal="center" vertical="center"/>
    </xf>
    <xf numFmtId="0" fontId="0" fillId="2" borderId="0" xfId="0" applyFont="1" applyFill="1" applyAlignment="1">
      <alignment vertical="center" wrapText="1"/>
    </xf>
    <xf numFmtId="0" fontId="0" fillId="2" borderId="0" xfId="0" applyFont="1" applyFill="1" applyAlignment="1" quotePrefix="1">
      <alignment horizontal="right" vertical="center"/>
    </xf>
    <xf numFmtId="0" fontId="0" fillId="2" borderId="5" xfId="0" applyFont="1" applyFill="1" applyBorder="1" applyAlignment="1" quotePrefix="1">
      <alignment horizontal="center" vertical="center" wrapText="1" shrinkToFit="1"/>
    </xf>
    <xf numFmtId="0" fontId="0" fillId="2" borderId="2" xfId="0" applyFont="1" applyFill="1" applyBorder="1" applyAlignment="1">
      <alignment horizontal="center" vertical="center" wrapText="1" shrinkToFit="1"/>
    </xf>
    <xf numFmtId="0" fontId="0" fillId="2" borderId="8" xfId="0" applyFont="1" applyFill="1" applyBorder="1" applyAlignment="1">
      <alignment horizontal="center" vertical="center" wrapText="1" shrinkToFit="1"/>
    </xf>
    <xf numFmtId="0" fontId="0" fillId="0" borderId="1" xfId="0" applyFont="1" applyBorder="1" applyAlignment="1">
      <alignment horizontal="left" vertical="center" shrinkToFit="1"/>
    </xf>
    <xf numFmtId="0" fontId="0" fillId="2" borderId="2" xfId="0" applyFont="1" applyFill="1" applyBorder="1" applyAlignment="1">
      <alignment horizontal="left" vertical="center" indent="1"/>
    </xf>
    <xf numFmtId="0" fontId="0" fillId="0" borderId="1" xfId="0" applyFont="1" applyBorder="1" applyAlignment="1" quotePrefix="1">
      <alignment horizontal="left" vertical="center" shrinkToFit="1"/>
    </xf>
    <xf numFmtId="178" fontId="13" fillId="2" borderId="2" xfId="0" applyNumberFormat="1" applyFont="1" applyFill="1" applyBorder="1" applyAlignment="1">
      <alignment horizontal="center" vertical="center" wrapText="1"/>
    </xf>
    <xf numFmtId="178" fontId="13" fillId="2" borderId="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2" xfId="0" applyFont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 wrapText="1"/>
    </xf>
    <xf numFmtId="0" fontId="25" fillId="2" borderId="12" xfId="0" applyFont="1" applyFill="1" applyBorder="1" applyAlignment="1">
      <alignment horizontal="center" vertical="center"/>
    </xf>
    <xf numFmtId="0" fontId="0" fillId="2" borderId="0" xfId="0" applyFont="1" applyFill="1" applyAlignment="1" quotePrefix="1">
      <alignment horizontal="left" vertical="center"/>
    </xf>
    <xf numFmtId="0" fontId="0" fillId="0" borderId="2" xfId="0" applyFont="1" applyFill="1" applyBorder="1" applyAlignment="1">
      <alignment horizontal="left" vertical="center" indent="1" shrinkToFit="1"/>
    </xf>
    <xf numFmtId="0" fontId="0" fillId="0" borderId="0" xfId="0" applyFont="1" applyFill="1" applyAlignment="1">
      <alignment vertical="center"/>
    </xf>
    <xf numFmtId="0" fontId="4" fillId="2" borderId="36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32" fillId="2" borderId="37" xfId="0" applyFont="1" applyFill="1" applyBorder="1" applyAlignment="1">
      <alignment horizontal="center" wrapText="1"/>
    </xf>
    <xf numFmtId="0" fontId="0" fillId="2" borderId="37" xfId="0" applyFill="1" applyBorder="1" applyAlignment="1">
      <alignment wrapText="1"/>
    </xf>
    <xf numFmtId="0" fontId="0" fillId="2" borderId="13" xfId="0" applyFont="1" applyFill="1" applyBorder="1" applyAlignment="1">
      <alignment vertical="center"/>
    </xf>
    <xf numFmtId="0" fontId="0" fillId="2" borderId="17" xfId="0" applyFill="1" applyBorder="1" applyAlignment="1">
      <alignment wrapText="1"/>
    </xf>
    <xf numFmtId="0" fontId="0" fillId="2" borderId="38" xfId="0" applyFill="1" applyBorder="1" applyAlignment="1">
      <alignment wrapText="1"/>
    </xf>
    <xf numFmtId="0" fontId="2" fillId="2" borderId="1" xfId="0" applyFont="1" applyFill="1" applyBorder="1" applyAlignment="1">
      <alignment horizontal="center" vertical="center" shrinkToFit="1"/>
    </xf>
    <xf numFmtId="178" fontId="0" fillId="2" borderId="2" xfId="0" applyNumberFormat="1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 shrinkToFit="1"/>
    </xf>
    <xf numFmtId="178" fontId="14" fillId="2" borderId="2" xfId="0" applyNumberFormat="1" applyFont="1" applyFill="1" applyBorder="1" applyAlignment="1">
      <alignment horizontal="center" vertical="center"/>
    </xf>
    <xf numFmtId="178" fontId="14" fillId="2" borderId="0" xfId="0" applyNumberFormat="1" applyFont="1" applyFill="1" applyBorder="1" applyAlignment="1">
      <alignment horizontal="center" vertical="center"/>
    </xf>
    <xf numFmtId="178" fontId="14" fillId="2" borderId="1" xfId="0" applyNumberFormat="1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 shrinkToFit="1"/>
    </xf>
    <xf numFmtId="0" fontId="0" fillId="2" borderId="0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shrinkToFit="1"/>
    </xf>
    <xf numFmtId="178" fontId="0" fillId="2" borderId="8" xfId="0" applyNumberFormat="1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39" xfId="0" applyFill="1" applyBorder="1" applyAlignment="1">
      <alignment wrapText="1"/>
    </xf>
    <xf numFmtId="178" fontId="0" fillId="0" borderId="0" xfId="0" applyNumberFormat="1" applyFont="1" applyFill="1" applyAlignment="1">
      <alignment horizontal="center" vertical="center"/>
    </xf>
    <xf numFmtId="178" fontId="0" fillId="0" borderId="0" xfId="0" applyNumberFormat="1" applyFont="1" applyFill="1" applyBorder="1" applyAlignment="1">
      <alignment horizontal="center" vertical="center"/>
    </xf>
    <xf numFmtId="178" fontId="0" fillId="0" borderId="1" xfId="0" applyNumberFormat="1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horizontal="center" vertical="center"/>
    </xf>
    <xf numFmtId="0" fontId="28" fillId="0" borderId="2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2" borderId="0" xfId="0" applyFont="1" applyFill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0" fillId="0" borderId="0" xfId="0" applyFont="1" applyFill="1" applyAlignment="1" quotePrefix="1">
      <alignment horizontal="left" vertical="center"/>
    </xf>
    <xf numFmtId="178" fontId="13" fillId="2" borderId="2" xfId="0" applyNumberFormat="1" applyFont="1" applyFill="1" applyBorder="1" applyAlignment="1">
      <alignment horizontal="center" vertical="center" shrinkToFit="1"/>
    </xf>
    <xf numFmtId="178" fontId="13" fillId="2" borderId="0" xfId="0" applyNumberFormat="1" applyFont="1" applyFill="1" applyBorder="1" applyAlignment="1">
      <alignment horizontal="center" vertical="center" shrinkToFit="1"/>
    </xf>
    <xf numFmtId="183" fontId="13" fillId="2" borderId="0" xfId="0" applyNumberFormat="1" applyFont="1" applyFill="1" applyBorder="1" applyAlignment="1">
      <alignment horizontal="center" vertical="center" shrinkToFit="1"/>
    </xf>
    <xf numFmtId="0" fontId="0" fillId="2" borderId="6" xfId="0" applyFill="1" applyBorder="1" applyAlignment="1">
      <alignment horizontal="center" vertical="center" wrapText="1" shrinkToFit="1"/>
    </xf>
    <xf numFmtId="0" fontId="0" fillId="0" borderId="10" xfId="0" applyFont="1" applyFill="1" applyBorder="1" applyAlignment="1">
      <alignment horizontal="center" vertical="center" wrapText="1"/>
    </xf>
    <xf numFmtId="183" fontId="0" fillId="0" borderId="0" xfId="0" applyNumberFormat="1" applyFont="1" applyFill="1" applyBorder="1" applyAlignment="1">
      <alignment horizontal="center" vertical="center"/>
    </xf>
    <xf numFmtId="183" fontId="0" fillId="0" borderId="0" xfId="0" applyNumberFormat="1" applyFont="1" applyFill="1" applyAlignment="1">
      <alignment horizontal="center" vertical="center"/>
    </xf>
    <xf numFmtId="183" fontId="0" fillId="0" borderId="0" xfId="0" applyNumberFormat="1" applyFont="1" applyFill="1" applyAlignment="1">
      <alignment horizontal="right" vertical="center" indent="1"/>
    </xf>
    <xf numFmtId="183" fontId="0" fillId="0" borderId="0" xfId="0" applyNumberFormat="1" applyFont="1" applyFill="1" applyAlignment="1">
      <alignment horizontal="right" vertical="center"/>
    </xf>
    <xf numFmtId="0" fontId="0" fillId="0" borderId="2" xfId="0" applyFont="1" applyFill="1" applyBorder="1" applyAlignment="1">
      <alignment horizontal="left" vertical="center" shrinkToFit="1"/>
    </xf>
    <xf numFmtId="0" fontId="0" fillId="0" borderId="1" xfId="0" applyFont="1" applyFill="1" applyBorder="1" applyAlignment="1">
      <alignment horizontal="center" vertical="center"/>
    </xf>
    <xf numFmtId="185" fontId="0" fillId="0" borderId="0" xfId="0" applyNumberFormat="1" applyFont="1" applyFill="1" applyBorder="1" applyAlignment="1">
      <alignment horizontal="center" vertical="center"/>
    </xf>
    <xf numFmtId="185" fontId="0" fillId="0" borderId="0" xfId="0" applyNumberFormat="1" applyFont="1" applyFill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3" fontId="13" fillId="2" borderId="2" xfId="0" applyNumberFormat="1" applyFont="1" applyFill="1" applyBorder="1" applyAlignment="1">
      <alignment horizontal="center" vertical="center"/>
    </xf>
    <xf numFmtId="178" fontId="13" fillId="0" borderId="0" xfId="0" applyNumberFormat="1" applyFont="1" applyFill="1" applyBorder="1" applyAlignment="1">
      <alignment vertical="center"/>
    </xf>
    <xf numFmtId="178" fontId="0" fillId="0" borderId="0" xfId="0" applyNumberFormat="1" applyFont="1" applyFill="1" applyAlignment="1">
      <alignment vertical="center"/>
    </xf>
    <xf numFmtId="178" fontId="14" fillId="0" borderId="30" xfId="0" applyNumberFormat="1" applyFont="1" applyFill="1" applyBorder="1" applyAlignment="1">
      <alignment horizontal="center" vertical="center"/>
    </xf>
    <xf numFmtId="41" fontId="13" fillId="0" borderId="12" xfId="17" applyFont="1" applyBorder="1" applyAlignment="1">
      <alignment horizontal="center" vertical="center" shrinkToFit="1"/>
    </xf>
    <xf numFmtId="41" fontId="13" fillId="0" borderId="0" xfId="17" applyFont="1" applyBorder="1" applyAlignment="1">
      <alignment horizontal="center" vertical="center" shrinkToFit="1"/>
    </xf>
    <xf numFmtId="178" fontId="14" fillId="2" borderId="40" xfId="0" applyNumberFormat="1" applyFont="1" applyFill="1" applyBorder="1" applyAlignment="1">
      <alignment horizontal="center" vertical="center"/>
    </xf>
    <xf numFmtId="178" fontId="14" fillId="2" borderId="41" xfId="0" applyNumberFormat="1" applyFont="1" applyFill="1" applyBorder="1" applyAlignment="1">
      <alignment horizontal="center" vertical="center"/>
    </xf>
    <xf numFmtId="178" fontId="14" fillId="2" borderId="42" xfId="0" applyNumberFormat="1" applyFont="1" applyFill="1" applyBorder="1" applyAlignment="1">
      <alignment horizontal="center" vertical="center"/>
    </xf>
    <xf numFmtId="0" fontId="13" fillId="2" borderId="11" xfId="0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center" vertical="center" wrapText="1"/>
    </xf>
    <xf numFmtId="0" fontId="13" fillId="2" borderId="14" xfId="0" applyFont="1" applyFill="1" applyBorder="1" applyAlignment="1">
      <alignment horizontal="center" vertical="center" wrapText="1"/>
    </xf>
    <xf numFmtId="0" fontId="0" fillId="2" borderId="19" xfId="0" applyFont="1" applyFill="1" applyBorder="1" applyAlignment="1">
      <alignment horizontal="center" vertical="center" shrinkToFit="1"/>
    </xf>
    <xf numFmtId="0" fontId="0" fillId="2" borderId="8" xfId="0" applyFont="1" applyFill="1" applyBorder="1" applyAlignment="1">
      <alignment horizontal="center" vertical="center" shrinkToFit="1"/>
    </xf>
    <xf numFmtId="0" fontId="4" fillId="2" borderId="28" xfId="0" applyFont="1" applyFill="1" applyBorder="1" applyAlignment="1">
      <alignment horizontal="center" vertical="center" shrinkToFit="1"/>
    </xf>
    <xf numFmtId="178" fontId="27" fillId="2" borderId="0" xfId="0" applyNumberFormat="1" applyFont="1" applyFill="1" applyBorder="1" applyAlignment="1">
      <alignment horizontal="center" vertical="center"/>
    </xf>
    <xf numFmtId="178" fontId="27" fillId="2" borderId="1" xfId="0" applyNumberFormat="1" applyFont="1" applyFill="1" applyBorder="1" applyAlignment="1">
      <alignment horizontal="center" vertical="center"/>
    </xf>
    <xf numFmtId="178" fontId="27" fillId="2" borderId="8" xfId="0" applyNumberFormat="1" applyFont="1" applyFill="1" applyBorder="1" applyAlignment="1">
      <alignment horizontal="center" vertical="center"/>
    </xf>
    <xf numFmtId="178" fontId="27" fillId="2" borderId="3" xfId="0" applyNumberFormat="1" applyFont="1" applyFill="1" applyBorder="1" applyAlignment="1">
      <alignment horizontal="center" vertical="center"/>
    </xf>
    <xf numFmtId="178" fontId="27" fillId="2" borderId="4" xfId="0" applyNumberFormat="1" applyFont="1" applyFill="1" applyBorder="1" applyAlignment="1">
      <alignment horizontal="center" vertical="center"/>
    </xf>
    <xf numFmtId="0" fontId="27" fillId="0" borderId="4" xfId="0" applyFont="1" applyFill="1" applyBorder="1" applyAlignment="1">
      <alignment horizontal="center" vertical="center"/>
    </xf>
    <xf numFmtId="0" fontId="27" fillId="0" borderId="3" xfId="0" applyFont="1" applyFill="1" applyBorder="1" applyAlignment="1">
      <alignment horizontal="center" vertical="center"/>
    </xf>
    <xf numFmtId="178" fontId="27" fillId="2" borderId="8" xfId="0" applyNumberFormat="1" applyFont="1" applyFill="1" applyBorder="1" applyAlignment="1">
      <alignment horizontal="center" vertical="center" shrinkToFit="1"/>
    </xf>
    <xf numFmtId="178" fontId="27" fillId="2" borderId="3" xfId="0" applyNumberFormat="1" applyFont="1" applyFill="1" applyBorder="1" applyAlignment="1">
      <alignment horizontal="center" vertical="center" shrinkToFit="1"/>
    </xf>
    <xf numFmtId="178" fontId="27" fillId="2" borderId="4" xfId="0" applyNumberFormat="1" applyFont="1" applyFill="1" applyBorder="1" applyAlignment="1">
      <alignment horizontal="center" vertical="center" shrinkToFit="1"/>
    </xf>
    <xf numFmtId="178" fontId="14" fillId="2" borderId="8" xfId="0" applyNumberFormat="1" applyFont="1" applyFill="1" applyBorder="1" applyAlignment="1">
      <alignment horizontal="center" vertical="center" shrinkToFit="1"/>
    </xf>
    <xf numFmtId="178" fontId="14" fillId="2" borderId="3" xfId="0" applyNumberFormat="1" applyFont="1" applyFill="1" applyBorder="1" applyAlignment="1">
      <alignment horizontal="center" vertical="center" shrinkToFit="1"/>
    </xf>
    <xf numFmtId="178" fontId="14" fillId="2" borderId="4" xfId="0" applyNumberFormat="1" applyFont="1" applyFill="1" applyBorder="1" applyAlignment="1">
      <alignment horizontal="center" vertical="center" shrinkToFit="1"/>
    </xf>
    <xf numFmtId="0" fontId="14" fillId="0" borderId="8" xfId="0" applyFont="1" applyBorder="1" applyAlignment="1">
      <alignment horizontal="center" vertical="center"/>
    </xf>
    <xf numFmtId="183" fontId="13" fillId="0" borderId="2" xfId="18" applyNumberFormat="1" applyFont="1" applyFill="1" applyBorder="1" applyAlignment="1">
      <alignment horizontal="center" vertical="center"/>
    </xf>
    <xf numFmtId="178" fontId="13" fillId="2" borderId="8" xfId="0" applyNumberFormat="1" applyFont="1" applyFill="1" applyBorder="1" applyAlignment="1">
      <alignment horizontal="center" vertical="center" shrinkToFit="1"/>
    </xf>
    <xf numFmtId="178" fontId="13" fillId="2" borderId="3" xfId="0" applyNumberFormat="1" applyFont="1" applyFill="1" applyBorder="1" applyAlignment="1">
      <alignment horizontal="center" vertical="center" shrinkToFit="1"/>
    </xf>
    <xf numFmtId="178" fontId="13" fillId="2" borderId="4" xfId="0" applyNumberFormat="1" applyFont="1" applyFill="1" applyBorder="1" applyAlignment="1">
      <alignment horizontal="center" vertical="center" shrinkToFit="1"/>
    </xf>
    <xf numFmtId="180" fontId="13" fillId="0" borderId="3" xfId="18" applyNumberFormat="1" applyFont="1" applyBorder="1" applyAlignment="1">
      <alignment horizontal="center" vertical="center"/>
    </xf>
    <xf numFmtId="183" fontId="40" fillId="0" borderId="2" xfId="18" applyNumberFormat="1" applyFont="1" applyBorder="1" applyAlignment="1">
      <alignment horizontal="center" vertical="center"/>
    </xf>
    <xf numFmtId="183" fontId="40" fillId="0" borderId="0" xfId="0" applyNumberFormat="1" applyFont="1" applyBorder="1" applyAlignment="1">
      <alignment horizontal="center" vertical="center"/>
    </xf>
    <xf numFmtId="183" fontId="40" fillId="0" borderId="2" xfId="19" applyNumberFormat="1" applyFont="1" applyBorder="1" applyAlignment="1">
      <alignment horizontal="center" vertical="center"/>
    </xf>
    <xf numFmtId="183" fontId="40" fillId="0" borderId="0" xfId="18" applyNumberFormat="1" applyFont="1" applyBorder="1" applyAlignment="1">
      <alignment horizontal="center" vertical="center"/>
    </xf>
    <xf numFmtId="183" fontId="40" fillId="0" borderId="0" xfId="0" applyNumberFormat="1" applyFont="1" applyAlignment="1">
      <alignment horizontal="center" vertical="center"/>
    </xf>
    <xf numFmtId="0" fontId="22" fillId="2" borderId="0" xfId="0" applyFont="1" applyFill="1" applyBorder="1" applyAlignment="1" quotePrefix="1">
      <alignment horizontal="left" vertical="center"/>
    </xf>
    <xf numFmtId="0" fontId="14" fillId="2" borderId="0" xfId="0" applyNumberFormat="1" applyFont="1" applyFill="1" applyBorder="1" applyAlignment="1">
      <alignment horizontal="right" vertical="center"/>
    </xf>
    <xf numFmtId="178" fontId="27" fillId="2" borderId="0" xfId="0" applyNumberFormat="1" applyFont="1" applyFill="1" applyBorder="1" applyAlignment="1">
      <alignment horizontal="right" vertical="center"/>
    </xf>
    <xf numFmtId="41" fontId="14" fillId="2" borderId="0" xfId="17" applyFont="1" applyFill="1" applyBorder="1" applyAlignment="1">
      <alignment horizontal="right" vertical="center"/>
    </xf>
    <xf numFmtId="0" fontId="13" fillId="2" borderId="12" xfId="0" applyNumberFormat="1" applyFont="1" applyFill="1" applyBorder="1" applyAlignment="1">
      <alignment horizontal="right" vertical="center"/>
    </xf>
    <xf numFmtId="0" fontId="13" fillId="2" borderId="0" xfId="0" applyNumberFormat="1" applyFont="1" applyFill="1" applyBorder="1" applyAlignment="1">
      <alignment horizontal="right" vertical="center"/>
    </xf>
    <xf numFmtId="178" fontId="0" fillId="2" borderId="0" xfId="0" applyNumberFormat="1" applyFont="1" applyFill="1" applyBorder="1" applyAlignment="1">
      <alignment horizontal="right" vertical="center"/>
    </xf>
    <xf numFmtId="41" fontId="13" fillId="2" borderId="0" xfId="17" applyFont="1" applyFill="1" applyBorder="1" applyAlignment="1">
      <alignment horizontal="right" vertical="center"/>
    </xf>
    <xf numFmtId="0" fontId="13" fillId="2" borderId="1" xfId="0" applyNumberFormat="1" applyFont="1" applyFill="1" applyBorder="1" applyAlignment="1">
      <alignment horizontal="right" vertical="center"/>
    </xf>
    <xf numFmtId="0" fontId="13" fillId="2" borderId="17" xfId="0" applyNumberFormat="1" applyFont="1" applyFill="1" applyBorder="1" applyAlignment="1">
      <alignment horizontal="right" vertical="center"/>
    </xf>
    <xf numFmtId="0" fontId="13" fillId="2" borderId="3" xfId="0" applyNumberFormat="1" applyFont="1" applyFill="1" applyBorder="1" applyAlignment="1">
      <alignment horizontal="right" vertical="center"/>
    </xf>
    <xf numFmtId="178" fontId="0" fillId="2" borderId="3" xfId="0" applyNumberFormat="1" applyFont="1" applyFill="1" applyBorder="1" applyAlignment="1">
      <alignment horizontal="right" vertical="center"/>
    </xf>
    <xf numFmtId="41" fontId="13" fillId="2" borderId="3" xfId="17" applyFont="1" applyFill="1" applyBorder="1" applyAlignment="1">
      <alignment horizontal="right" vertical="center"/>
    </xf>
    <xf numFmtId="0" fontId="13" fillId="2" borderId="4" xfId="0" applyNumberFormat="1" applyFont="1" applyFill="1" applyBorder="1" applyAlignment="1">
      <alignment horizontal="right" vertical="center"/>
    </xf>
    <xf numFmtId="176" fontId="13" fillId="2" borderId="12" xfId="0" applyNumberFormat="1" applyFont="1" applyFill="1" applyBorder="1" applyAlignment="1">
      <alignment horizontal="right" vertical="center"/>
    </xf>
    <xf numFmtId="176" fontId="13" fillId="2" borderId="0" xfId="0" applyNumberFormat="1" applyFont="1" applyFill="1" applyBorder="1" applyAlignment="1">
      <alignment horizontal="right" vertical="center"/>
    </xf>
    <xf numFmtId="176" fontId="13" fillId="2" borderId="1" xfId="0" applyNumberFormat="1" applyFont="1" applyFill="1" applyBorder="1" applyAlignment="1">
      <alignment horizontal="right" vertical="center"/>
    </xf>
    <xf numFmtId="176" fontId="13" fillId="2" borderId="17" xfId="0" applyNumberFormat="1" applyFont="1" applyFill="1" applyBorder="1" applyAlignment="1">
      <alignment horizontal="right" vertical="center"/>
    </xf>
    <xf numFmtId="176" fontId="13" fillId="2" borderId="3" xfId="0" applyNumberFormat="1" applyFont="1" applyFill="1" applyBorder="1" applyAlignment="1">
      <alignment horizontal="right" vertical="center"/>
    </xf>
    <xf numFmtId="176" fontId="13" fillId="2" borderId="4" xfId="0" applyNumberFormat="1" applyFont="1" applyFill="1" applyBorder="1" applyAlignment="1">
      <alignment horizontal="right" vertical="center"/>
    </xf>
    <xf numFmtId="176" fontId="14" fillId="2" borderId="0" xfId="0" applyNumberFormat="1" applyFont="1" applyFill="1" applyBorder="1" applyAlignment="1">
      <alignment horizontal="right" vertical="center"/>
    </xf>
    <xf numFmtId="183" fontId="27" fillId="0" borderId="3" xfId="0" applyNumberFormat="1" applyFont="1" applyBorder="1" applyAlignment="1">
      <alignment horizontal="center" vertical="center"/>
    </xf>
    <xf numFmtId="183" fontId="27" fillId="0" borderId="8" xfId="0" applyNumberFormat="1" applyFont="1" applyFill="1" applyBorder="1" applyAlignment="1">
      <alignment horizontal="center" vertical="center"/>
    </xf>
    <xf numFmtId="183" fontId="27" fillId="0" borderId="3" xfId="0" applyNumberFormat="1" applyFont="1" applyFill="1" applyBorder="1" applyAlignment="1">
      <alignment horizontal="center" vertical="center"/>
    </xf>
    <xf numFmtId="41" fontId="13" fillId="2" borderId="12" xfId="17" applyFont="1" applyFill="1" applyBorder="1" applyAlignment="1">
      <alignment horizontal="right" vertical="center" wrapText="1"/>
    </xf>
    <xf numFmtId="41" fontId="13" fillId="2" borderId="0" xfId="17" applyFont="1" applyFill="1" applyBorder="1" applyAlignment="1">
      <alignment horizontal="right" vertical="center" wrapText="1"/>
    </xf>
    <xf numFmtId="41" fontId="13" fillId="2" borderId="0" xfId="17" applyFont="1" applyFill="1" applyBorder="1" applyAlignment="1">
      <alignment horizontal="center" vertical="center" wrapText="1"/>
    </xf>
    <xf numFmtId="41" fontId="13" fillId="2" borderId="11" xfId="17" applyFont="1" applyFill="1" applyBorder="1" applyAlignment="1">
      <alignment horizontal="right" vertical="center" wrapText="1"/>
    </xf>
    <xf numFmtId="0" fontId="32" fillId="2" borderId="11" xfId="0" applyFont="1" applyFill="1" applyBorder="1" applyAlignment="1">
      <alignment horizontal="center" vertical="center" wrapText="1"/>
    </xf>
    <xf numFmtId="189" fontId="32" fillId="2" borderId="13" xfId="0" applyNumberFormat="1" applyFont="1" applyFill="1" applyBorder="1" applyAlignment="1">
      <alignment horizontal="center" vertical="center" wrapText="1"/>
    </xf>
    <xf numFmtId="41" fontId="13" fillId="2" borderId="13" xfId="17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left" vertical="center"/>
    </xf>
    <xf numFmtId="0" fontId="14" fillId="2" borderId="11" xfId="0" applyFont="1" applyFill="1" applyBorder="1" applyAlignment="1">
      <alignment horizontal="center" vertical="center" wrapText="1"/>
    </xf>
    <xf numFmtId="0" fontId="14" fillId="2" borderId="12" xfId="0" applyFont="1" applyFill="1" applyBorder="1" applyAlignment="1">
      <alignment horizontal="center" vertical="center" wrapText="1"/>
    </xf>
    <xf numFmtId="0" fontId="37" fillId="0" borderId="4" xfId="0" applyFont="1" applyFill="1" applyBorder="1" applyAlignment="1">
      <alignment horizontal="center" vertical="center"/>
    </xf>
    <xf numFmtId="183" fontId="27" fillId="2" borderId="3" xfId="0" applyNumberFormat="1" applyFont="1" applyFill="1" applyBorder="1" applyAlignment="1">
      <alignment horizontal="center" vertical="center"/>
    </xf>
    <xf numFmtId="183" fontId="27" fillId="2" borderId="4" xfId="0" applyNumberFormat="1" applyFont="1" applyFill="1" applyBorder="1" applyAlignment="1">
      <alignment horizontal="center" vertical="center"/>
    </xf>
    <xf numFmtId="178" fontId="27" fillId="2" borderId="8" xfId="0" applyNumberFormat="1" applyFont="1" applyFill="1" applyBorder="1" applyAlignment="1">
      <alignment horizontal="center" vertical="center"/>
    </xf>
    <xf numFmtId="178" fontId="27" fillId="2" borderId="3" xfId="0" applyNumberFormat="1" applyFont="1" applyFill="1" applyBorder="1" applyAlignment="1">
      <alignment horizontal="center" vertical="center"/>
    </xf>
    <xf numFmtId="178" fontId="27" fillId="2" borderId="4" xfId="0" applyNumberFormat="1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 shrinkToFit="1"/>
    </xf>
    <xf numFmtId="178" fontId="0" fillId="0" borderId="2" xfId="0" applyNumberFormat="1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 shrinkToFit="1"/>
    </xf>
    <xf numFmtId="0" fontId="2" fillId="0" borderId="4" xfId="0" applyFont="1" applyFill="1" applyBorder="1" applyAlignment="1">
      <alignment horizontal="center" vertical="center" shrinkToFit="1"/>
    </xf>
    <xf numFmtId="178" fontId="0" fillId="0" borderId="8" xfId="0" applyNumberFormat="1" applyFont="1" applyFill="1" applyBorder="1" applyAlignment="1">
      <alignment horizontal="center" vertical="center"/>
    </xf>
    <xf numFmtId="178" fontId="0" fillId="0" borderId="3" xfId="0" applyNumberFormat="1" applyFont="1" applyFill="1" applyBorder="1" applyAlignment="1">
      <alignment horizontal="center" vertical="center"/>
    </xf>
    <xf numFmtId="178" fontId="0" fillId="0" borderId="4" xfId="0" applyNumberFormat="1" applyFont="1" applyFill="1" applyBorder="1" applyAlignment="1">
      <alignment horizontal="center" vertical="center"/>
    </xf>
    <xf numFmtId="0" fontId="0" fillId="2" borderId="3" xfId="0" applyFont="1" applyFill="1" applyBorder="1" applyAlignment="1" quotePrefix="1">
      <alignment horizontal="center" vertical="center" shrinkToFit="1"/>
    </xf>
    <xf numFmtId="0" fontId="0" fillId="2" borderId="8" xfId="0" applyFont="1" applyFill="1" applyBorder="1" applyAlignment="1" quotePrefix="1">
      <alignment horizontal="center" vertical="center" shrinkToFit="1"/>
    </xf>
    <xf numFmtId="178" fontId="13" fillId="2" borderId="8" xfId="0" applyNumberFormat="1" applyFont="1" applyFill="1" applyBorder="1" applyAlignment="1">
      <alignment horizontal="center" vertical="center"/>
    </xf>
    <xf numFmtId="0" fontId="0" fillId="2" borderId="36" xfId="0" applyFill="1" applyBorder="1" applyAlignment="1">
      <alignment horizontal="center" vertical="center"/>
    </xf>
    <xf numFmtId="0" fontId="32" fillId="2" borderId="43" xfId="0" applyFont="1" applyFill="1" applyBorder="1" applyAlignment="1">
      <alignment horizontal="center" vertical="center" wrapText="1"/>
    </xf>
    <xf numFmtId="0" fontId="9" fillId="2" borderId="36" xfId="0" applyFont="1" applyFill="1" applyBorder="1" applyAlignment="1">
      <alignment horizontal="center" vertical="center" wrapText="1"/>
    </xf>
    <xf numFmtId="0" fontId="25" fillId="2" borderId="44" xfId="0" applyFont="1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13" fillId="2" borderId="22" xfId="0" applyFont="1" applyFill="1" applyBorder="1" applyAlignment="1">
      <alignment horizontal="center" vertical="center" wrapText="1"/>
    </xf>
    <xf numFmtId="0" fontId="13" fillId="2" borderId="13" xfId="0" applyFont="1" applyFill="1" applyBorder="1" applyAlignment="1">
      <alignment horizontal="center" vertical="center" wrapText="1"/>
    </xf>
    <xf numFmtId="0" fontId="13" fillId="2" borderId="17" xfId="0" applyFont="1" applyFill="1" applyBorder="1" applyAlignment="1">
      <alignment horizontal="center" vertical="center" wrapText="1"/>
    </xf>
    <xf numFmtId="0" fontId="9" fillId="2" borderId="45" xfId="0" applyFont="1" applyFill="1" applyBorder="1" applyAlignment="1">
      <alignment horizontal="center" vertical="center" wrapText="1"/>
    </xf>
    <xf numFmtId="0" fontId="25" fillId="2" borderId="17" xfId="0" applyFont="1" applyFill="1" applyBorder="1" applyAlignment="1">
      <alignment horizontal="center" vertical="center"/>
    </xf>
    <xf numFmtId="0" fontId="17" fillId="2" borderId="11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5" fillId="2" borderId="12" xfId="17" applyNumberFormat="1" applyFont="1" applyFill="1" applyBorder="1" applyAlignment="1">
      <alignment horizontal="center" vertical="center" shrinkToFit="1"/>
    </xf>
    <xf numFmtId="0" fontId="25" fillId="2" borderId="0" xfId="17" applyNumberFormat="1" applyFont="1" applyFill="1" applyBorder="1" applyAlignment="1">
      <alignment horizontal="center" vertical="center" shrinkToFit="1"/>
    </xf>
    <xf numFmtId="0" fontId="0" fillId="2" borderId="12" xfId="0" applyFont="1" applyFill="1" applyBorder="1" applyAlignment="1">
      <alignment horizontal="center" vertical="center" shrinkToFit="1"/>
    </xf>
    <xf numFmtId="0" fontId="2" fillId="2" borderId="13" xfId="0" applyFont="1" applyFill="1" applyBorder="1" applyAlignment="1">
      <alignment horizontal="center" vertical="center"/>
    </xf>
    <xf numFmtId="0" fontId="25" fillId="2" borderId="32" xfId="17" applyNumberFormat="1" applyFont="1" applyFill="1" applyBorder="1" applyAlignment="1">
      <alignment horizontal="center" vertical="center" shrinkToFit="1"/>
    </xf>
    <xf numFmtId="0" fontId="0" fillId="2" borderId="17" xfId="0" applyFont="1" applyFill="1" applyBorder="1" applyAlignment="1">
      <alignment horizontal="center" vertical="center" shrinkToFit="1"/>
    </xf>
    <xf numFmtId="0" fontId="2" fillId="2" borderId="0" xfId="0" applyNumberFormat="1" applyFont="1" applyFill="1" applyAlignment="1">
      <alignment vertical="center"/>
    </xf>
    <xf numFmtId="0" fontId="26" fillId="2" borderId="12" xfId="17" applyNumberFormat="1" applyFont="1" applyFill="1" applyBorder="1" applyAlignment="1">
      <alignment horizontal="center" vertical="center" shrinkToFit="1"/>
    </xf>
    <xf numFmtId="0" fontId="26" fillId="2" borderId="0" xfId="17" applyNumberFormat="1" applyFont="1" applyFill="1" applyBorder="1" applyAlignment="1">
      <alignment horizontal="center" vertical="center" shrinkToFit="1"/>
    </xf>
    <xf numFmtId="0" fontId="14" fillId="2" borderId="12" xfId="0" applyFont="1" applyFill="1" applyBorder="1" applyAlignment="1">
      <alignment horizontal="center" vertical="center"/>
    </xf>
    <xf numFmtId="176" fontId="48" fillId="2" borderId="0" xfId="0" applyNumberFormat="1" applyFont="1" applyFill="1" applyBorder="1" applyAlignment="1">
      <alignment horizontal="right" vertical="center"/>
    </xf>
    <xf numFmtId="0" fontId="27" fillId="0" borderId="0" xfId="0" applyFont="1" applyFill="1" applyAlignment="1">
      <alignment vertical="center"/>
    </xf>
    <xf numFmtId="0" fontId="13" fillId="0" borderId="12" xfId="0" applyFont="1" applyBorder="1" applyAlignment="1">
      <alignment horizontal="right" vertical="center" wrapText="1"/>
    </xf>
    <xf numFmtId="0" fontId="46" fillId="0" borderId="0" xfId="0" applyFont="1" applyBorder="1" applyAlignment="1">
      <alignment horizontal="right" vertical="center" wrapText="1"/>
    </xf>
    <xf numFmtId="41" fontId="53" fillId="0" borderId="12" xfId="17" applyFont="1" applyBorder="1" applyAlignment="1">
      <alignment horizontal="right" vertical="center" wrapText="1"/>
    </xf>
    <xf numFmtId="41" fontId="53" fillId="0" borderId="0" xfId="17" applyFont="1" applyBorder="1" applyAlignment="1">
      <alignment horizontal="right" vertical="center" wrapText="1"/>
    </xf>
    <xf numFmtId="41" fontId="53" fillId="2" borderId="0" xfId="17" applyFont="1" applyFill="1" applyBorder="1" applyAlignment="1">
      <alignment horizontal="right" vertical="center" wrapText="1"/>
    </xf>
    <xf numFmtId="41" fontId="48" fillId="0" borderId="12" xfId="17" applyFont="1" applyBorder="1" applyAlignment="1">
      <alignment horizontal="right" vertical="center" wrapText="1"/>
    </xf>
    <xf numFmtId="41" fontId="48" fillId="0" borderId="0" xfId="17" applyFont="1" applyBorder="1" applyAlignment="1">
      <alignment horizontal="right" vertical="center"/>
    </xf>
    <xf numFmtId="41" fontId="48" fillId="2" borderId="0" xfId="17" applyFont="1" applyFill="1" applyBorder="1" applyAlignment="1">
      <alignment horizontal="right" vertical="center"/>
    </xf>
    <xf numFmtId="41" fontId="48" fillId="0" borderId="17" xfId="17" applyFont="1" applyBorder="1" applyAlignment="1">
      <alignment horizontal="right" vertical="center" wrapText="1"/>
    </xf>
    <xf numFmtId="41" fontId="48" fillId="0" borderId="3" xfId="17" applyFont="1" applyBorder="1" applyAlignment="1">
      <alignment horizontal="right" vertical="center"/>
    </xf>
    <xf numFmtId="41" fontId="48" fillId="2" borderId="3" xfId="17" applyFont="1" applyFill="1" applyBorder="1" applyAlignment="1">
      <alignment horizontal="right" vertical="center"/>
    </xf>
    <xf numFmtId="41" fontId="47" fillId="0" borderId="12" xfId="17" applyFont="1" applyBorder="1" applyAlignment="1">
      <alignment horizontal="center" vertical="center"/>
    </xf>
    <xf numFmtId="41" fontId="47" fillId="0" borderId="0" xfId="17" applyFont="1" applyBorder="1" applyAlignment="1">
      <alignment horizontal="center" vertical="center"/>
    </xf>
    <xf numFmtId="41" fontId="47" fillId="0" borderId="14" xfId="17" applyFont="1" applyBorder="1" applyAlignment="1">
      <alignment horizontal="center" vertical="center"/>
    </xf>
    <xf numFmtId="41" fontId="47" fillId="0" borderId="32" xfId="17" applyFont="1" applyBorder="1" applyAlignment="1">
      <alignment horizontal="center" vertical="center"/>
    </xf>
    <xf numFmtId="41" fontId="52" fillId="0" borderId="12" xfId="17" applyFont="1" applyBorder="1" applyAlignment="1">
      <alignment horizontal="center" vertical="center"/>
    </xf>
    <xf numFmtId="41" fontId="52" fillId="0" borderId="0" xfId="17" applyFont="1" applyBorder="1" applyAlignment="1">
      <alignment horizontal="center" vertical="center"/>
    </xf>
    <xf numFmtId="41" fontId="52" fillId="0" borderId="32" xfId="17" applyFont="1" applyBorder="1" applyAlignment="1">
      <alignment horizontal="center" vertical="center"/>
    </xf>
    <xf numFmtId="41" fontId="52" fillId="0" borderId="33" xfId="17" applyFont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 shrinkToFit="1"/>
    </xf>
    <xf numFmtId="0" fontId="4" fillId="2" borderId="10" xfId="0" applyFont="1" applyFill="1" applyBorder="1" applyAlignment="1">
      <alignment horizontal="center" vertical="center" wrapText="1" shrinkToFit="1"/>
    </xf>
    <xf numFmtId="41" fontId="13" fillId="0" borderId="32" xfId="17" applyFont="1" applyBorder="1" applyAlignment="1">
      <alignment vertical="center" wrapText="1"/>
    </xf>
    <xf numFmtId="41" fontId="47" fillId="0" borderId="32" xfId="17" applyFont="1" applyBorder="1" applyAlignment="1">
      <alignment vertical="center" wrapText="1"/>
    </xf>
    <xf numFmtId="41" fontId="13" fillId="0" borderId="33" xfId="17" applyFont="1" applyBorder="1" applyAlignment="1">
      <alignment vertical="center" wrapText="1"/>
    </xf>
    <xf numFmtId="0" fontId="4" fillId="2" borderId="6" xfId="0" applyFont="1" applyFill="1" applyBorder="1" applyAlignment="1">
      <alignment horizontal="center" vertical="center" wrapText="1" shrinkToFit="1"/>
    </xf>
    <xf numFmtId="0" fontId="0" fillId="2" borderId="6" xfId="0" applyFont="1" applyFill="1" applyBorder="1" applyAlignment="1">
      <alignment horizontal="center" vertical="center"/>
    </xf>
    <xf numFmtId="178" fontId="0" fillId="2" borderId="0" xfId="0" applyNumberFormat="1" applyFont="1" applyFill="1" applyBorder="1" applyAlignment="1">
      <alignment horizontal="center" vertical="center" shrinkToFit="1"/>
    </xf>
    <xf numFmtId="178" fontId="17" fillId="2" borderId="0" xfId="0" applyNumberFormat="1" applyFont="1" applyFill="1" applyBorder="1" applyAlignment="1">
      <alignment horizontal="center" vertical="center" shrinkToFit="1"/>
    </xf>
    <xf numFmtId="183" fontId="0" fillId="2" borderId="0" xfId="0" applyNumberFormat="1" applyFont="1" applyFill="1" applyBorder="1" applyAlignment="1">
      <alignment horizontal="center" vertical="center" shrinkToFit="1"/>
    </xf>
    <xf numFmtId="0" fontId="0" fillId="2" borderId="4" xfId="0" applyFont="1" applyFill="1" applyBorder="1" applyAlignment="1">
      <alignment horizontal="center" vertical="center"/>
    </xf>
    <xf numFmtId="182" fontId="14" fillId="0" borderId="8" xfId="0" applyNumberFormat="1" applyFont="1" applyBorder="1" applyAlignment="1">
      <alignment horizontal="center" vertical="center"/>
    </xf>
    <xf numFmtId="0" fontId="54" fillId="2" borderId="1" xfId="0" applyFont="1" applyFill="1" applyBorder="1" applyAlignment="1">
      <alignment horizontal="center" vertical="center" shrinkToFit="1"/>
    </xf>
    <xf numFmtId="178" fontId="14" fillId="2" borderId="19" xfId="0" applyNumberFormat="1" applyFont="1" applyFill="1" applyBorder="1" applyAlignment="1">
      <alignment horizontal="center" vertical="center"/>
    </xf>
    <xf numFmtId="178" fontId="14" fillId="2" borderId="28" xfId="0" applyNumberFormat="1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178" fontId="0" fillId="2" borderId="0" xfId="0" applyNumberFormat="1" applyFont="1" applyFill="1" applyAlignment="1">
      <alignment horizontal="center" vertical="center"/>
    </xf>
    <xf numFmtId="0" fontId="27" fillId="2" borderId="8" xfId="0" applyNumberFormat="1" applyFont="1" applyFill="1" applyBorder="1" applyAlignment="1">
      <alignment horizontal="center" vertical="center"/>
    </xf>
    <xf numFmtId="0" fontId="27" fillId="2" borderId="3" xfId="0" applyNumberFormat="1" applyFont="1" applyFill="1" applyBorder="1" applyAlignment="1">
      <alignment horizontal="center" vertical="center"/>
    </xf>
    <xf numFmtId="181" fontId="27" fillId="2" borderId="4" xfId="0" applyNumberFormat="1" applyFont="1" applyFill="1" applyBorder="1" applyAlignment="1">
      <alignment horizontal="center" vertical="center"/>
    </xf>
    <xf numFmtId="0" fontId="0" fillId="2" borderId="19" xfId="0" applyFont="1" applyFill="1" applyBorder="1" applyAlignment="1">
      <alignment horizontal="center" vertical="center" wrapText="1" shrinkToFit="1"/>
    </xf>
    <xf numFmtId="0" fontId="0" fillId="0" borderId="2" xfId="0" applyBorder="1" applyAlignment="1">
      <alignment vertical="center" wrapText="1"/>
    </xf>
    <xf numFmtId="0" fontId="2" fillId="2" borderId="16" xfId="0" applyFont="1" applyFill="1" applyBorder="1" applyAlignment="1">
      <alignment horizontal="center" vertical="center" wrapText="1" shrinkToFit="1"/>
    </xf>
    <xf numFmtId="183" fontId="14" fillId="2" borderId="4" xfId="0" applyNumberFormat="1" applyFont="1" applyFill="1" applyBorder="1" applyAlignment="1">
      <alignment horizontal="center" vertical="center"/>
    </xf>
    <xf numFmtId="0" fontId="0" fillId="0" borderId="8" xfId="0" applyBorder="1" applyAlignment="1">
      <alignment vertical="center" wrapText="1"/>
    </xf>
    <xf numFmtId="0" fontId="0" fillId="2" borderId="19" xfId="0" applyFont="1" applyFill="1" applyBorder="1" applyAlignment="1">
      <alignment horizontal="center" vertical="center" shrinkToFit="1"/>
    </xf>
    <xf numFmtId="0" fontId="10" fillId="2" borderId="0" xfId="0" applyFont="1" applyFill="1" applyAlignment="1">
      <alignment horizontal="center" vertical="center" shrinkToFit="1"/>
    </xf>
    <xf numFmtId="0" fontId="10" fillId="2" borderId="0" xfId="0" applyFont="1" applyFill="1" applyAlignment="1">
      <alignment vertical="center" shrinkToFit="1"/>
    </xf>
    <xf numFmtId="0" fontId="0" fillId="2" borderId="4" xfId="0" applyFont="1" applyFill="1" applyBorder="1" applyAlignment="1">
      <alignment horizontal="center" vertical="center" wrapText="1" shrinkToFit="1"/>
    </xf>
    <xf numFmtId="0" fontId="2" fillId="2" borderId="19" xfId="0" applyFont="1" applyFill="1" applyBorder="1" applyAlignment="1">
      <alignment horizontal="center" vertical="center"/>
    </xf>
    <xf numFmtId="0" fontId="37" fillId="0" borderId="4" xfId="0" applyFont="1" applyBorder="1" applyAlignment="1">
      <alignment horizontal="center" vertical="center"/>
    </xf>
    <xf numFmtId="0" fontId="37" fillId="0" borderId="8" xfId="0" applyFont="1" applyBorder="1" applyAlignment="1">
      <alignment horizontal="center" vertical="center" shrinkToFit="1"/>
    </xf>
    <xf numFmtId="41" fontId="0" fillId="2" borderId="19" xfId="0" applyNumberFormat="1" applyFont="1" applyFill="1" applyBorder="1" applyAlignment="1">
      <alignment horizontal="right" vertical="center"/>
    </xf>
    <xf numFmtId="41" fontId="0" fillId="2" borderId="2" xfId="0" applyNumberFormat="1" applyFont="1" applyFill="1" applyBorder="1" applyAlignment="1">
      <alignment horizontal="right" vertical="center"/>
    </xf>
    <xf numFmtId="183" fontId="0" fillId="2" borderId="2" xfId="0" applyNumberFormat="1" applyFont="1" applyFill="1" applyBorder="1" applyAlignment="1">
      <alignment horizontal="right" vertical="center"/>
    </xf>
    <xf numFmtId="178" fontId="0" fillId="2" borderId="1" xfId="0" applyNumberFormat="1" applyFont="1" applyFill="1" applyBorder="1" applyAlignment="1">
      <alignment vertical="center"/>
    </xf>
    <xf numFmtId="41" fontId="0" fillId="2" borderId="28" xfId="0" applyNumberFormat="1" applyFont="1" applyFill="1" applyBorder="1" applyAlignment="1">
      <alignment horizontal="right" vertical="center"/>
    </xf>
    <xf numFmtId="41" fontId="0" fillId="2" borderId="0" xfId="0" applyNumberFormat="1" applyFont="1" applyFill="1" applyBorder="1" applyAlignment="1">
      <alignment horizontal="right" vertical="center"/>
    </xf>
    <xf numFmtId="41" fontId="0" fillId="2" borderId="16" xfId="0" applyNumberFormat="1" applyFont="1" applyFill="1" applyBorder="1" applyAlignment="1">
      <alignment vertical="center"/>
    </xf>
    <xf numFmtId="41" fontId="0" fillId="2" borderId="1" xfId="0" applyNumberFormat="1" applyFont="1" applyFill="1" applyBorder="1" applyAlignment="1">
      <alignment vertical="center"/>
    </xf>
    <xf numFmtId="183" fontId="14" fillId="2" borderId="30" xfId="0" applyNumberFormat="1" applyFont="1" applyFill="1" applyBorder="1" applyAlignment="1">
      <alignment horizontal="right" vertical="center"/>
    </xf>
    <xf numFmtId="178" fontId="13" fillId="2" borderId="15" xfId="0" applyNumberFormat="1" applyFont="1" applyFill="1" applyBorder="1" applyAlignment="1">
      <alignment horizontal="right" vertical="center"/>
    </xf>
    <xf numFmtId="178" fontId="0" fillId="2" borderId="15" xfId="0" applyNumberFormat="1" applyFont="1" applyFill="1" applyBorder="1" applyAlignment="1">
      <alignment horizontal="right" vertical="center"/>
    </xf>
    <xf numFmtId="178" fontId="14" fillId="2" borderId="31" xfId="0" applyNumberFormat="1" applyFont="1" applyFill="1" applyBorder="1" applyAlignment="1">
      <alignment vertical="center"/>
    </xf>
    <xf numFmtId="3" fontId="13" fillId="0" borderId="1" xfId="0" applyNumberFormat="1" applyFont="1" applyFill="1" applyBorder="1" applyAlignment="1">
      <alignment horizontal="right" vertical="center"/>
    </xf>
    <xf numFmtId="41" fontId="13" fillId="0" borderId="1" xfId="18" applyNumberFormat="1" applyFont="1" applyFill="1" applyBorder="1" applyAlignment="1">
      <alignment horizontal="right" vertical="center"/>
    </xf>
    <xf numFmtId="176" fontId="13" fillId="0" borderId="1" xfId="19" applyNumberFormat="1" applyFont="1" applyFill="1" applyBorder="1" applyAlignment="1">
      <alignment horizontal="right" vertical="center"/>
    </xf>
    <xf numFmtId="183" fontId="14" fillId="2" borderId="31" xfId="0" applyNumberFormat="1" applyFont="1" applyFill="1" applyBorder="1" applyAlignment="1">
      <alignment horizontal="right" vertical="center"/>
    </xf>
    <xf numFmtId="3" fontId="13" fillId="0" borderId="0" xfId="0" applyNumberFormat="1" applyFont="1" applyFill="1" applyAlignment="1">
      <alignment horizontal="right" vertical="center"/>
    </xf>
    <xf numFmtId="180" fontId="13" fillId="0" borderId="0" xfId="19" applyNumberFormat="1" applyFont="1" applyFill="1" applyBorder="1" applyAlignment="1">
      <alignment horizontal="right" vertical="center"/>
    </xf>
    <xf numFmtId="178" fontId="13" fillId="2" borderId="0" xfId="0" applyNumberFormat="1" applyFont="1" applyFill="1" applyBorder="1" applyAlignment="1">
      <alignment horizontal="right" vertical="center"/>
    </xf>
    <xf numFmtId="41" fontId="14" fillId="2" borderId="15" xfId="0" applyNumberFormat="1" applyFont="1" applyFill="1" applyBorder="1" applyAlignment="1">
      <alignment horizontal="right" vertical="center"/>
    </xf>
    <xf numFmtId="180" fontId="14" fillId="0" borderId="31" xfId="0" applyNumberFormat="1" applyFont="1" applyFill="1" applyBorder="1" applyAlignment="1">
      <alignment horizontal="center" vertical="center"/>
    </xf>
    <xf numFmtId="179" fontId="13" fillId="0" borderId="28" xfId="0" applyNumberFormat="1" applyFont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 shrinkToFit="1"/>
    </xf>
    <xf numFmtId="41" fontId="14" fillId="2" borderId="0" xfId="0" applyNumberFormat="1" applyFont="1" applyFill="1" applyBorder="1" applyAlignment="1">
      <alignment horizontal="right" vertical="center"/>
    </xf>
    <xf numFmtId="176" fontId="14" fillId="2" borderId="1" xfId="0" applyNumberFormat="1" applyFont="1" applyFill="1" applyBorder="1" applyAlignment="1">
      <alignment horizontal="right" vertical="center"/>
    </xf>
    <xf numFmtId="0" fontId="14" fillId="2" borderId="1" xfId="0" applyNumberFormat="1" applyFont="1" applyFill="1" applyBorder="1" applyAlignment="1">
      <alignment horizontal="right" vertical="center"/>
    </xf>
    <xf numFmtId="41" fontId="0" fillId="2" borderId="11" xfId="17" applyFont="1" applyFill="1" applyBorder="1" applyAlignment="1">
      <alignment horizontal="right" vertical="center"/>
    </xf>
    <xf numFmtId="178" fontId="17" fillId="2" borderId="0" xfId="0" applyNumberFormat="1" applyFont="1" applyFill="1" applyBorder="1" applyAlignment="1">
      <alignment horizontal="right" vertical="center" shrinkToFit="1"/>
    </xf>
    <xf numFmtId="41" fontId="0" fillId="2" borderId="15" xfId="0" applyNumberFormat="1" applyFont="1" applyFill="1" applyBorder="1" applyAlignment="1">
      <alignment horizontal="right" vertical="center" shrinkToFit="1"/>
    </xf>
    <xf numFmtId="0" fontId="14" fillId="0" borderId="31" xfId="0" applyFont="1" applyFill="1" applyBorder="1" applyAlignment="1">
      <alignment vertical="center"/>
    </xf>
    <xf numFmtId="186" fontId="14" fillId="2" borderId="3" xfId="0" applyNumberFormat="1" applyFont="1" applyFill="1" applyBorder="1" applyAlignment="1">
      <alignment horizontal="center" vertical="center" shrinkToFit="1"/>
    </xf>
    <xf numFmtId="0" fontId="2" fillId="2" borderId="2" xfId="0" applyFont="1" applyFill="1" applyBorder="1" applyAlignment="1">
      <alignment horizontal="center" vertical="center"/>
    </xf>
    <xf numFmtId="0" fontId="27" fillId="0" borderId="3" xfId="20" applyFont="1" applyFill="1" applyBorder="1" applyAlignment="1">
      <alignment horizontal="center" vertical="center" shrinkToFit="1"/>
    </xf>
    <xf numFmtId="0" fontId="27" fillId="0" borderId="3" xfId="0" applyNumberFormat="1" applyFont="1" applyFill="1" applyBorder="1" applyAlignment="1">
      <alignment horizontal="center" vertical="center" shrinkToFit="1"/>
    </xf>
    <xf numFmtId="180" fontId="27" fillId="0" borderId="3" xfId="19" applyNumberFormat="1" applyFont="1" applyBorder="1" applyAlignment="1">
      <alignment horizontal="center" vertical="center"/>
    </xf>
    <xf numFmtId="178" fontId="13" fillId="0" borderId="3" xfId="0" applyNumberFormat="1" applyFont="1" applyBorder="1" applyAlignment="1">
      <alignment horizontal="center" vertical="center"/>
    </xf>
    <xf numFmtId="178" fontId="27" fillId="0" borderId="3" xfId="0" applyNumberFormat="1" applyFont="1" applyBorder="1" applyAlignment="1">
      <alignment horizontal="center" vertical="center"/>
    </xf>
    <xf numFmtId="0" fontId="0" fillId="2" borderId="8" xfId="0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179" fontId="13" fillId="0" borderId="3" xfId="0" applyNumberFormat="1" applyFont="1" applyBorder="1" applyAlignment="1">
      <alignment horizontal="center" vertical="center"/>
    </xf>
    <xf numFmtId="0" fontId="55" fillId="0" borderId="0" xfId="0" applyFont="1" applyAlignment="1">
      <alignment horizontal="left" vertical="center"/>
    </xf>
    <xf numFmtId="183" fontId="14" fillId="0" borderId="3" xfId="0" applyNumberFormat="1" applyFont="1" applyBorder="1" applyAlignment="1">
      <alignment horizontal="right" vertical="center" indent="1"/>
    </xf>
    <xf numFmtId="41" fontId="0" fillId="2" borderId="3" xfId="17" applyFont="1" applyFill="1" applyBorder="1" applyAlignment="1">
      <alignment vertical="center"/>
    </xf>
    <xf numFmtId="0" fontId="0" fillId="0" borderId="16" xfId="0" applyNumberFormat="1" applyFont="1" applyFill="1" applyBorder="1" applyAlignment="1">
      <alignment horizontal="center" vertical="center" shrinkToFit="1"/>
    </xf>
    <xf numFmtId="0" fontId="54" fillId="0" borderId="16" xfId="0" applyFont="1" applyFill="1" applyBorder="1" applyAlignment="1">
      <alignment horizontal="center" vertical="center" shrinkToFit="1"/>
    </xf>
    <xf numFmtId="178" fontId="14" fillId="0" borderId="19" xfId="0" applyNumberFormat="1" applyFont="1" applyFill="1" applyBorder="1" applyAlignment="1">
      <alignment horizontal="center" vertical="center"/>
    </xf>
    <xf numFmtId="178" fontId="14" fillId="0" borderId="28" xfId="0" applyNumberFormat="1" applyFont="1" applyFill="1" applyBorder="1" applyAlignment="1">
      <alignment horizontal="center" vertical="center"/>
    </xf>
    <xf numFmtId="178" fontId="14" fillId="0" borderId="16" xfId="0" applyNumberFormat="1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13" fillId="0" borderId="3" xfId="0" applyNumberFormat="1" applyFont="1" applyFill="1" applyBorder="1" applyAlignment="1">
      <alignment horizontal="center" vertical="center"/>
    </xf>
    <xf numFmtId="184" fontId="13" fillId="0" borderId="3" xfId="0" applyNumberFormat="1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41" fontId="26" fillId="2" borderId="46" xfId="17" applyFont="1" applyFill="1" applyBorder="1" applyAlignment="1">
      <alignment horizontal="right" vertical="center"/>
    </xf>
    <xf numFmtId="41" fontId="26" fillId="2" borderId="47" xfId="17" applyFont="1" applyFill="1" applyBorder="1" applyAlignment="1">
      <alignment horizontal="right" vertical="center"/>
    </xf>
    <xf numFmtId="41" fontId="0" fillId="0" borderId="32" xfId="17" applyFont="1" applyFill="1" applyBorder="1" applyAlignment="1">
      <alignment horizontal="center" vertical="center"/>
    </xf>
    <xf numFmtId="41" fontId="0" fillId="0" borderId="33" xfId="17" applyFont="1" applyFill="1" applyBorder="1" applyAlignment="1">
      <alignment horizontal="center" vertical="center"/>
    </xf>
    <xf numFmtId="184" fontId="27" fillId="0" borderId="3" xfId="18" applyNumberFormat="1" applyFont="1" applyFill="1" applyBorder="1" applyAlignment="1">
      <alignment horizontal="center" vertical="center"/>
    </xf>
    <xf numFmtId="176" fontId="14" fillId="2" borderId="8" xfId="0" applyNumberFormat="1" applyFont="1" applyFill="1" applyBorder="1" applyAlignment="1">
      <alignment horizontal="center" vertical="center" shrinkToFit="1"/>
    </xf>
    <xf numFmtId="176" fontId="14" fillId="2" borderId="3" xfId="0" applyNumberFormat="1" applyFont="1" applyFill="1" applyBorder="1" applyAlignment="1">
      <alignment horizontal="center" vertical="center" shrinkToFit="1"/>
    </xf>
    <xf numFmtId="183" fontId="14" fillId="2" borderId="3" xfId="0" applyNumberFormat="1" applyFont="1" applyFill="1" applyBorder="1" applyAlignment="1">
      <alignment horizontal="center" vertical="center" shrinkToFit="1"/>
    </xf>
    <xf numFmtId="183" fontId="14" fillId="2" borderId="4" xfId="0" applyNumberFormat="1" applyFont="1" applyFill="1" applyBorder="1" applyAlignment="1">
      <alignment horizontal="center" vertical="center" shrinkToFit="1"/>
    </xf>
    <xf numFmtId="186" fontId="14" fillId="2" borderId="8" xfId="0" applyNumberFormat="1" applyFont="1" applyFill="1" applyBorder="1" applyAlignment="1">
      <alignment horizontal="center" vertical="center" shrinkToFit="1"/>
    </xf>
    <xf numFmtId="178" fontId="27" fillId="0" borderId="3" xfId="0" applyNumberFormat="1" applyFont="1" applyFill="1" applyBorder="1" applyAlignment="1">
      <alignment horizontal="center" vertical="center"/>
    </xf>
    <xf numFmtId="0" fontId="47" fillId="0" borderId="18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right" vertical="center" wrapText="1"/>
    </xf>
    <xf numFmtId="176" fontId="48" fillId="2" borderId="3" xfId="0" applyNumberFormat="1" applyFont="1" applyFill="1" applyBorder="1" applyAlignment="1">
      <alignment horizontal="right" vertical="center"/>
    </xf>
    <xf numFmtId="0" fontId="47" fillId="0" borderId="18" xfId="0" applyFont="1" applyBorder="1" applyAlignment="1">
      <alignment horizontal="center" vertical="center" shrinkToFit="1"/>
    </xf>
    <xf numFmtId="0" fontId="13" fillId="0" borderId="11" xfId="0" applyFont="1" applyBorder="1" applyAlignment="1">
      <alignment horizontal="center" vertical="center" shrinkToFit="1"/>
    </xf>
    <xf numFmtId="0" fontId="14" fillId="0" borderId="11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33" xfId="0" applyFont="1" applyBorder="1" applyAlignment="1">
      <alignment horizontal="center" vertical="center" wrapText="1"/>
    </xf>
    <xf numFmtId="41" fontId="47" fillId="0" borderId="3" xfId="17" applyFont="1" applyBorder="1" applyAlignment="1">
      <alignment horizontal="center" vertical="center"/>
    </xf>
    <xf numFmtId="41" fontId="13" fillId="0" borderId="3" xfId="17" applyFont="1" applyBorder="1" applyAlignment="1">
      <alignment horizontal="center" vertical="center" shrinkToFit="1"/>
    </xf>
    <xf numFmtId="0" fontId="2" fillId="2" borderId="9" xfId="0" applyFont="1" applyFill="1" applyBorder="1" applyAlignment="1">
      <alignment horizontal="center" vertical="center" wrapText="1"/>
    </xf>
    <xf numFmtId="0" fontId="0" fillId="2" borderId="28" xfId="0" applyFont="1" applyFill="1" applyBorder="1" applyAlignment="1">
      <alignment horizontal="center" vertical="center"/>
    </xf>
    <xf numFmtId="0" fontId="0" fillId="2" borderId="19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186" fontId="0" fillId="2" borderId="2" xfId="0" applyNumberFormat="1" applyFont="1" applyFill="1" applyBorder="1" applyAlignment="1">
      <alignment horizontal="center" vertical="center" shrinkToFit="1"/>
    </xf>
    <xf numFmtId="186" fontId="0" fillId="2" borderId="0" xfId="0" applyNumberFormat="1" applyFont="1" applyFill="1" applyBorder="1" applyAlignment="1">
      <alignment horizontal="center" vertical="center" shrinkToFit="1"/>
    </xf>
    <xf numFmtId="0" fontId="35" fillId="2" borderId="2" xfId="0" applyFont="1" applyFill="1" applyBorder="1" applyAlignment="1">
      <alignment horizontal="center" vertical="center" shrinkToFit="1"/>
    </xf>
    <xf numFmtId="186" fontId="0" fillId="2" borderId="0" xfId="0" applyNumberFormat="1" applyFont="1" applyFill="1" applyBorder="1" applyAlignment="1">
      <alignment horizontal="center" vertical="center" wrapText="1"/>
    </xf>
    <xf numFmtId="186" fontId="0" fillId="2" borderId="1" xfId="0" applyNumberFormat="1" applyFont="1" applyFill="1" applyBorder="1" applyAlignment="1">
      <alignment horizontal="center" vertical="center" shrinkToFit="1"/>
    </xf>
    <xf numFmtId="0" fontId="0" fillId="2" borderId="0" xfId="0" applyFont="1" applyFill="1" applyAlignment="1">
      <alignment vertical="center" shrinkToFit="1"/>
    </xf>
    <xf numFmtId="0" fontId="13" fillId="2" borderId="1" xfId="0" applyFont="1" applyFill="1" applyBorder="1" applyAlignment="1">
      <alignment horizontal="center" vertical="center" shrinkToFit="1"/>
    </xf>
    <xf numFmtId="178" fontId="13" fillId="2" borderId="1" xfId="0" applyNumberFormat="1" applyFont="1" applyFill="1" applyBorder="1" applyAlignment="1">
      <alignment horizontal="center" vertical="center" shrinkToFit="1"/>
    </xf>
    <xf numFmtId="0" fontId="13" fillId="2" borderId="2" xfId="0" applyFont="1" applyFill="1" applyBorder="1" applyAlignment="1">
      <alignment horizontal="center" vertical="center" shrinkToFit="1"/>
    </xf>
    <xf numFmtId="0" fontId="27" fillId="2" borderId="0" xfId="0" applyFont="1" applyFill="1" applyAlignment="1">
      <alignment vertical="center" shrinkToFit="1"/>
    </xf>
    <xf numFmtId="0" fontId="14" fillId="2" borderId="0" xfId="0" applyFont="1" applyFill="1" applyAlignment="1">
      <alignment vertical="center" shrinkToFit="1"/>
    </xf>
    <xf numFmtId="186" fontId="0" fillId="2" borderId="8" xfId="0" applyNumberFormat="1" applyFont="1" applyFill="1" applyBorder="1" applyAlignment="1">
      <alignment horizontal="center" vertical="center" shrinkToFit="1"/>
    </xf>
    <xf numFmtId="186" fontId="0" fillId="2" borderId="3" xfId="0" applyNumberFormat="1" applyFont="1" applyFill="1" applyBorder="1" applyAlignment="1">
      <alignment horizontal="center" vertical="center" shrinkToFit="1"/>
    </xf>
    <xf numFmtId="0" fontId="2" fillId="2" borderId="28" xfId="0" applyFont="1" applyFill="1" applyBorder="1" applyAlignment="1">
      <alignment vertical="center"/>
    </xf>
    <xf numFmtId="186" fontId="0" fillId="2" borderId="28" xfId="0" applyNumberFormat="1" applyFont="1" applyFill="1" applyBorder="1" applyAlignment="1">
      <alignment horizontal="center" vertical="center" shrinkToFit="1"/>
    </xf>
    <xf numFmtId="186" fontId="14" fillId="2" borderId="2" xfId="0" applyNumberFormat="1" applyFont="1" applyFill="1" applyBorder="1" applyAlignment="1">
      <alignment horizontal="center" vertical="center" shrinkToFit="1"/>
    </xf>
    <xf numFmtId="186" fontId="14" fillId="2" borderId="0" xfId="0" applyNumberFormat="1" applyFont="1" applyFill="1" applyBorder="1" applyAlignment="1">
      <alignment horizontal="center" vertical="center" shrinkToFit="1"/>
    </xf>
    <xf numFmtId="178" fontId="14" fillId="2" borderId="0" xfId="0" applyNumberFormat="1" applyFont="1" applyFill="1" applyBorder="1" applyAlignment="1">
      <alignment horizontal="center" vertical="center" shrinkToFit="1"/>
    </xf>
    <xf numFmtId="0" fontId="14" fillId="2" borderId="2" xfId="0" applyFont="1" applyFill="1" applyBorder="1" applyAlignment="1">
      <alignment horizontal="center" vertical="center" shrinkToFit="1"/>
    </xf>
    <xf numFmtId="0" fontId="35" fillId="2" borderId="19" xfId="0" applyFont="1" applyFill="1" applyBorder="1" applyAlignment="1" quotePrefix="1">
      <alignment horizontal="center" vertical="center" shrinkToFit="1"/>
    </xf>
    <xf numFmtId="0" fontId="22" fillId="2" borderId="16" xfId="0" applyFont="1" applyFill="1" applyBorder="1" applyAlignment="1" quotePrefix="1">
      <alignment horizontal="center" vertical="center" shrinkToFit="1"/>
    </xf>
    <xf numFmtId="0" fontId="22" fillId="2" borderId="3" xfId="0" applyFont="1" applyFill="1" applyBorder="1" applyAlignment="1">
      <alignment horizontal="center" vertical="center"/>
    </xf>
    <xf numFmtId="0" fontId="35" fillId="2" borderId="16" xfId="0" applyFont="1" applyFill="1" applyBorder="1" applyAlignment="1">
      <alignment horizontal="center" vertical="center" shrinkToFit="1"/>
    </xf>
    <xf numFmtId="0" fontId="22" fillId="2" borderId="8" xfId="0" applyFont="1" applyFill="1" applyBorder="1" applyAlignment="1">
      <alignment horizontal="center" vertical="center" shrinkToFit="1"/>
    </xf>
    <xf numFmtId="0" fontId="35" fillId="2" borderId="19" xfId="0" applyFont="1" applyFill="1" applyBorder="1" applyAlignment="1">
      <alignment horizontal="center" vertical="center" shrinkToFit="1"/>
    </xf>
    <xf numFmtId="0" fontId="22" fillId="2" borderId="16" xfId="0" applyFont="1" applyFill="1" applyBorder="1" applyAlignment="1">
      <alignment horizontal="center" vertical="center" shrinkToFit="1"/>
    </xf>
    <xf numFmtId="0" fontId="35" fillId="2" borderId="19" xfId="0" applyFont="1" applyFill="1" applyBorder="1" applyAlignment="1">
      <alignment horizontal="center" vertical="center"/>
    </xf>
    <xf numFmtId="0" fontId="22" fillId="2" borderId="28" xfId="0" applyFont="1" applyFill="1" applyBorder="1" applyAlignment="1">
      <alignment horizontal="center" vertical="center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0" fillId="2" borderId="24" xfId="0" applyFont="1" applyFill="1" applyBorder="1" applyAlignment="1">
      <alignment horizontal="center" vertical="center" wrapText="1"/>
    </xf>
    <xf numFmtId="0" fontId="0" fillId="0" borderId="25" xfId="0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24" xfId="0" applyBorder="1" applyAlignment="1">
      <alignment vertical="center" wrapText="1"/>
    </xf>
    <xf numFmtId="0" fontId="4" fillId="2" borderId="16" xfId="0" applyFont="1" applyFill="1" applyBorder="1" applyAlignment="1">
      <alignment horizontal="center" vertical="center"/>
    </xf>
    <xf numFmtId="0" fontId="35" fillId="2" borderId="9" xfId="0" applyFont="1" applyFill="1" applyBorder="1" applyAlignment="1">
      <alignment horizontal="center" vertical="center" shrinkToFit="1"/>
    </xf>
    <xf numFmtId="0" fontId="22" fillId="2" borderId="19" xfId="0" applyFont="1" applyFill="1" applyBorder="1" applyAlignment="1">
      <alignment horizontal="center" vertical="center" shrinkToFit="1"/>
    </xf>
    <xf numFmtId="0" fontId="22" fillId="2" borderId="2" xfId="0" applyFont="1" applyFill="1" applyBorder="1" applyAlignment="1">
      <alignment horizontal="center" vertical="center" shrinkToFit="1"/>
    </xf>
    <xf numFmtId="0" fontId="0" fillId="2" borderId="2" xfId="0" applyFont="1" applyFill="1" applyBorder="1" applyAlignment="1">
      <alignment horizontal="center" vertical="center" wrapText="1"/>
    </xf>
    <xf numFmtId="0" fontId="0" fillId="2" borderId="8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shrinkToFit="1"/>
    </xf>
    <xf numFmtId="0" fontId="0" fillId="2" borderId="3" xfId="0" applyFont="1" applyFill="1" applyBorder="1" applyAlignment="1">
      <alignment horizontal="center" vertical="center" shrinkToFit="1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 shrinkToFit="1"/>
    </xf>
    <xf numFmtId="0" fontId="0" fillId="0" borderId="1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2" fillId="2" borderId="7" xfId="0" applyFont="1" applyFill="1" applyBorder="1" applyAlignment="1">
      <alignment horizontal="center" vertical="center" wrapText="1" shrinkToFit="1"/>
    </xf>
    <xf numFmtId="0" fontId="0" fillId="0" borderId="4" xfId="0" applyBorder="1" applyAlignment="1">
      <alignment horizontal="center" vertical="center" shrinkToFit="1"/>
    </xf>
    <xf numFmtId="0" fontId="0" fillId="2" borderId="2" xfId="0" applyFill="1" applyBorder="1" applyAlignment="1" quotePrefix="1">
      <alignment horizontal="center" vertical="center"/>
    </xf>
    <xf numFmtId="0" fontId="0" fillId="2" borderId="0" xfId="0" applyFill="1" applyBorder="1" applyAlignment="1" quotePrefix="1">
      <alignment horizontal="center" vertical="center"/>
    </xf>
    <xf numFmtId="0" fontId="0" fillId="2" borderId="1" xfId="0" applyFill="1" applyBorder="1" applyAlignment="1" quotePrefix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 shrinkToFit="1"/>
    </xf>
    <xf numFmtId="0" fontId="0" fillId="2" borderId="1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0" fillId="2" borderId="19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2" fillId="2" borderId="19" xfId="0" applyFont="1" applyFill="1" applyBorder="1" applyAlignment="1">
      <alignment horizontal="center" vertical="center" wrapText="1" shrinkToFit="1"/>
    </xf>
    <xf numFmtId="0" fontId="2" fillId="2" borderId="28" xfId="0" applyFont="1" applyFill="1" applyBorder="1" applyAlignment="1">
      <alignment horizontal="center" vertical="center" wrapText="1" shrinkToFit="1"/>
    </xf>
    <xf numFmtId="0" fontId="2" fillId="2" borderId="16" xfId="0" applyFont="1" applyFill="1" applyBorder="1" applyAlignment="1">
      <alignment horizontal="center" vertical="center" wrapText="1" shrinkToFit="1"/>
    </xf>
    <xf numFmtId="0" fontId="0" fillId="0" borderId="2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2" borderId="8" xfId="0" applyFont="1" applyFill="1" applyBorder="1" applyAlignment="1" quotePrefix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2" fillId="2" borderId="19" xfId="0" applyFont="1" applyFill="1" applyBorder="1" applyAlignment="1" quotePrefix="1">
      <alignment horizontal="center" vertical="center" shrinkToFit="1"/>
    </xf>
    <xf numFmtId="0" fontId="0" fillId="0" borderId="0" xfId="0" applyFont="1" applyBorder="1" applyAlignment="1">
      <alignment horizontal="right" vertical="center"/>
    </xf>
    <xf numFmtId="0" fontId="0" fillId="2" borderId="19" xfId="0" applyFont="1" applyFill="1" applyBorder="1" applyAlignment="1" quotePrefix="1">
      <alignment horizontal="center"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2" fillId="2" borderId="28" xfId="0" applyFont="1" applyFill="1" applyBorder="1" applyAlignment="1" quotePrefix="1">
      <alignment horizontal="center" vertical="center"/>
    </xf>
    <xf numFmtId="0" fontId="4" fillId="2" borderId="16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0" fillId="2" borderId="19" xfId="0" applyFont="1" applyFill="1" applyBorder="1" applyAlignment="1" quotePrefix="1">
      <alignment horizontal="center" vertical="center" shrinkToFit="1"/>
    </xf>
    <xf numFmtId="0" fontId="10" fillId="0" borderId="0" xfId="0" applyFont="1" applyFill="1" applyAlignment="1">
      <alignment horizontal="center" vertical="center" shrinkToFit="1"/>
    </xf>
    <xf numFmtId="0" fontId="10" fillId="0" borderId="0" xfId="0" applyFont="1" applyFill="1" applyAlignment="1">
      <alignment vertical="center" shrinkToFit="1"/>
    </xf>
    <xf numFmtId="0" fontId="0" fillId="2" borderId="9" xfId="0" applyFont="1" applyFill="1" applyBorder="1" applyAlignment="1">
      <alignment horizontal="center" vertical="center" shrinkToFit="1"/>
    </xf>
    <xf numFmtId="0" fontId="0" fillId="2" borderId="24" xfId="0" applyFont="1" applyFill="1" applyBorder="1" applyAlignment="1">
      <alignment horizontal="center" vertical="center" shrinkToFit="1"/>
    </xf>
    <xf numFmtId="0" fontId="0" fillId="2" borderId="25" xfId="0" applyFont="1" applyFill="1" applyBorder="1" applyAlignment="1">
      <alignment horizontal="center" vertical="center" shrinkToFit="1"/>
    </xf>
    <xf numFmtId="0" fontId="2" fillId="2" borderId="9" xfId="0" applyFont="1" applyFill="1" applyBorder="1" applyAlignment="1" quotePrefix="1">
      <alignment horizontal="center" vertical="center" shrinkToFit="1"/>
    </xf>
    <xf numFmtId="0" fontId="0" fillId="2" borderId="4" xfId="0" applyFont="1" applyFill="1" applyBorder="1" applyAlignment="1">
      <alignment horizontal="center" vertical="center" shrinkToFit="1"/>
    </xf>
    <xf numFmtId="0" fontId="0" fillId="2" borderId="19" xfId="0" applyFont="1" applyFill="1" applyBorder="1" applyAlignment="1">
      <alignment horizontal="center" vertical="center" shrinkToFit="1"/>
    </xf>
    <xf numFmtId="0" fontId="0" fillId="2" borderId="2" xfId="0" applyFont="1" applyFill="1" applyBorder="1" applyAlignment="1">
      <alignment horizontal="center" vertical="center" shrinkToFit="1"/>
    </xf>
    <xf numFmtId="0" fontId="0" fillId="2" borderId="8" xfId="0" applyFont="1" applyFill="1" applyBorder="1" applyAlignment="1">
      <alignment horizontal="center" vertical="center" shrinkToFit="1"/>
    </xf>
    <xf numFmtId="0" fontId="2" fillId="2" borderId="16" xfId="0" applyFont="1" applyFill="1" applyBorder="1" applyAlignment="1">
      <alignment horizontal="center" vertical="center" shrinkToFit="1"/>
    </xf>
    <xf numFmtId="0" fontId="2" fillId="2" borderId="19" xfId="0" applyFont="1" applyFill="1" applyBorder="1" applyAlignment="1">
      <alignment horizontal="center" vertical="center" shrinkToFit="1"/>
    </xf>
    <xf numFmtId="0" fontId="0" fillId="2" borderId="28" xfId="0" applyFont="1" applyFill="1" applyBorder="1" applyAlignment="1">
      <alignment horizontal="center" vertical="center" shrinkToFit="1"/>
    </xf>
    <xf numFmtId="0" fontId="22" fillId="2" borderId="24" xfId="0" applyFont="1" applyFill="1" applyBorder="1" applyAlignment="1">
      <alignment horizontal="center" vertical="center" shrinkToFit="1"/>
    </xf>
    <xf numFmtId="0" fontId="22" fillId="2" borderId="25" xfId="0" applyFont="1" applyFill="1" applyBorder="1" applyAlignment="1">
      <alignment vertical="center"/>
    </xf>
    <xf numFmtId="0" fontId="22" fillId="2" borderId="25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left" vertical="center"/>
    </xf>
    <xf numFmtId="0" fontId="22" fillId="2" borderId="4" xfId="0" applyFont="1" applyFill="1" applyBorder="1" applyAlignment="1">
      <alignment horizontal="center" vertical="center" shrinkToFit="1"/>
    </xf>
    <xf numFmtId="0" fontId="39" fillId="2" borderId="9" xfId="0" applyFont="1" applyFill="1" applyBorder="1" applyAlignment="1">
      <alignment horizontal="center" vertical="center" shrinkToFit="1"/>
    </xf>
    <xf numFmtId="0" fontId="0" fillId="2" borderId="19" xfId="0" applyFont="1" applyFill="1" applyBorder="1" applyAlignment="1">
      <alignment horizontal="center" vertical="center" shrinkToFit="1"/>
    </xf>
    <xf numFmtId="0" fontId="0" fillId="2" borderId="2" xfId="0" applyFont="1" applyFill="1" applyBorder="1" applyAlignment="1">
      <alignment horizontal="center" vertical="center" shrinkToFit="1"/>
    </xf>
    <xf numFmtId="0" fontId="0" fillId="2" borderId="8" xfId="0" applyFont="1" applyFill="1" applyBorder="1" applyAlignment="1">
      <alignment horizontal="center" vertical="center" shrinkToFit="1"/>
    </xf>
    <xf numFmtId="0" fontId="22" fillId="2" borderId="19" xfId="0" applyFont="1" applyFill="1" applyBorder="1" applyAlignment="1">
      <alignment horizontal="center" vertical="center"/>
    </xf>
    <xf numFmtId="0" fontId="22" fillId="2" borderId="2" xfId="0" applyFont="1" applyFill="1" applyBorder="1" applyAlignment="1">
      <alignment horizontal="center" vertical="center"/>
    </xf>
    <xf numFmtId="0" fontId="22" fillId="2" borderId="8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39" fillId="2" borderId="16" xfId="0" applyFont="1" applyFill="1" applyBorder="1" applyAlignment="1">
      <alignment horizontal="center" vertical="center" shrinkToFit="1"/>
    </xf>
    <xf numFmtId="0" fontId="22" fillId="2" borderId="1" xfId="0" applyFont="1" applyFill="1" applyBorder="1" applyAlignment="1">
      <alignment horizontal="center" vertical="center" shrinkToFit="1"/>
    </xf>
    <xf numFmtId="0" fontId="0" fillId="0" borderId="0" xfId="0" applyFont="1" applyAlignment="1">
      <alignment horizontal="left" vertical="center"/>
    </xf>
    <xf numFmtId="0" fontId="0" fillId="2" borderId="19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 wrapText="1" shrinkToFit="1"/>
    </xf>
    <xf numFmtId="0" fontId="0" fillId="0" borderId="0" xfId="0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4" fillId="2" borderId="16" xfId="0" applyFont="1" applyFill="1" applyBorder="1" applyAlignment="1">
      <alignment horizontal="center" vertical="center" shrinkToFit="1"/>
    </xf>
    <xf numFmtId="0" fontId="0" fillId="2" borderId="1" xfId="0" applyFont="1" applyFill="1" applyBorder="1" applyAlignment="1">
      <alignment horizontal="center" vertical="center" shrinkToFit="1"/>
    </xf>
    <xf numFmtId="0" fontId="0" fillId="2" borderId="4" xfId="0" applyFont="1" applyFill="1" applyBorder="1" applyAlignment="1">
      <alignment horizontal="center" vertical="center" shrinkToFit="1"/>
    </xf>
    <xf numFmtId="0" fontId="0" fillId="2" borderId="19" xfId="0" applyFont="1" applyFill="1" applyBorder="1" applyAlignment="1" quotePrefix="1">
      <alignment horizontal="center" vertical="center" shrinkToFit="1"/>
    </xf>
    <xf numFmtId="0" fontId="0" fillId="2" borderId="16" xfId="0" applyFont="1" applyFill="1" applyBorder="1" applyAlignment="1">
      <alignment horizontal="center" vertical="center" shrinkToFit="1"/>
    </xf>
    <xf numFmtId="0" fontId="10" fillId="2" borderId="0" xfId="0" applyFont="1" applyFill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2" fillId="2" borderId="19" xfId="0" applyFont="1" applyFill="1" applyBorder="1" applyAlignment="1" quotePrefix="1">
      <alignment horizontal="center" vertical="center"/>
    </xf>
    <xf numFmtId="0" fontId="0" fillId="2" borderId="16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0" fillId="2" borderId="16" xfId="0" applyFont="1" applyFill="1" applyBorder="1" applyAlignment="1" quotePrefix="1">
      <alignment horizontal="center" vertical="center"/>
    </xf>
    <xf numFmtId="0" fontId="0" fillId="2" borderId="1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0" fontId="0" fillId="2" borderId="2" xfId="0" applyFont="1" applyFill="1" applyBorder="1" applyAlignment="1" quotePrefix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1" xfId="0" applyFont="1" applyFill="1" applyBorder="1" applyAlignment="1" quotePrefix="1">
      <alignment horizontal="center" vertical="center"/>
    </xf>
    <xf numFmtId="0" fontId="0" fillId="2" borderId="2" xfId="0" applyFont="1" applyFill="1" applyBorder="1" applyAlignment="1" quotePrefix="1">
      <alignment horizontal="center" vertical="center" wrapText="1" shrinkToFit="1"/>
    </xf>
    <xf numFmtId="0" fontId="0" fillId="2" borderId="1" xfId="0" applyFont="1" applyFill="1" applyBorder="1" applyAlignment="1">
      <alignment horizontal="center" vertical="center" shrinkToFit="1"/>
    </xf>
    <xf numFmtId="0" fontId="0" fillId="2" borderId="7" xfId="0" applyFont="1" applyFill="1" applyBorder="1" applyAlignment="1">
      <alignment vertical="center"/>
    </xf>
    <xf numFmtId="0" fontId="0" fillId="2" borderId="8" xfId="0" applyFont="1" applyFill="1" applyBorder="1" applyAlignment="1">
      <alignment horizontal="center" vertical="center"/>
    </xf>
    <xf numFmtId="0" fontId="0" fillId="2" borderId="8" xfId="0" applyFont="1" applyFill="1" applyBorder="1" applyAlignment="1" quotePrefix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44" fillId="2" borderId="0" xfId="0" applyFont="1" applyFill="1" applyAlignment="1">
      <alignment horizontal="center" vertical="center"/>
    </xf>
    <xf numFmtId="0" fontId="44" fillId="2" borderId="0" xfId="0" applyFont="1" applyFill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22" fillId="2" borderId="3" xfId="0" applyFont="1" applyFill="1" applyBorder="1" applyAlignment="1">
      <alignment horizontal="center" vertical="center" shrinkToFit="1"/>
    </xf>
    <xf numFmtId="0" fontId="22" fillId="2" borderId="28" xfId="0" applyFont="1" applyFill="1" applyBorder="1" applyAlignment="1">
      <alignment horizontal="center" vertical="center" shrinkToFit="1"/>
    </xf>
    <xf numFmtId="0" fontId="35" fillId="2" borderId="28" xfId="0" applyFont="1" applyFill="1" applyBorder="1" applyAlignment="1">
      <alignment horizontal="center" vertical="center" shrinkToFit="1"/>
    </xf>
    <xf numFmtId="0" fontId="39" fillId="2" borderId="19" xfId="0" applyFont="1" applyFill="1" applyBorder="1" applyAlignment="1">
      <alignment horizontal="center" vertical="center" shrinkToFit="1"/>
    </xf>
    <xf numFmtId="0" fontId="2" fillId="2" borderId="2" xfId="0" applyFont="1" applyFill="1" applyBorder="1" applyAlignment="1">
      <alignment horizontal="center" vertical="center" shrinkToFit="1"/>
    </xf>
    <xf numFmtId="0" fontId="2" fillId="2" borderId="9" xfId="0" applyFont="1" applyFill="1" applyBorder="1" applyAlignment="1">
      <alignment horizontal="center" vertical="center" shrinkToFit="1"/>
    </xf>
    <xf numFmtId="0" fontId="0" fillId="2" borderId="16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0" fillId="2" borderId="19" xfId="0" applyFill="1" applyBorder="1" applyAlignment="1">
      <alignment horizontal="center" vertical="center" shrinkToFit="1"/>
    </xf>
    <xf numFmtId="0" fontId="4" fillId="2" borderId="8" xfId="0" applyFont="1" applyFill="1" applyBorder="1" applyAlignment="1">
      <alignment horizontal="center" vertical="center" shrinkToFit="1"/>
    </xf>
    <xf numFmtId="0" fontId="0" fillId="2" borderId="0" xfId="0" applyFont="1" applyFill="1" applyBorder="1" applyAlignment="1">
      <alignment horizontal="center" vertical="center"/>
    </xf>
    <xf numFmtId="0" fontId="10" fillId="0" borderId="0" xfId="0" applyFont="1" applyAlignment="1" quotePrefix="1">
      <alignment horizontal="center" vertical="center"/>
    </xf>
    <xf numFmtId="0" fontId="4" fillId="2" borderId="19" xfId="0" applyFont="1" applyFill="1" applyBorder="1" applyAlignment="1" quotePrefix="1">
      <alignment horizontal="center" vertical="center"/>
    </xf>
    <xf numFmtId="0" fontId="0" fillId="2" borderId="28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47" fillId="0" borderId="20" xfId="0" applyFont="1" applyBorder="1" applyAlignment="1">
      <alignment horizontal="center" vertical="center" wrapText="1"/>
    </xf>
    <xf numFmtId="0" fontId="47" fillId="0" borderId="21" xfId="0" applyFont="1" applyBorder="1" applyAlignment="1">
      <alignment horizontal="center" vertical="center" wrapText="1"/>
    </xf>
    <xf numFmtId="0" fontId="47" fillId="0" borderId="23" xfId="0" applyFont="1" applyBorder="1" applyAlignment="1">
      <alignment horizontal="center" vertical="center" wrapText="1"/>
    </xf>
    <xf numFmtId="0" fontId="47" fillId="0" borderId="18" xfId="0" applyFont="1" applyBorder="1" applyAlignment="1">
      <alignment horizontal="center" wrapText="1"/>
    </xf>
    <xf numFmtId="0" fontId="47" fillId="0" borderId="27" xfId="0" applyFont="1" applyBorder="1" applyAlignment="1">
      <alignment horizontal="center" wrapText="1"/>
    </xf>
    <xf numFmtId="0" fontId="47" fillId="0" borderId="26" xfId="0" applyFont="1" applyBorder="1" applyAlignment="1">
      <alignment horizontal="center" wrapText="1"/>
    </xf>
    <xf numFmtId="0" fontId="47" fillId="0" borderId="14" xfId="0" applyFont="1" applyBorder="1" applyAlignment="1">
      <alignment horizontal="center" wrapText="1"/>
    </xf>
    <xf numFmtId="0" fontId="47" fillId="0" borderId="32" xfId="0" applyFont="1" applyBorder="1" applyAlignment="1">
      <alignment horizontal="center" wrapText="1"/>
    </xf>
    <xf numFmtId="0" fontId="47" fillId="0" borderId="33" xfId="0" applyFont="1" applyBorder="1" applyAlignment="1">
      <alignment horizontal="center" wrapText="1"/>
    </xf>
    <xf numFmtId="0" fontId="47" fillId="0" borderId="12" xfId="0" applyFont="1" applyBorder="1" applyAlignment="1">
      <alignment horizontal="center" wrapText="1"/>
    </xf>
    <xf numFmtId="0" fontId="47" fillId="0" borderId="0" xfId="0" applyFont="1" applyBorder="1" applyAlignment="1">
      <alignment horizontal="center" wrapText="1"/>
    </xf>
    <xf numFmtId="0" fontId="47" fillId="0" borderId="11" xfId="0" applyFont="1" applyBorder="1" applyAlignment="1">
      <alignment horizontal="center" wrapText="1"/>
    </xf>
    <xf numFmtId="0" fontId="47" fillId="0" borderId="21" xfId="0" applyFont="1" applyBorder="1" applyAlignment="1">
      <alignment horizontal="center" wrapText="1"/>
    </xf>
    <xf numFmtId="0" fontId="47" fillId="0" borderId="23" xfId="0" applyFont="1" applyBorder="1" applyAlignment="1">
      <alignment horizontal="center" wrapText="1"/>
    </xf>
    <xf numFmtId="183" fontId="13" fillId="0" borderId="0" xfId="0" applyNumberFormat="1" applyFont="1" applyFill="1" applyBorder="1" applyAlignment="1">
      <alignment horizontal="left" vertical="center"/>
    </xf>
    <xf numFmtId="177" fontId="0" fillId="2" borderId="3" xfId="18" applyFont="1" applyFill="1" applyBorder="1" applyAlignment="1">
      <alignment horizontal="right" vertical="center"/>
    </xf>
    <xf numFmtId="0" fontId="4" fillId="2" borderId="10" xfId="0" applyFont="1" applyFill="1" applyBorder="1" applyAlignment="1">
      <alignment horizontal="center" vertical="center" wrapText="1"/>
    </xf>
    <xf numFmtId="0" fontId="0" fillId="2" borderId="10" xfId="0" applyFont="1" applyFill="1" applyBorder="1" applyAlignment="1">
      <alignment horizontal="center" vertical="center"/>
    </xf>
    <xf numFmtId="0" fontId="0" fillId="2" borderId="25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0" fillId="2" borderId="28" xfId="0" applyFill="1" applyBorder="1" applyAlignment="1">
      <alignment horizontal="right" vertical="center"/>
    </xf>
    <xf numFmtId="0" fontId="0" fillId="2" borderId="28" xfId="0" applyFont="1" applyFill="1" applyBorder="1" applyAlignment="1">
      <alignment horizontal="right" vertical="center"/>
    </xf>
    <xf numFmtId="0" fontId="10" fillId="0" borderId="0" xfId="0" applyFont="1" applyFill="1" applyAlignment="1" quotePrefix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0" fillId="2" borderId="8" xfId="0" applyFont="1" applyFill="1" applyBorder="1" applyAlignment="1" quotePrefix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9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right" vertical="center"/>
    </xf>
    <xf numFmtId="0" fontId="10" fillId="0" borderId="0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right" vertical="center"/>
    </xf>
    <xf numFmtId="0" fontId="13" fillId="2" borderId="12" xfId="0" applyFont="1" applyFill="1" applyBorder="1" applyAlignment="1">
      <alignment horizontal="center" vertical="center" wrapText="1"/>
    </xf>
    <xf numFmtId="0" fontId="13" fillId="2" borderId="11" xfId="0" applyFont="1" applyFill="1" applyBorder="1" applyAlignment="1">
      <alignment horizontal="center" vertical="center" wrapText="1"/>
    </xf>
    <xf numFmtId="0" fontId="13" fillId="2" borderId="14" xfId="0" applyFont="1" applyFill="1" applyBorder="1" applyAlignment="1">
      <alignment horizontal="center" vertical="center" wrapText="1"/>
    </xf>
    <xf numFmtId="0" fontId="13" fillId="2" borderId="33" xfId="0" applyFont="1" applyFill="1" applyBorder="1" applyAlignment="1">
      <alignment horizontal="center" vertical="center" wrapText="1"/>
    </xf>
    <xf numFmtId="0" fontId="30" fillId="0" borderId="0" xfId="0" applyFont="1" applyFill="1" applyAlignment="1">
      <alignment horizontal="center"/>
    </xf>
    <xf numFmtId="0" fontId="9" fillId="2" borderId="26" xfId="0" applyFont="1" applyFill="1" applyBorder="1" applyAlignment="1">
      <alignment horizontal="center" vertical="center" wrapText="1"/>
    </xf>
    <xf numFmtId="0" fontId="32" fillId="2" borderId="18" xfId="0" applyFont="1" applyFill="1" applyBorder="1" applyAlignment="1">
      <alignment horizontal="center" vertical="center" wrapText="1"/>
    </xf>
    <xf numFmtId="0" fontId="13" fillId="2" borderId="26" xfId="0" applyFont="1" applyFill="1" applyBorder="1" applyAlignment="1">
      <alignment horizontal="center" vertical="center" wrapText="1"/>
    </xf>
    <xf numFmtId="0" fontId="30" fillId="0" borderId="0" xfId="0" applyFont="1" applyFill="1" applyAlignment="1">
      <alignment horizontal="center" wrapText="1"/>
    </xf>
    <xf numFmtId="0" fontId="13" fillId="2" borderId="48" xfId="0" applyFont="1" applyFill="1" applyBorder="1" applyAlignment="1">
      <alignment horizontal="center" wrapText="1"/>
    </xf>
    <xf numFmtId="0" fontId="13" fillId="2" borderId="49" xfId="0" applyFont="1" applyFill="1" applyBorder="1" applyAlignment="1">
      <alignment horizontal="center" wrapText="1"/>
    </xf>
    <xf numFmtId="0" fontId="32" fillId="2" borderId="48" xfId="0" applyFont="1" applyFill="1" applyBorder="1" applyAlignment="1">
      <alignment horizontal="center" wrapText="1"/>
    </xf>
    <xf numFmtId="0" fontId="13" fillId="2" borderId="50" xfId="0" applyFont="1" applyFill="1" applyBorder="1" applyAlignment="1">
      <alignment horizontal="center" wrapText="1"/>
    </xf>
    <xf numFmtId="0" fontId="0" fillId="2" borderId="28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 wrapText="1"/>
    </xf>
    <xf numFmtId="0" fontId="0" fillId="2" borderId="8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right" vertical="center"/>
    </xf>
    <xf numFmtId="0" fontId="0" fillId="2" borderId="3" xfId="0" applyFont="1" applyFill="1" applyBorder="1" applyAlignment="1">
      <alignment horizontal="center" vertical="center" shrinkToFit="1"/>
    </xf>
    <xf numFmtId="0" fontId="0" fillId="2" borderId="28" xfId="0" applyFont="1" applyFill="1" applyBorder="1" applyAlignment="1" quotePrefix="1">
      <alignment horizontal="center" vertical="center" shrinkToFit="1"/>
    </xf>
    <xf numFmtId="0" fontId="4" fillId="2" borderId="2" xfId="0" applyFont="1" applyFill="1" applyBorder="1" applyAlignment="1">
      <alignment horizontal="center" vertical="center" shrinkToFit="1"/>
    </xf>
    <xf numFmtId="0" fontId="0" fillId="2" borderId="0" xfId="0" applyFont="1" applyFill="1" applyBorder="1" applyAlignment="1">
      <alignment horizontal="center" vertical="center" shrinkToFit="1"/>
    </xf>
    <xf numFmtId="0" fontId="2" fillId="2" borderId="28" xfId="0" applyFont="1" applyFill="1" applyBorder="1" applyAlignment="1" quotePrefix="1">
      <alignment horizontal="center" vertical="center" shrinkToFit="1"/>
    </xf>
    <xf numFmtId="0" fontId="0" fillId="2" borderId="28" xfId="0" applyFont="1" applyFill="1" applyBorder="1" applyAlignment="1">
      <alignment horizontal="center" vertical="center" shrinkToFit="1"/>
    </xf>
    <xf numFmtId="0" fontId="2" fillId="2" borderId="24" xfId="0" applyFont="1" applyFill="1" applyBorder="1" applyAlignment="1" quotePrefix="1">
      <alignment horizontal="center" vertical="center" shrinkToFit="1"/>
    </xf>
    <xf numFmtId="0" fontId="0" fillId="2" borderId="25" xfId="0" applyFont="1" applyFill="1" applyBorder="1" applyAlignment="1" quotePrefix="1">
      <alignment horizontal="center" vertical="center" shrinkToFit="1"/>
    </xf>
    <xf numFmtId="0" fontId="4" fillId="2" borderId="0" xfId="0" applyFont="1" applyFill="1" applyAlignment="1">
      <alignment horizontal="left" vertical="center"/>
    </xf>
    <xf numFmtId="0" fontId="0" fillId="2" borderId="8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 wrapText="1" shrinkToFit="1"/>
    </xf>
    <xf numFmtId="0" fontId="10" fillId="0" borderId="0" xfId="0" applyFont="1" applyAlignment="1">
      <alignment vertical="center" shrinkToFit="1"/>
    </xf>
    <xf numFmtId="0" fontId="0" fillId="2" borderId="8" xfId="0" applyFont="1" applyFill="1" applyBorder="1" applyAlignment="1" quotePrefix="1">
      <alignment horizontal="center" vertical="center" shrinkToFit="1"/>
    </xf>
    <xf numFmtId="0" fontId="30" fillId="2" borderId="0" xfId="0" applyFont="1" applyFill="1" applyAlignment="1">
      <alignment horizontal="center" vertical="center" shrinkToFit="1"/>
    </xf>
    <xf numFmtId="0" fontId="30" fillId="2" borderId="0" xfId="0" applyFont="1" applyFill="1" applyAlignment="1">
      <alignment vertical="center" shrinkToFit="1"/>
    </xf>
    <xf numFmtId="0" fontId="10" fillId="2" borderId="0" xfId="0" applyFont="1" applyFill="1" applyAlignment="1">
      <alignment horizontal="center" vertical="center" shrinkToFit="1"/>
    </xf>
    <xf numFmtId="0" fontId="10" fillId="2" borderId="0" xfId="0" applyFont="1" applyFill="1" applyAlignment="1">
      <alignment vertical="center" shrinkToFit="1"/>
    </xf>
    <xf numFmtId="0" fontId="2" fillId="2" borderId="25" xfId="0" applyFont="1" applyFill="1" applyBorder="1" applyAlignment="1">
      <alignment horizontal="center" vertical="center" shrinkToFit="1"/>
    </xf>
    <xf numFmtId="0" fontId="2" fillId="2" borderId="24" xfId="0" applyFont="1" applyFill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4" fillId="2" borderId="2" xfId="0" applyFont="1" applyFill="1" applyBorder="1" applyAlignment="1">
      <alignment horizontal="center" vertical="center" wrapText="1" shrinkToFit="1"/>
    </xf>
    <xf numFmtId="0" fontId="4" fillId="2" borderId="8" xfId="0" applyFont="1" applyFill="1" applyBorder="1" applyAlignment="1">
      <alignment horizontal="center" vertical="center" wrapText="1" shrinkToFit="1"/>
    </xf>
    <xf numFmtId="0" fontId="4" fillId="2" borderId="5" xfId="0" applyFont="1" applyFill="1" applyBorder="1" applyAlignment="1">
      <alignment horizontal="center" vertical="center" wrapText="1" shrinkToFit="1"/>
    </xf>
    <xf numFmtId="0" fontId="4" fillId="2" borderId="6" xfId="0" applyFont="1" applyFill="1" applyBorder="1" applyAlignment="1">
      <alignment horizontal="center" vertical="center" wrapText="1" shrinkToFit="1"/>
    </xf>
    <xf numFmtId="0" fontId="4" fillId="2" borderId="9" xfId="0" applyFont="1" applyFill="1" applyBorder="1" applyAlignment="1">
      <alignment horizontal="center" vertical="center" wrapText="1" shrinkToFit="1"/>
    </xf>
    <xf numFmtId="0" fontId="4" fillId="2" borderId="24" xfId="0" applyFont="1" applyFill="1" applyBorder="1" applyAlignment="1">
      <alignment horizontal="center" vertical="center" wrapText="1" shrinkToFit="1"/>
    </xf>
    <xf numFmtId="0" fontId="4" fillId="2" borderId="25" xfId="0" applyFont="1" applyFill="1" applyBorder="1" applyAlignment="1">
      <alignment horizontal="center" vertical="center" wrapText="1" shrinkToFit="1"/>
    </xf>
    <xf numFmtId="0" fontId="0" fillId="2" borderId="3" xfId="0" applyFont="1" applyFill="1" applyBorder="1" applyAlignment="1">
      <alignment horizontal="center" vertical="center" wrapText="1" shrinkToFit="1"/>
    </xf>
    <xf numFmtId="0" fontId="0" fillId="2" borderId="0" xfId="0" applyFont="1" applyFill="1" applyBorder="1" applyAlignment="1">
      <alignment horizontal="center" vertical="center"/>
    </xf>
    <xf numFmtId="0" fontId="0" fillId="2" borderId="28" xfId="0" applyFont="1" applyFill="1" applyBorder="1" applyAlignment="1">
      <alignment horizontal="center" vertical="center"/>
    </xf>
    <xf numFmtId="0" fontId="4" fillId="2" borderId="19" xfId="0" applyFont="1" applyFill="1" applyBorder="1" applyAlignment="1" quotePrefix="1">
      <alignment horizontal="center" vertical="center" shrinkToFit="1"/>
    </xf>
    <xf numFmtId="0" fontId="0" fillId="2" borderId="28" xfId="0" applyFont="1" applyFill="1" applyBorder="1" applyAlignment="1" quotePrefix="1">
      <alignment horizontal="center" vertical="center" shrinkToFit="1"/>
    </xf>
    <xf numFmtId="0" fontId="0" fillId="2" borderId="24" xfId="0" applyFont="1" applyFill="1" applyBorder="1" applyAlignment="1">
      <alignment horizontal="center" vertical="center"/>
    </xf>
    <xf numFmtId="0" fontId="32" fillId="2" borderId="21" xfId="0" applyFont="1" applyFill="1" applyBorder="1" applyAlignment="1">
      <alignment horizontal="center" wrapText="1"/>
    </xf>
    <xf numFmtId="0" fontId="32" fillId="2" borderId="22" xfId="0" applyFont="1" applyFill="1" applyBorder="1" applyAlignment="1">
      <alignment horizontal="center" wrapText="1"/>
    </xf>
    <xf numFmtId="0" fontId="32" fillId="2" borderId="14" xfId="0" applyFont="1" applyFill="1" applyBorder="1" applyAlignment="1">
      <alignment horizontal="center" wrapText="1"/>
    </xf>
    <xf numFmtId="0" fontId="32" fillId="2" borderId="33" xfId="0" applyFont="1" applyFill="1" applyBorder="1" applyAlignment="1">
      <alignment horizontal="center" wrapText="1"/>
    </xf>
    <xf numFmtId="0" fontId="32" fillId="2" borderId="32" xfId="0" applyFont="1" applyFill="1" applyBorder="1" applyAlignment="1">
      <alignment horizontal="center" wrapText="1"/>
    </xf>
    <xf numFmtId="0" fontId="32" fillId="2" borderId="18" xfId="0" applyFont="1" applyFill="1" applyBorder="1" applyAlignment="1">
      <alignment horizontal="center" wrapText="1"/>
    </xf>
    <xf numFmtId="0" fontId="32" fillId="2" borderId="26" xfId="0" applyFont="1" applyFill="1" applyBorder="1" applyAlignment="1">
      <alignment horizontal="center" wrapText="1"/>
    </xf>
    <xf numFmtId="0" fontId="0" fillId="2" borderId="14" xfId="0" applyFill="1" applyBorder="1" applyAlignment="1">
      <alignment horizontal="center" wrapText="1"/>
    </xf>
    <xf numFmtId="0" fontId="0" fillId="2" borderId="32" xfId="0" applyFill="1" applyBorder="1" applyAlignment="1">
      <alignment horizontal="center" wrapText="1"/>
    </xf>
    <xf numFmtId="0" fontId="0" fillId="2" borderId="33" xfId="0" applyFill="1" applyBorder="1" applyAlignment="1">
      <alignment horizontal="center" wrapText="1"/>
    </xf>
    <xf numFmtId="0" fontId="0" fillId="2" borderId="44" xfId="0" applyFill="1" applyBorder="1" applyAlignment="1">
      <alignment horizontal="center" wrapText="1"/>
    </xf>
    <xf numFmtId="0" fontId="0" fillId="2" borderId="28" xfId="0" applyFill="1" applyBorder="1" applyAlignment="1">
      <alignment horizontal="center" wrapText="1"/>
    </xf>
    <xf numFmtId="0" fontId="0" fillId="2" borderId="36" xfId="0" applyFill="1" applyBorder="1" applyAlignment="1">
      <alignment horizontal="center" wrapText="1"/>
    </xf>
    <xf numFmtId="0" fontId="32" fillId="2" borderId="27" xfId="0" applyFont="1" applyFill="1" applyBorder="1" applyAlignment="1">
      <alignment horizontal="center" wrapText="1"/>
    </xf>
    <xf numFmtId="0" fontId="32" fillId="2" borderId="23" xfId="0" applyFont="1" applyFill="1" applyBorder="1" applyAlignment="1">
      <alignment horizontal="center" wrapText="1"/>
    </xf>
    <xf numFmtId="0" fontId="0" fillId="2" borderId="1" xfId="0" applyFont="1" applyFill="1" applyBorder="1" applyAlignment="1">
      <alignment horizontal="center" vertical="center" shrinkToFit="1"/>
    </xf>
    <xf numFmtId="0" fontId="0" fillId="2" borderId="4" xfId="0" applyFont="1" applyFill="1" applyBorder="1" applyAlignment="1">
      <alignment horizontal="center" vertical="center" shrinkToFit="1"/>
    </xf>
    <xf numFmtId="0" fontId="0" fillId="2" borderId="28" xfId="0" applyFont="1" applyFill="1" applyBorder="1" applyAlignment="1">
      <alignment horizontal="center" vertical="center" shrinkToFit="1"/>
    </xf>
    <xf numFmtId="0" fontId="0" fillId="2" borderId="16" xfId="0" applyFont="1" applyFill="1" applyBorder="1" applyAlignment="1">
      <alignment horizontal="center" vertical="center" shrinkToFit="1"/>
    </xf>
    <xf numFmtId="0" fontId="0" fillId="2" borderId="8" xfId="0" applyFont="1" applyFill="1" applyBorder="1" applyAlignment="1">
      <alignment horizontal="center" vertical="center" shrinkToFit="1"/>
    </xf>
    <xf numFmtId="0" fontId="0" fillId="2" borderId="3" xfId="0" applyFont="1" applyFill="1" applyBorder="1" applyAlignment="1">
      <alignment horizontal="center" vertical="center" shrinkToFit="1"/>
    </xf>
    <xf numFmtId="0" fontId="2" fillId="2" borderId="9" xfId="0" applyFont="1" applyFill="1" applyBorder="1" applyAlignment="1">
      <alignment horizontal="center" vertical="center" wrapText="1" shrinkToFit="1"/>
    </xf>
    <xf numFmtId="0" fontId="0" fillId="2" borderId="25" xfId="0" applyFont="1" applyFill="1" applyBorder="1" applyAlignment="1">
      <alignment horizontal="center" vertical="center" shrinkToFit="1"/>
    </xf>
    <xf numFmtId="0" fontId="0" fillId="2" borderId="8" xfId="0" applyFont="1" applyFill="1" applyBorder="1" applyAlignment="1">
      <alignment horizontal="center" vertical="center" wrapText="1" shrinkToFit="1"/>
    </xf>
    <xf numFmtId="0" fontId="0" fillId="2" borderId="4" xfId="0" applyFont="1" applyFill="1" applyBorder="1" applyAlignment="1">
      <alignment horizontal="center" vertical="center" wrapText="1" shrinkToFit="1"/>
    </xf>
    <xf numFmtId="0" fontId="4" fillId="2" borderId="19" xfId="0" applyFont="1" applyFill="1" applyBorder="1" applyAlignment="1">
      <alignment horizontal="center" vertical="center" wrapText="1" shrinkToFit="1"/>
    </xf>
    <xf numFmtId="0" fontId="0" fillId="2" borderId="16" xfId="0" applyFont="1" applyFill="1" applyBorder="1" applyAlignment="1">
      <alignment horizontal="center" vertical="center" wrapText="1" shrinkToFit="1"/>
    </xf>
    <xf numFmtId="0" fontId="25" fillId="2" borderId="19" xfId="0" applyFont="1" applyFill="1" applyBorder="1" applyAlignment="1">
      <alignment horizontal="center" vertical="center" wrapText="1" shrinkToFit="1"/>
    </xf>
    <xf numFmtId="0" fontId="25" fillId="2" borderId="2" xfId="0" applyFont="1" applyFill="1" applyBorder="1" applyAlignment="1">
      <alignment horizontal="center" vertical="center" wrapText="1" shrinkToFit="1"/>
    </xf>
    <xf numFmtId="0" fontId="25" fillId="2" borderId="8" xfId="0" applyFont="1" applyFill="1" applyBorder="1" applyAlignment="1">
      <alignment horizontal="center" vertical="center" wrapText="1" shrinkToFit="1"/>
    </xf>
    <xf numFmtId="0" fontId="2" fillId="2" borderId="25" xfId="0" applyFont="1" applyFill="1" applyBorder="1" applyAlignment="1" quotePrefix="1">
      <alignment horizontal="center" vertical="center" wrapText="1" shrinkToFit="1"/>
    </xf>
    <xf numFmtId="0" fontId="4" fillId="2" borderId="19" xfId="0" applyFont="1" applyFill="1" applyBorder="1" applyAlignment="1" quotePrefix="1">
      <alignment horizontal="center" vertical="center" wrapText="1" shrinkToFit="1"/>
    </xf>
    <xf numFmtId="0" fontId="0" fillId="2" borderId="28" xfId="0" applyFont="1" applyFill="1" applyBorder="1" applyAlignment="1">
      <alignment horizontal="center" vertical="center" wrapText="1" shrinkToFit="1"/>
    </xf>
    <xf numFmtId="0" fontId="0" fillId="0" borderId="16" xfId="0" applyBorder="1" applyAlignment="1">
      <alignment horizontal="center" vertical="center" wrapText="1" shrinkToFit="1"/>
    </xf>
    <xf numFmtId="0" fontId="0" fillId="2" borderId="3" xfId="0" applyFont="1" applyFill="1" applyBorder="1" applyAlignment="1">
      <alignment horizontal="center" vertical="center" wrapText="1" shrinkToFit="1"/>
    </xf>
    <xf numFmtId="0" fontId="0" fillId="0" borderId="4" xfId="0" applyBorder="1" applyAlignment="1">
      <alignment horizontal="center" vertical="center" wrapText="1" shrinkToFit="1"/>
    </xf>
    <xf numFmtId="0" fontId="2" fillId="2" borderId="8" xfId="0" applyFont="1" applyFill="1" applyBorder="1" applyAlignment="1">
      <alignment horizontal="center" vertical="center" wrapText="1" shrinkToFit="1"/>
    </xf>
    <xf numFmtId="0" fontId="2" fillId="2" borderId="4" xfId="0" applyFont="1" applyFill="1" applyBorder="1" applyAlignment="1">
      <alignment horizontal="center" vertical="center" wrapText="1" shrinkToFit="1"/>
    </xf>
    <xf numFmtId="0" fontId="0" fillId="0" borderId="28" xfId="0" applyBorder="1" applyAlignment="1">
      <alignment horizontal="center" vertical="center" wrapText="1" shrinkToFit="1"/>
    </xf>
    <xf numFmtId="0" fontId="0" fillId="0" borderId="3" xfId="0" applyBorder="1" applyAlignment="1">
      <alignment horizontal="center" vertical="center" wrapText="1" shrinkToFit="1"/>
    </xf>
    <xf numFmtId="0" fontId="4" fillId="2" borderId="28" xfId="0" applyFont="1" applyFill="1" applyBorder="1" applyAlignment="1">
      <alignment horizontal="center" vertical="center" shrinkToFit="1"/>
    </xf>
    <xf numFmtId="0" fontId="32" fillId="2" borderId="9" xfId="0" applyFont="1" applyFill="1" applyBorder="1" applyAlignment="1">
      <alignment horizontal="center" vertical="center" wrapText="1"/>
    </xf>
    <xf numFmtId="0" fontId="32" fillId="2" borderId="24" xfId="0" applyFont="1" applyFill="1" applyBorder="1" applyAlignment="1">
      <alignment horizontal="center" vertical="center" wrapText="1"/>
    </xf>
    <xf numFmtId="0" fontId="32" fillId="2" borderId="25" xfId="0" applyFont="1" applyFill="1" applyBorder="1" applyAlignment="1">
      <alignment horizontal="center" vertical="center" wrapText="1"/>
    </xf>
    <xf numFmtId="0" fontId="0" fillId="2" borderId="18" xfId="0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/>
    </xf>
    <xf numFmtId="0" fontId="0" fillId="2" borderId="27" xfId="0" applyFont="1" applyFill="1" applyBorder="1" applyAlignment="1">
      <alignment horizontal="center" vertical="center"/>
    </xf>
    <xf numFmtId="0" fontId="0" fillId="2" borderId="26" xfId="0" applyFont="1" applyFill="1" applyBorder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0" fillId="2" borderId="32" xfId="0" applyFont="1" applyFill="1" applyBorder="1" applyAlignment="1">
      <alignment horizontal="center" vertical="center"/>
    </xf>
    <xf numFmtId="0" fontId="0" fillId="2" borderId="33" xfId="0" applyFont="1" applyFill="1" applyBorder="1" applyAlignment="1">
      <alignment horizontal="center" vertical="center"/>
    </xf>
    <xf numFmtId="0" fontId="10" fillId="0" borderId="0" xfId="0" applyNumberFormat="1" applyFont="1" applyFill="1" applyAlignment="1">
      <alignment horizontal="center" vertical="center"/>
    </xf>
    <xf numFmtId="0" fontId="10" fillId="0" borderId="0" xfId="0" applyNumberFormat="1" applyFont="1" applyFill="1" applyAlignment="1">
      <alignment vertical="center"/>
    </xf>
    <xf numFmtId="0" fontId="32" fillId="2" borderId="26" xfId="0" applyFont="1" applyFill="1" applyBorder="1" applyAlignment="1">
      <alignment horizontal="center" vertical="center" wrapText="1"/>
    </xf>
    <xf numFmtId="0" fontId="13" fillId="2" borderId="27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 quotePrefix="1">
      <alignment horizontal="center" vertical="center" shrinkToFit="1"/>
    </xf>
    <xf numFmtId="0" fontId="0" fillId="2" borderId="24" xfId="0" applyFont="1" applyFill="1" applyBorder="1" applyAlignment="1">
      <alignment horizontal="center" vertical="center" shrinkToFit="1"/>
    </xf>
    <xf numFmtId="0" fontId="0" fillId="2" borderId="25" xfId="0" applyFont="1" applyFill="1" applyBorder="1" applyAlignment="1">
      <alignment horizontal="center" vertical="center" shrinkToFit="1"/>
    </xf>
    <xf numFmtId="0" fontId="0" fillId="2" borderId="8" xfId="0" applyFont="1" applyFill="1" applyBorder="1" applyAlignment="1" quotePrefix="1">
      <alignment horizontal="center" vertical="center" wrapText="1" shrinkToFit="1"/>
    </xf>
    <xf numFmtId="0" fontId="4" fillId="0" borderId="16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57" fillId="2" borderId="0" xfId="0" applyFont="1" applyFill="1" applyAlignment="1">
      <alignment horizontal="center" wrapText="1"/>
    </xf>
    <xf numFmtId="0" fontId="13" fillId="2" borderId="3" xfId="0" applyFont="1" applyFill="1" applyBorder="1" applyAlignment="1">
      <alignment horizontal="left"/>
    </xf>
    <xf numFmtId="0" fontId="32" fillId="2" borderId="44" xfId="0" applyFont="1" applyFill="1" applyBorder="1" applyAlignment="1">
      <alignment horizontal="center" vertical="center" wrapText="1"/>
    </xf>
    <xf numFmtId="0" fontId="32" fillId="2" borderId="28" xfId="0" applyFont="1" applyFill="1" applyBorder="1" applyAlignment="1">
      <alignment horizontal="center" vertical="center" wrapText="1"/>
    </xf>
    <xf numFmtId="0" fontId="32" fillId="2" borderId="36" xfId="0" applyFont="1" applyFill="1" applyBorder="1" applyAlignment="1">
      <alignment horizontal="center" vertical="center" wrapText="1"/>
    </xf>
    <xf numFmtId="0" fontId="30" fillId="0" borderId="0" xfId="0" applyFont="1" applyFill="1" applyAlignment="1">
      <alignment horizontal="center" vertical="center" wrapText="1"/>
    </xf>
    <xf numFmtId="0" fontId="9" fillId="2" borderId="44" xfId="0" applyFont="1" applyFill="1" applyBorder="1" applyAlignment="1">
      <alignment horizontal="center" vertical="center" wrapText="1"/>
    </xf>
    <xf numFmtId="0" fontId="0" fillId="0" borderId="36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2" borderId="0" xfId="0" applyNumberFormat="1" applyFont="1" applyFill="1" applyBorder="1" applyAlignment="1">
      <alignment horizontal="right" vertical="center"/>
    </xf>
    <xf numFmtId="0" fontId="0" fillId="2" borderId="0" xfId="0" applyNumberFormat="1" applyFont="1" applyFill="1" applyBorder="1" applyAlignment="1" quotePrefix="1">
      <alignment horizontal="right" vertical="center"/>
    </xf>
    <xf numFmtId="0" fontId="4" fillId="2" borderId="16" xfId="0" applyNumberFormat="1" applyFont="1" applyFill="1" applyBorder="1" applyAlignment="1">
      <alignment horizontal="center" vertical="center" shrinkToFit="1"/>
    </xf>
    <xf numFmtId="0" fontId="0" fillId="2" borderId="1" xfId="0" applyNumberFormat="1" applyFont="1" applyFill="1" applyBorder="1" applyAlignment="1">
      <alignment horizontal="center" vertical="center" shrinkToFit="1"/>
    </xf>
    <xf numFmtId="0" fontId="0" fillId="2" borderId="4" xfId="0" applyNumberFormat="1" applyFont="1" applyFill="1" applyBorder="1" applyAlignment="1">
      <alignment horizontal="center" vertical="center" shrinkToFit="1"/>
    </xf>
    <xf numFmtId="0" fontId="4" fillId="2" borderId="19" xfId="0" applyNumberFormat="1" applyFont="1" applyFill="1" applyBorder="1" applyAlignment="1" quotePrefix="1">
      <alignment horizontal="center" vertical="center" shrinkToFit="1"/>
    </xf>
    <xf numFmtId="0" fontId="0" fillId="2" borderId="28" xfId="0" applyNumberFormat="1" applyFont="1" applyFill="1" applyBorder="1" applyAlignment="1">
      <alignment horizontal="center" vertical="center" shrinkToFit="1"/>
    </xf>
    <xf numFmtId="0" fontId="0" fillId="2" borderId="16" xfId="0" applyNumberFormat="1" applyFont="1" applyFill="1" applyBorder="1" applyAlignment="1">
      <alignment horizontal="center" vertical="center" shrinkToFit="1"/>
    </xf>
    <xf numFmtId="0" fontId="0" fillId="2" borderId="19" xfId="0" applyNumberFormat="1" applyFont="1" applyFill="1" applyBorder="1" applyAlignment="1">
      <alignment horizontal="center" vertical="center" shrinkToFit="1"/>
    </xf>
    <xf numFmtId="0" fontId="0" fillId="2" borderId="2" xfId="0" applyNumberFormat="1" applyFont="1" applyFill="1" applyBorder="1" applyAlignment="1">
      <alignment horizontal="center" vertical="center" shrinkToFit="1"/>
    </xf>
    <xf numFmtId="0" fontId="0" fillId="2" borderId="8" xfId="0" applyNumberFormat="1" applyFont="1" applyFill="1" applyBorder="1" applyAlignment="1">
      <alignment horizontal="center" vertical="center" shrinkToFit="1"/>
    </xf>
    <xf numFmtId="0" fontId="4" fillId="2" borderId="9" xfId="0" applyNumberFormat="1" applyFont="1" applyFill="1" applyBorder="1" applyAlignment="1">
      <alignment horizontal="center" vertical="center"/>
    </xf>
    <xf numFmtId="0" fontId="0" fillId="2" borderId="24" xfId="0" applyNumberFormat="1" applyFont="1" applyFill="1" applyBorder="1" applyAlignment="1">
      <alignment horizontal="center" vertical="center"/>
    </xf>
    <xf numFmtId="0" fontId="0" fillId="2" borderId="25" xfId="0" applyNumberFormat="1" applyFont="1" applyFill="1" applyBorder="1" applyAlignment="1">
      <alignment horizontal="center" vertical="center"/>
    </xf>
    <xf numFmtId="0" fontId="4" fillId="2" borderId="9" xfId="0" applyNumberFormat="1" applyFont="1" applyFill="1" applyBorder="1" applyAlignment="1" quotePrefix="1">
      <alignment horizontal="center" vertical="center" shrinkToFit="1"/>
    </xf>
    <xf numFmtId="0" fontId="0" fillId="2" borderId="24" xfId="0" applyNumberFormat="1" applyFont="1" applyFill="1" applyBorder="1" applyAlignment="1">
      <alignment horizontal="center" vertical="center" shrinkToFit="1"/>
    </xf>
    <xf numFmtId="0" fontId="0" fillId="2" borderId="25" xfId="0" applyNumberFormat="1" applyFont="1" applyFill="1" applyBorder="1" applyAlignment="1">
      <alignment horizontal="center" vertical="center" shrinkToFit="1"/>
    </xf>
    <xf numFmtId="0" fontId="4" fillId="2" borderId="9" xfId="0" applyNumberFormat="1" applyFont="1" applyFill="1" applyBorder="1" applyAlignment="1">
      <alignment horizontal="center" vertical="center" shrinkToFit="1"/>
    </xf>
    <xf numFmtId="0" fontId="0" fillId="2" borderId="24" xfId="0" applyNumberFormat="1" applyFont="1" applyFill="1" applyBorder="1" applyAlignment="1" quotePrefix="1">
      <alignment horizontal="center" vertical="center" shrinkToFit="1"/>
    </xf>
    <xf numFmtId="186" fontId="13" fillId="0" borderId="0" xfId="0" applyNumberFormat="1" applyFont="1" applyFill="1" applyBorder="1" applyAlignment="1">
      <alignment horizontal="center" vertical="center" shrinkToFit="1"/>
    </xf>
    <xf numFmtId="0" fontId="0" fillId="0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/>
    </xf>
    <xf numFmtId="186" fontId="38" fillId="0" borderId="0" xfId="0" applyNumberFormat="1" applyFont="1" applyFill="1" applyBorder="1" applyAlignment="1">
      <alignment horizontal="center" vertical="center" shrinkToFit="1"/>
    </xf>
    <xf numFmtId="186" fontId="14" fillId="2" borderId="3" xfId="0" applyNumberFormat="1" applyFont="1" applyFill="1" applyBorder="1" applyAlignment="1">
      <alignment horizontal="center" vertical="center" shrinkToFit="1"/>
    </xf>
    <xf numFmtId="0" fontId="4" fillId="0" borderId="16" xfId="0" applyFont="1" applyFill="1" applyBorder="1" applyAlignment="1">
      <alignment horizontal="center" vertical="center" shrinkToFit="1"/>
    </xf>
    <xf numFmtId="0" fontId="0" fillId="0" borderId="1" xfId="0" applyFont="1" applyFill="1" applyBorder="1" applyAlignment="1">
      <alignment horizontal="center" vertical="center" shrinkToFit="1"/>
    </xf>
    <xf numFmtId="0" fontId="0" fillId="0" borderId="4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2" fillId="0" borderId="9" xfId="0" applyFont="1" applyFill="1" applyBorder="1" applyAlignment="1">
      <alignment horizontal="center" vertical="center" shrinkToFit="1"/>
    </xf>
    <xf numFmtId="0" fontId="0" fillId="0" borderId="24" xfId="0" applyFont="1" applyFill="1" applyBorder="1" applyAlignment="1">
      <alignment horizontal="center" vertical="center" shrinkToFit="1"/>
    </xf>
    <xf numFmtId="0" fontId="0" fillId="0" borderId="19" xfId="0" applyFont="1" applyFill="1" applyBorder="1" applyAlignment="1">
      <alignment horizontal="center" vertical="center" shrinkToFit="1"/>
    </xf>
    <xf numFmtId="0" fontId="0" fillId="0" borderId="28" xfId="0" applyFont="1" applyFill="1" applyBorder="1" applyAlignment="1">
      <alignment horizontal="center" vertical="center" shrinkToFit="1"/>
    </xf>
    <xf numFmtId="0" fontId="0" fillId="0" borderId="2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 shrinkToFit="1"/>
    </xf>
    <xf numFmtId="0" fontId="0" fillId="0" borderId="8" xfId="0" applyFont="1" applyFill="1" applyBorder="1" applyAlignment="1">
      <alignment horizontal="center" vertical="center" shrinkToFit="1"/>
    </xf>
    <xf numFmtId="0" fontId="0" fillId="0" borderId="3" xfId="0" applyFont="1" applyFill="1" applyBorder="1" applyAlignment="1">
      <alignment horizontal="center" vertical="center" shrinkToFit="1"/>
    </xf>
    <xf numFmtId="0" fontId="2" fillId="0" borderId="19" xfId="0" applyFont="1" applyFill="1" applyBorder="1" applyAlignment="1">
      <alignment horizontal="center" vertical="center" shrinkToFit="1"/>
    </xf>
    <xf numFmtId="0" fontId="0" fillId="0" borderId="16" xfId="0" applyFont="1" applyFill="1" applyBorder="1" applyAlignment="1">
      <alignment horizontal="center" vertical="center" shrinkToFit="1"/>
    </xf>
    <xf numFmtId="0" fontId="38" fillId="0" borderId="2" xfId="0" applyFont="1" applyFill="1" applyBorder="1" applyAlignment="1">
      <alignment horizontal="center" vertical="center" shrinkToFit="1"/>
    </xf>
    <xf numFmtId="0" fontId="38" fillId="0" borderId="0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2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center" vertical="center" shrinkToFit="1"/>
    </xf>
    <xf numFmtId="0" fontId="13" fillId="0" borderId="2" xfId="0" applyFont="1" applyFill="1" applyBorder="1" applyAlignment="1">
      <alignment horizontal="center" vertical="center" shrinkToFit="1"/>
    </xf>
    <xf numFmtId="0" fontId="13" fillId="0" borderId="0" xfId="0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2" borderId="24" xfId="0" applyFont="1" applyFill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46" fillId="0" borderId="21" xfId="0" applyFont="1" applyBorder="1" applyAlignment="1">
      <alignment horizontal="center" vertical="center" wrapText="1"/>
    </xf>
    <xf numFmtId="0" fontId="46" fillId="0" borderId="23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shrinkToFit="1"/>
    </xf>
    <xf numFmtId="0" fontId="13" fillId="0" borderId="14" xfId="0" applyFont="1" applyBorder="1" applyAlignment="1">
      <alignment horizontal="center" vertical="center" shrinkToFit="1"/>
    </xf>
    <xf numFmtId="0" fontId="13" fillId="0" borderId="26" xfId="0" applyFont="1" applyBorder="1" applyAlignment="1">
      <alignment horizontal="center" vertical="center" shrinkToFit="1"/>
    </xf>
    <xf numFmtId="0" fontId="13" fillId="0" borderId="11" xfId="0" applyFont="1" applyBorder="1" applyAlignment="1">
      <alignment horizontal="center" vertical="center" shrinkToFit="1"/>
    </xf>
    <xf numFmtId="0" fontId="13" fillId="0" borderId="33" xfId="0" applyFont="1" applyBorder="1" applyAlignment="1">
      <alignment horizontal="center" vertical="center" shrinkToFit="1"/>
    </xf>
    <xf numFmtId="0" fontId="47" fillId="0" borderId="20" xfId="0" applyFont="1" applyBorder="1" applyAlignment="1">
      <alignment horizontal="center" vertical="center" shrinkToFit="1"/>
    </xf>
    <xf numFmtId="0" fontId="13" fillId="0" borderId="21" xfId="0" applyFont="1" applyBorder="1" applyAlignment="1">
      <alignment horizontal="center" vertical="center" shrinkToFit="1"/>
    </xf>
    <xf numFmtId="0" fontId="13" fillId="0" borderId="23" xfId="0" applyFont="1" applyBorder="1" applyAlignment="1">
      <alignment horizontal="center" vertical="center" shrinkToFit="1"/>
    </xf>
    <xf numFmtId="0" fontId="13" fillId="0" borderId="21" xfId="0" applyFont="1" applyBorder="1" applyAlignment="1">
      <alignment horizontal="center" vertical="center" wrapText="1" shrinkToFit="1"/>
    </xf>
    <xf numFmtId="0" fontId="4" fillId="2" borderId="7" xfId="0" applyFont="1" applyFill="1" applyBorder="1" applyAlignment="1">
      <alignment horizontal="center" vertical="center" wrapText="1" shrinkToFit="1"/>
    </xf>
    <xf numFmtId="0" fontId="0" fillId="2" borderId="5" xfId="0" applyFont="1" applyFill="1" applyBorder="1" applyAlignment="1">
      <alignment horizontal="center" vertical="center" shrinkToFit="1"/>
    </xf>
    <xf numFmtId="0" fontId="4" fillId="2" borderId="6" xfId="0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4" fillId="2" borderId="7" xfId="0" applyFont="1" applyFill="1" applyBorder="1" applyAlignment="1">
      <alignment horizontal="center" vertical="center" wrapText="1"/>
    </xf>
    <xf numFmtId="0" fontId="0" fillId="0" borderId="6" xfId="0" applyBorder="1" applyAlignment="1">
      <alignment vertical="center"/>
    </xf>
    <xf numFmtId="0" fontId="13" fillId="0" borderId="18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</cellXfs>
  <cellStyles count="11">
    <cellStyle name="Normal" xfId="0"/>
    <cellStyle name="Percent" xfId="15"/>
    <cellStyle name="Comma" xfId="16"/>
    <cellStyle name="Comma [0]" xfId="17"/>
    <cellStyle name="쉼표 [0]_12.보건및사회보장" xfId="18"/>
    <cellStyle name="쉼표 [0]_기획감사12" xfId="19"/>
    <cellStyle name="콤마 [0]_해안선및도서" xfId="20"/>
    <cellStyle name="Currency" xfId="21"/>
    <cellStyle name="Currency [0]" xfId="22"/>
    <cellStyle name="표준_맥류" xfId="23"/>
    <cellStyle name="표준_미곡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styles" Target="styles.xml" /><Relationship Id="rId49" Type="http://schemas.openxmlformats.org/officeDocument/2006/relationships/sharedStrings" Target="sharedStrings.xml" /><Relationship Id="rId5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409575</xdr:colOff>
      <xdr:row>0</xdr:row>
      <xdr:rowOff>0</xdr:rowOff>
    </xdr:from>
    <xdr:ext cx="95250" cy="209550"/>
    <xdr:sp>
      <xdr:nvSpPr>
        <xdr:cNvPr id="1" name="TextBox 1"/>
        <xdr:cNvSpPr txBox="1">
          <a:spLocks noChangeArrowheads="1"/>
        </xdr:cNvSpPr>
      </xdr:nvSpPr>
      <xdr:spPr>
        <a:xfrm>
          <a:off x="159067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2" name="TextBox 2"/>
        <xdr:cNvSpPr txBox="1">
          <a:spLocks noChangeArrowheads="1"/>
        </xdr:cNvSpPr>
      </xdr:nvSpPr>
      <xdr:spPr>
        <a:xfrm>
          <a:off x="159067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3" name="TextBox 3"/>
        <xdr:cNvSpPr txBox="1">
          <a:spLocks noChangeArrowheads="1"/>
        </xdr:cNvSpPr>
      </xdr:nvSpPr>
      <xdr:spPr>
        <a:xfrm>
          <a:off x="159067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4" name="TextBox 4"/>
        <xdr:cNvSpPr txBox="1">
          <a:spLocks noChangeArrowheads="1"/>
        </xdr:cNvSpPr>
      </xdr:nvSpPr>
      <xdr:spPr>
        <a:xfrm>
          <a:off x="159067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5" name="TextBox 5"/>
        <xdr:cNvSpPr txBox="1">
          <a:spLocks noChangeArrowheads="1"/>
        </xdr:cNvSpPr>
      </xdr:nvSpPr>
      <xdr:spPr>
        <a:xfrm>
          <a:off x="159067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6" name="TextBox 6"/>
        <xdr:cNvSpPr txBox="1">
          <a:spLocks noChangeArrowheads="1"/>
        </xdr:cNvSpPr>
      </xdr:nvSpPr>
      <xdr:spPr>
        <a:xfrm>
          <a:off x="159067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7" name="TextBox 7"/>
        <xdr:cNvSpPr txBox="1">
          <a:spLocks noChangeArrowheads="1"/>
        </xdr:cNvSpPr>
      </xdr:nvSpPr>
      <xdr:spPr>
        <a:xfrm>
          <a:off x="159067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8" name="TextBox 8"/>
        <xdr:cNvSpPr txBox="1">
          <a:spLocks noChangeArrowheads="1"/>
        </xdr:cNvSpPr>
      </xdr:nvSpPr>
      <xdr:spPr>
        <a:xfrm>
          <a:off x="159067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9" name="TextBox 9"/>
        <xdr:cNvSpPr txBox="1">
          <a:spLocks noChangeArrowheads="1"/>
        </xdr:cNvSpPr>
      </xdr:nvSpPr>
      <xdr:spPr>
        <a:xfrm>
          <a:off x="159067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10" name="TextBox 10"/>
        <xdr:cNvSpPr txBox="1">
          <a:spLocks noChangeArrowheads="1"/>
        </xdr:cNvSpPr>
      </xdr:nvSpPr>
      <xdr:spPr>
        <a:xfrm>
          <a:off x="159067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11" name="TextBox 11"/>
        <xdr:cNvSpPr txBox="1">
          <a:spLocks noChangeArrowheads="1"/>
        </xdr:cNvSpPr>
      </xdr:nvSpPr>
      <xdr:spPr>
        <a:xfrm>
          <a:off x="159067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12" name="TextBox 12"/>
        <xdr:cNvSpPr txBox="1">
          <a:spLocks noChangeArrowheads="1"/>
        </xdr:cNvSpPr>
      </xdr:nvSpPr>
      <xdr:spPr>
        <a:xfrm>
          <a:off x="159067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13" name="TextBox 13"/>
        <xdr:cNvSpPr txBox="1">
          <a:spLocks noChangeArrowheads="1"/>
        </xdr:cNvSpPr>
      </xdr:nvSpPr>
      <xdr:spPr>
        <a:xfrm>
          <a:off x="159067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14" name="TextBox 14"/>
        <xdr:cNvSpPr txBox="1">
          <a:spLocks noChangeArrowheads="1"/>
        </xdr:cNvSpPr>
      </xdr:nvSpPr>
      <xdr:spPr>
        <a:xfrm>
          <a:off x="159067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15" name="TextBox 15"/>
        <xdr:cNvSpPr txBox="1">
          <a:spLocks noChangeArrowheads="1"/>
        </xdr:cNvSpPr>
      </xdr:nvSpPr>
      <xdr:spPr>
        <a:xfrm>
          <a:off x="159067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16" name="TextBox 16"/>
        <xdr:cNvSpPr txBox="1">
          <a:spLocks noChangeArrowheads="1"/>
        </xdr:cNvSpPr>
      </xdr:nvSpPr>
      <xdr:spPr>
        <a:xfrm>
          <a:off x="159067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17" name="TextBox 17"/>
        <xdr:cNvSpPr txBox="1">
          <a:spLocks noChangeArrowheads="1"/>
        </xdr:cNvSpPr>
      </xdr:nvSpPr>
      <xdr:spPr>
        <a:xfrm>
          <a:off x="159067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18" name="TextBox 18"/>
        <xdr:cNvSpPr txBox="1">
          <a:spLocks noChangeArrowheads="1"/>
        </xdr:cNvSpPr>
      </xdr:nvSpPr>
      <xdr:spPr>
        <a:xfrm>
          <a:off x="159067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19" name="TextBox 19"/>
        <xdr:cNvSpPr txBox="1">
          <a:spLocks noChangeArrowheads="1"/>
        </xdr:cNvSpPr>
      </xdr:nvSpPr>
      <xdr:spPr>
        <a:xfrm>
          <a:off x="159067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20" name="TextBox 20"/>
        <xdr:cNvSpPr txBox="1">
          <a:spLocks noChangeArrowheads="1"/>
        </xdr:cNvSpPr>
      </xdr:nvSpPr>
      <xdr:spPr>
        <a:xfrm>
          <a:off x="159067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21" name="TextBox 21"/>
        <xdr:cNvSpPr txBox="1">
          <a:spLocks noChangeArrowheads="1"/>
        </xdr:cNvSpPr>
      </xdr:nvSpPr>
      <xdr:spPr>
        <a:xfrm>
          <a:off x="159067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22" name="TextBox 22"/>
        <xdr:cNvSpPr txBox="1">
          <a:spLocks noChangeArrowheads="1"/>
        </xdr:cNvSpPr>
      </xdr:nvSpPr>
      <xdr:spPr>
        <a:xfrm>
          <a:off x="159067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23" name="TextBox 23"/>
        <xdr:cNvSpPr txBox="1">
          <a:spLocks noChangeArrowheads="1"/>
        </xdr:cNvSpPr>
      </xdr:nvSpPr>
      <xdr:spPr>
        <a:xfrm>
          <a:off x="159067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24" name="TextBox 24"/>
        <xdr:cNvSpPr txBox="1">
          <a:spLocks noChangeArrowheads="1"/>
        </xdr:cNvSpPr>
      </xdr:nvSpPr>
      <xdr:spPr>
        <a:xfrm>
          <a:off x="159067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25" name="TextBox 25"/>
        <xdr:cNvSpPr txBox="1">
          <a:spLocks noChangeArrowheads="1"/>
        </xdr:cNvSpPr>
      </xdr:nvSpPr>
      <xdr:spPr>
        <a:xfrm>
          <a:off x="159067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26" name="TextBox 26"/>
        <xdr:cNvSpPr txBox="1">
          <a:spLocks noChangeArrowheads="1"/>
        </xdr:cNvSpPr>
      </xdr:nvSpPr>
      <xdr:spPr>
        <a:xfrm>
          <a:off x="159067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27" name="TextBox 27"/>
        <xdr:cNvSpPr txBox="1">
          <a:spLocks noChangeArrowheads="1"/>
        </xdr:cNvSpPr>
      </xdr:nvSpPr>
      <xdr:spPr>
        <a:xfrm>
          <a:off x="159067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28" name="TextBox 28"/>
        <xdr:cNvSpPr txBox="1">
          <a:spLocks noChangeArrowheads="1"/>
        </xdr:cNvSpPr>
      </xdr:nvSpPr>
      <xdr:spPr>
        <a:xfrm>
          <a:off x="159067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29" name="TextBox 29"/>
        <xdr:cNvSpPr txBox="1">
          <a:spLocks noChangeArrowheads="1"/>
        </xdr:cNvSpPr>
      </xdr:nvSpPr>
      <xdr:spPr>
        <a:xfrm>
          <a:off x="159067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30" name="TextBox 30"/>
        <xdr:cNvSpPr txBox="1">
          <a:spLocks noChangeArrowheads="1"/>
        </xdr:cNvSpPr>
      </xdr:nvSpPr>
      <xdr:spPr>
        <a:xfrm>
          <a:off x="159067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31" name="TextBox 31"/>
        <xdr:cNvSpPr txBox="1">
          <a:spLocks noChangeArrowheads="1"/>
        </xdr:cNvSpPr>
      </xdr:nvSpPr>
      <xdr:spPr>
        <a:xfrm>
          <a:off x="159067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32" name="TextBox 32"/>
        <xdr:cNvSpPr txBox="1">
          <a:spLocks noChangeArrowheads="1"/>
        </xdr:cNvSpPr>
      </xdr:nvSpPr>
      <xdr:spPr>
        <a:xfrm>
          <a:off x="159067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33" name="TextBox 33"/>
        <xdr:cNvSpPr txBox="1">
          <a:spLocks noChangeArrowheads="1"/>
        </xdr:cNvSpPr>
      </xdr:nvSpPr>
      <xdr:spPr>
        <a:xfrm>
          <a:off x="159067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34" name="TextBox 34"/>
        <xdr:cNvSpPr txBox="1">
          <a:spLocks noChangeArrowheads="1"/>
        </xdr:cNvSpPr>
      </xdr:nvSpPr>
      <xdr:spPr>
        <a:xfrm>
          <a:off x="159067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35" name="TextBox 35"/>
        <xdr:cNvSpPr txBox="1">
          <a:spLocks noChangeArrowheads="1"/>
        </xdr:cNvSpPr>
      </xdr:nvSpPr>
      <xdr:spPr>
        <a:xfrm>
          <a:off x="159067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36" name="TextBox 36"/>
        <xdr:cNvSpPr txBox="1">
          <a:spLocks noChangeArrowheads="1"/>
        </xdr:cNvSpPr>
      </xdr:nvSpPr>
      <xdr:spPr>
        <a:xfrm>
          <a:off x="159067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37" name="TextBox 37"/>
        <xdr:cNvSpPr txBox="1">
          <a:spLocks noChangeArrowheads="1"/>
        </xdr:cNvSpPr>
      </xdr:nvSpPr>
      <xdr:spPr>
        <a:xfrm>
          <a:off x="159067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38" name="TextBox 38"/>
        <xdr:cNvSpPr txBox="1">
          <a:spLocks noChangeArrowheads="1"/>
        </xdr:cNvSpPr>
      </xdr:nvSpPr>
      <xdr:spPr>
        <a:xfrm>
          <a:off x="159067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39" name="TextBox 39"/>
        <xdr:cNvSpPr txBox="1">
          <a:spLocks noChangeArrowheads="1"/>
        </xdr:cNvSpPr>
      </xdr:nvSpPr>
      <xdr:spPr>
        <a:xfrm>
          <a:off x="159067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40" name="TextBox 40"/>
        <xdr:cNvSpPr txBox="1">
          <a:spLocks noChangeArrowheads="1"/>
        </xdr:cNvSpPr>
      </xdr:nvSpPr>
      <xdr:spPr>
        <a:xfrm>
          <a:off x="159067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41" name="TextBox 41"/>
        <xdr:cNvSpPr txBox="1">
          <a:spLocks noChangeArrowheads="1"/>
        </xdr:cNvSpPr>
      </xdr:nvSpPr>
      <xdr:spPr>
        <a:xfrm>
          <a:off x="159067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42" name="TextBox 42"/>
        <xdr:cNvSpPr txBox="1">
          <a:spLocks noChangeArrowheads="1"/>
        </xdr:cNvSpPr>
      </xdr:nvSpPr>
      <xdr:spPr>
        <a:xfrm>
          <a:off x="159067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43" name="TextBox 43"/>
        <xdr:cNvSpPr txBox="1">
          <a:spLocks noChangeArrowheads="1"/>
        </xdr:cNvSpPr>
      </xdr:nvSpPr>
      <xdr:spPr>
        <a:xfrm>
          <a:off x="159067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44" name="TextBox 44"/>
        <xdr:cNvSpPr txBox="1">
          <a:spLocks noChangeArrowheads="1"/>
        </xdr:cNvSpPr>
      </xdr:nvSpPr>
      <xdr:spPr>
        <a:xfrm>
          <a:off x="159067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45" name="TextBox 45"/>
        <xdr:cNvSpPr txBox="1">
          <a:spLocks noChangeArrowheads="1"/>
        </xdr:cNvSpPr>
      </xdr:nvSpPr>
      <xdr:spPr>
        <a:xfrm>
          <a:off x="159067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46" name="TextBox 46"/>
        <xdr:cNvSpPr txBox="1">
          <a:spLocks noChangeArrowheads="1"/>
        </xdr:cNvSpPr>
      </xdr:nvSpPr>
      <xdr:spPr>
        <a:xfrm>
          <a:off x="159067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47" name="TextBox 47"/>
        <xdr:cNvSpPr txBox="1">
          <a:spLocks noChangeArrowheads="1"/>
        </xdr:cNvSpPr>
      </xdr:nvSpPr>
      <xdr:spPr>
        <a:xfrm>
          <a:off x="159067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48" name="TextBox 48"/>
        <xdr:cNvSpPr txBox="1">
          <a:spLocks noChangeArrowheads="1"/>
        </xdr:cNvSpPr>
      </xdr:nvSpPr>
      <xdr:spPr>
        <a:xfrm>
          <a:off x="159067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49" name="TextBox 49"/>
        <xdr:cNvSpPr txBox="1">
          <a:spLocks noChangeArrowheads="1"/>
        </xdr:cNvSpPr>
      </xdr:nvSpPr>
      <xdr:spPr>
        <a:xfrm>
          <a:off x="159067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50" name="TextBox 50"/>
        <xdr:cNvSpPr txBox="1">
          <a:spLocks noChangeArrowheads="1"/>
        </xdr:cNvSpPr>
      </xdr:nvSpPr>
      <xdr:spPr>
        <a:xfrm>
          <a:off x="159067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51" name="TextBox 51"/>
        <xdr:cNvSpPr txBox="1">
          <a:spLocks noChangeArrowheads="1"/>
        </xdr:cNvSpPr>
      </xdr:nvSpPr>
      <xdr:spPr>
        <a:xfrm>
          <a:off x="159067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52" name="TextBox 52"/>
        <xdr:cNvSpPr txBox="1">
          <a:spLocks noChangeArrowheads="1"/>
        </xdr:cNvSpPr>
      </xdr:nvSpPr>
      <xdr:spPr>
        <a:xfrm>
          <a:off x="159067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53" name="TextBox 53"/>
        <xdr:cNvSpPr txBox="1">
          <a:spLocks noChangeArrowheads="1"/>
        </xdr:cNvSpPr>
      </xdr:nvSpPr>
      <xdr:spPr>
        <a:xfrm>
          <a:off x="159067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54" name="TextBox 54"/>
        <xdr:cNvSpPr txBox="1">
          <a:spLocks noChangeArrowheads="1"/>
        </xdr:cNvSpPr>
      </xdr:nvSpPr>
      <xdr:spPr>
        <a:xfrm>
          <a:off x="159067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55" name="TextBox 55"/>
        <xdr:cNvSpPr txBox="1">
          <a:spLocks noChangeArrowheads="1"/>
        </xdr:cNvSpPr>
      </xdr:nvSpPr>
      <xdr:spPr>
        <a:xfrm>
          <a:off x="159067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56" name="TextBox 56"/>
        <xdr:cNvSpPr txBox="1">
          <a:spLocks noChangeArrowheads="1"/>
        </xdr:cNvSpPr>
      </xdr:nvSpPr>
      <xdr:spPr>
        <a:xfrm>
          <a:off x="159067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57" name="TextBox 57"/>
        <xdr:cNvSpPr txBox="1">
          <a:spLocks noChangeArrowheads="1"/>
        </xdr:cNvSpPr>
      </xdr:nvSpPr>
      <xdr:spPr>
        <a:xfrm>
          <a:off x="159067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58" name="TextBox 58"/>
        <xdr:cNvSpPr txBox="1">
          <a:spLocks noChangeArrowheads="1"/>
        </xdr:cNvSpPr>
      </xdr:nvSpPr>
      <xdr:spPr>
        <a:xfrm>
          <a:off x="159067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59" name="TextBox 59"/>
        <xdr:cNvSpPr txBox="1">
          <a:spLocks noChangeArrowheads="1"/>
        </xdr:cNvSpPr>
      </xdr:nvSpPr>
      <xdr:spPr>
        <a:xfrm>
          <a:off x="159067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60" name="TextBox 60"/>
        <xdr:cNvSpPr txBox="1">
          <a:spLocks noChangeArrowheads="1"/>
        </xdr:cNvSpPr>
      </xdr:nvSpPr>
      <xdr:spPr>
        <a:xfrm>
          <a:off x="159067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61" name="TextBox 61"/>
        <xdr:cNvSpPr txBox="1">
          <a:spLocks noChangeArrowheads="1"/>
        </xdr:cNvSpPr>
      </xdr:nvSpPr>
      <xdr:spPr>
        <a:xfrm>
          <a:off x="159067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62" name="TextBox 62"/>
        <xdr:cNvSpPr txBox="1">
          <a:spLocks noChangeArrowheads="1"/>
        </xdr:cNvSpPr>
      </xdr:nvSpPr>
      <xdr:spPr>
        <a:xfrm>
          <a:off x="159067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63" name="TextBox 63"/>
        <xdr:cNvSpPr txBox="1">
          <a:spLocks noChangeArrowheads="1"/>
        </xdr:cNvSpPr>
      </xdr:nvSpPr>
      <xdr:spPr>
        <a:xfrm>
          <a:off x="159067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64" name="TextBox 64"/>
        <xdr:cNvSpPr txBox="1">
          <a:spLocks noChangeArrowheads="1"/>
        </xdr:cNvSpPr>
      </xdr:nvSpPr>
      <xdr:spPr>
        <a:xfrm>
          <a:off x="159067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65" name="TextBox 65"/>
        <xdr:cNvSpPr txBox="1">
          <a:spLocks noChangeArrowheads="1"/>
        </xdr:cNvSpPr>
      </xdr:nvSpPr>
      <xdr:spPr>
        <a:xfrm>
          <a:off x="159067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66" name="TextBox 66"/>
        <xdr:cNvSpPr txBox="1">
          <a:spLocks noChangeArrowheads="1"/>
        </xdr:cNvSpPr>
      </xdr:nvSpPr>
      <xdr:spPr>
        <a:xfrm>
          <a:off x="159067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67" name="TextBox 67"/>
        <xdr:cNvSpPr txBox="1">
          <a:spLocks noChangeArrowheads="1"/>
        </xdr:cNvSpPr>
      </xdr:nvSpPr>
      <xdr:spPr>
        <a:xfrm>
          <a:off x="159067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68" name="TextBox 68"/>
        <xdr:cNvSpPr txBox="1">
          <a:spLocks noChangeArrowheads="1"/>
        </xdr:cNvSpPr>
      </xdr:nvSpPr>
      <xdr:spPr>
        <a:xfrm>
          <a:off x="159067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69" name="TextBox 69"/>
        <xdr:cNvSpPr txBox="1">
          <a:spLocks noChangeArrowheads="1"/>
        </xdr:cNvSpPr>
      </xdr:nvSpPr>
      <xdr:spPr>
        <a:xfrm>
          <a:off x="159067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70" name="TextBox 70"/>
        <xdr:cNvSpPr txBox="1">
          <a:spLocks noChangeArrowheads="1"/>
        </xdr:cNvSpPr>
      </xdr:nvSpPr>
      <xdr:spPr>
        <a:xfrm>
          <a:off x="159067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71" name="TextBox 71"/>
        <xdr:cNvSpPr txBox="1">
          <a:spLocks noChangeArrowheads="1"/>
        </xdr:cNvSpPr>
      </xdr:nvSpPr>
      <xdr:spPr>
        <a:xfrm>
          <a:off x="159067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72" name="TextBox 72"/>
        <xdr:cNvSpPr txBox="1">
          <a:spLocks noChangeArrowheads="1"/>
        </xdr:cNvSpPr>
      </xdr:nvSpPr>
      <xdr:spPr>
        <a:xfrm>
          <a:off x="159067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73" name="TextBox 73"/>
        <xdr:cNvSpPr txBox="1">
          <a:spLocks noChangeArrowheads="1"/>
        </xdr:cNvSpPr>
      </xdr:nvSpPr>
      <xdr:spPr>
        <a:xfrm>
          <a:off x="159067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74" name="TextBox 74"/>
        <xdr:cNvSpPr txBox="1">
          <a:spLocks noChangeArrowheads="1"/>
        </xdr:cNvSpPr>
      </xdr:nvSpPr>
      <xdr:spPr>
        <a:xfrm>
          <a:off x="159067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75" name="TextBox 75"/>
        <xdr:cNvSpPr txBox="1">
          <a:spLocks noChangeArrowheads="1"/>
        </xdr:cNvSpPr>
      </xdr:nvSpPr>
      <xdr:spPr>
        <a:xfrm>
          <a:off x="159067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76" name="TextBox 76"/>
        <xdr:cNvSpPr txBox="1">
          <a:spLocks noChangeArrowheads="1"/>
        </xdr:cNvSpPr>
      </xdr:nvSpPr>
      <xdr:spPr>
        <a:xfrm>
          <a:off x="159067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77" name="TextBox 77"/>
        <xdr:cNvSpPr txBox="1">
          <a:spLocks noChangeArrowheads="1"/>
        </xdr:cNvSpPr>
      </xdr:nvSpPr>
      <xdr:spPr>
        <a:xfrm>
          <a:off x="159067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78" name="TextBox 78"/>
        <xdr:cNvSpPr txBox="1">
          <a:spLocks noChangeArrowheads="1"/>
        </xdr:cNvSpPr>
      </xdr:nvSpPr>
      <xdr:spPr>
        <a:xfrm>
          <a:off x="159067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79" name="TextBox 79"/>
        <xdr:cNvSpPr txBox="1">
          <a:spLocks noChangeArrowheads="1"/>
        </xdr:cNvSpPr>
      </xdr:nvSpPr>
      <xdr:spPr>
        <a:xfrm>
          <a:off x="159067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80" name="TextBox 80"/>
        <xdr:cNvSpPr txBox="1">
          <a:spLocks noChangeArrowheads="1"/>
        </xdr:cNvSpPr>
      </xdr:nvSpPr>
      <xdr:spPr>
        <a:xfrm>
          <a:off x="159067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81" name="TextBox 81"/>
        <xdr:cNvSpPr txBox="1">
          <a:spLocks noChangeArrowheads="1"/>
        </xdr:cNvSpPr>
      </xdr:nvSpPr>
      <xdr:spPr>
        <a:xfrm>
          <a:off x="159067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82" name="TextBox 82"/>
        <xdr:cNvSpPr txBox="1">
          <a:spLocks noChangeArrowheads="1"/>
        </xdr:cNvSpPr>
      </xdr:nvSpPr>
      <xdr:spPr>
        <a:xfrm>
          <a:off x="159067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83" name="TextBox 83"/>
        <xdr:cNvSpPr txBox="1">
          <a:spLocks noChangeArrowheads="1"/>
        </xdr:cNvSpPr>
      </xdr:nvSpPr>
      <xdr:spPr>
        <a:xfrm>
          <a:off x="159067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84" name="TextBox 84"/>
        <xdr:cNvSpPr txBox="1">
          <a:spLocks noChangeArrowheads="1"/>
        </xdr:cNvSpPr>
      </xdr:nvSpPr>
      <xdr:spPr>
        <a:xfrm>
          <a:off x="159067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85" name="TextBox 85"/>
        <xdr:cNvSpPr txBox="1">
          <a:spLocks noChangeArrowheads="1"/>
        </xdr:cNvSpPr>
      </xdr:nvSpPr>
      <xdr:spPr>
        <a:xfrm>
          <a:off x="159067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86" name="TextBox 86"/>
        <xdr:cNvSpPr txBox="1">
          <a:spLocks noChangeArrowheads="1"/>
        </xdr:cNvSpPr>
      </xdr:nvSpPr>
      <xdr:spPr>
        <a:xfrm>
          <a:off x="159067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87" name="TextBox 87"/>
        <xdr:cNvSpPr txBox="1">
          <a:spLocks noChangeArrowheads="1"/>
        </xdr:cNvSpPr>
      </xdr:nvSpPr>
      <xdr:spPr>
        <a:xfrm>
          <a:off x="159067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88" name="TextBox 88"/>
        <xdr:cNvSpPr txBox="1">
          <a:spLocks noChangeArrowheads="1"/>
        </xdr:cNvSpPr>
      </xdr:nvSpPr>
      <xdr:spPr>
        <a:xfrm>
          <a:off x="159067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89" name="TextBox 89"/>
        <xdr:cNvSpPr txBox="1">
          <a:spLocks noChangeArrowheads="1"/>
        </xdr:cNvSpPr>
      </xdr:nvSpPr>
      <xdr:spPr>
        <a:xfrm>
          <a:off x="159067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90" name="TextBox 90"/>
        <xdr:cNvSpPr txBox="1">
          <a:spLocks noChangeArrowheads="1"/>
        </xdr:cNvSpPr>
      </xdr:nvSpPr>
      <xdr:spPr>
        <a:xfrm>
          <a:off x="159067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91" name="TextBox 91"/>
        <xdr:cNvSpPr txBox="1">
          <a:spLocks noChangeArrowheads="1"/>
        </xdr:cNvSpPr>
      </xdr:nvSpPr>
      <xdr:spPr>
        <a:xfrm>
          <a:off x="159067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92" name="TextBox 92"/>
        <xdr:cNvSpPr txBox="1">
          <a:spLocks noChangeArrowheads="1"/>
        </xdr:cNvSpPr>
      </xdr:nvSpPr>
      <xdr:spPr>
        <a:xfrm>
          <a:off x="159067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93" name="TextBox 93"/>
        <xdr:cNvSpPr txBox="1">
          <a:spLocks noChangeArrowheads="1"/>
        </xdr:cNvSpPr>
      </xdr:nvSpPr>
      <xdr:spPr>
        <a:xfrm>
          <a:off x="159067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94" name="TextBox 94"/>
        <xdr:cNvSpPr txBox="1">
          <a:spLocks noChangeArrowheads="1"/>
        </xdr:cNvSpPr>
      </xdr:nvSpPr>
      <xdr:spPr>
        <a:xfrm>
          <a:off x="159067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95" name="TextBox 95"/>
        <xdr:cNvSpPr txBox="1">
          <a:spLocks noChangeArrowheads="1"/>
        </xdr:cNvSpPr>
      </xdr:nvSpPr>
      <xdr:spPr>
        <a:xfrm>
          <a:off x="159067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96" name="TextBox 96"/>
        <xdr:cNvSpPr txBox="1">
          <a:spLocks noChangeArrowheads="1"/>
        </xdr:cNvSpPr>
      </xdr:nvSpPr>
      <xdr:spPr>
        <a:xfrm>
          <a:off x="159067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97" name="TextBox 97"/>
        <xdr:cNvSpPr txBox="1">
          <a:spLocks noChangeArrowheads="1"/>
        </xdr:cNvSpPr>
      </xdr:nvSpPr>
      <xdr:spPr>
        <a:xfrm>
          <a:off x="159067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98" name="TextBox 98"/>
        <xdr:cNvSpPr txBox="1">
          <a:spLocks noChangeArrowheads="1"/>
        </xdr:cNvSpPr>
      </xdr:nvSpPr>
      <xdr:spPr>
        <a:xfrm>
          <a:off x="159067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99" name="TextBox 99"/>
        <xdr:cNvSpPr txBox="1">
          <a:spLocks noChangeArrowheads="1"/>
        </xdr:cNvSpPr>
      </xdr:nvSpPr>
      <xdr:spPr>
        <a:xfrm>
          <a:off x="159067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100" name="TextBox 100"/>
        <xdr:cNvSpPr txBox="1">
          <a:spLocks noChangeArrowheads="1"/>
        </xdr:cNvSpPr>
      </xdr:nvSpPr>
      <xdr:spPr>
        <a:xfrm>
          <a:off x="159067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101" name="TextBox 101"/>
        <xdr:cNvSpPr txBox="1">
          <a:spLocks noChangeArrowheads="1"/>
        </xdr:cNvSpPr>
      </xdr:nvSpPr>
      <xdr:spPr>
        <a:xfrm>
          <a:off x="159067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102" name="TextBox 102"/>
        <xdr:cNvSpPr txBox="1">
          <a:spLocks noChangeArrowheads="1"/>
        </xdr:cNvSpPr>
      </xdr:nvSpPr>
      <xdr:spPr>
        <a:xfrm>
          <a:off x="159067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103" name="TextBox 103"/>
        <xdr:cNvSpPr txBox="1">
          <a:spLocks noChangeArrowheads="1"/>
        </xdr:cNvSpPr>
      </xdr:nvSpPr>
      <xdr:spPr>
        <a:xfrm>
          <a:off x="159067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104" name="TextBox 104"/>
        <xdr:cNvSpPr txBox="1">
          <a:spLocks noChangeArrowheads="1"/>
        </xdr:cNvSpPr>
      </xdr:nvSpPr>
      <xdr:spPr>
        <a:xfrm>
          <a:off x="159067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105" name="TextBox 105"/>
        <xdr:cNvSpPr txBox="1">
          <a:spLocks noChangeArrowheads="1"/>
        </xdr:cNvSpPr>
      </xdr:nvSpPr>
      <xdr:spPr>
        <a:xfrm>
          <a:off x="159067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106" name="TextBox 106"/>
        <xdr:cNvSpPr txBox="1">
          <a:spLocks noChangeArrowheads="1"/>
        </xdr:cNvSpPr>
      </xdr:nvSpPr>
      <xdr:spPr>
        <a:xfrm>
          <a:off x="159067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107" name="TextBox 107"/>
        <xdr:cNvSpPr txBox="1">
          <a:spLocks noChangeArrowheads="1"/>
        </xdr:cNvSpPr>
      </xdr:nvSpPr>
      <xdr:spPr>
        <a:xfrm>
          <a:off x="159067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108" name="TextBox 108"/>
        <xdr:cNvSpPr txBox="1">
          <a:spLocks noChangeArrowheads="1"/>
        </xdr:cNvSpPr>
      </xdr:nvSpPr>
      <xdr:spPr>
        <a:xfrm>
          <a:off x="159067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109" name="TextBox 109"/>
        <xdr:cNvSpPr txBox="1">
          <a:spLocks noChangeArrowheads="1"/>
        </xdr:cNvSpPr>
      </xdr:nvSpPr>
      <xdr:spPr>
        <a:xfrm>
          <a:off x="159067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110" name="TextBox 110"/>
        <xdr:cNvSpPr txBox="1">
          <a:spLocks noChangeArrowheads="1"/>
        </xdr:cNvSpPr>
      </xdr:nvSpPr>
      <xdr:spPr>
        <a:xfrm>
          <a:off x="159067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111" name="TextBox 111"/>
        <xdr:cNvSpPr txBox="1">
          <a:spLocks noChangeArrowheads="1"/>
        </xdr:cNvSpPr>
      </xdr:nvSpPr>
      <xdr:spPr>
        <a:xfrm>
          <a:off x="159067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112" name="TextBox 112"/>
        <xdr:cNvSpPr txBox="1">
          <a:spLocks noChangeArrowheads="1"/>
        </xdr:cNvSpPr>
      </xdr:nvSpPr>
      <xdr:spPr>
        <a:xfrm>
          <a:off x="159067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113" name="TextBox 113"/>
        <xdr:cNvSpPr txBox="1">
          <a:spLocks noChangeArrowheads="1"/>
        </xdr:cNvSpPr>
      </xdr:nvSpPr>
      <xdr:spPr>
        <a:xfrm>
          <a:off x="159067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114" name="TextBox 114"/>
        <xdr:cNvSpPr txBox="1">
          <a:spLocks noChangeArrowheads="1"/>
        </xdr:cNvSpPr>
      </xdr:nvSpPr>
      <xdr:spPr>
        <a:xfrm>
          <a:off x="159067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115" name="TextBox 115"/>
        <xdr:cNvSpPr txBox="1">
          <a:spLocks noChangeArrowheads="1"/>
        </xdr:cNvSpPr>
      </xdr:nvSpPr>
      <xdr:spPr>
        <a:xfrm>
          <a:off x="159067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116" name="TextBox 116"/>
        <xdr:cNvSpPr txBox="1">
          <a:spLocks noChangeArrowheads="1"/>
        </xdr:cNvSpPr>
      </xdr:nvSpPr>
      <xdr:spPr>
        <a:xfrm>
          <a:off x="159067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117" name="TextBox 117"/>
        <xdr:cNvSpPr txBox="1">
          <a:spLocks noChangeArrowheads="1"/>
        </xdr:cNvSpPr>
      </xdr:nvSpPr>
      <xdr:spPr>
        <a:xfrm>
          <a:off x="159067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118" name="TextBox 118"/>
        <xdr:cNvSpPr txBox="1">
          <a:spLocks noChangeArrowheads="1"/>
        </xdr:cNvSpPr>
      </xdr:nvSpPr>
      <xdr:spPr>
        <a:xfrm>
          <a:off x="159067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119" name="TextBox 119"/>
        <xdr:cNvSpPr txBox="1">
          <a:spLocks noChangeArrowheads="1"/>
        </xdr:cNvSpPr>
      </xdr:nvSpPr>
      <xdr:spPr>
        <a:xfrm>
          <a:off x="159067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120" name="TextBox 120"/>
        <xdr:cNvSpPr txBox="1">
          <a:spLocks noChangeArrowheads="1"/>
        </xdr:cNvSpPr>
      </xdr:nvSpPr>
      <xdr:spPr>
        <a:xfrm>
          <a:off x="159067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121" name="TextBox 121"/>
        <xdr:cNvSpPr txBox="1">
          <a:spLocks noChangeArrowheads="1"/>
        </xdr:cNvSpPr>
      </xdr:nvSpPr>
      <xdr:spPr>
        <a:xfrm>
          <a:off x="159067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122" name="TextBox 122"/>
        <xdr:cNvSpPr txBox="1">
          <a:spLocks noChangeArrowheads="1"/>
        </xdr:cNvSpPr>
      </xdr:nvSpPr>
      <xdr:spPr>
        <a:xfrm>
          <a:off x="159067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123" name="TextBox 123"/>
        <xdr:cNvSpPr txBox="1">
          <a:spLocks noChangeArrowheads="1"/>
        </xdr:cNvSpPr>
      </xdr:nvSpPr>
      <xdr:spPr>
        <a:xfrm>
          <a:off x="159067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124" name="TextBox 124"/>
        <xdr:cNvSpPr txBox="1">
          <a:spLocks noChangeArrowheads="1"/>
        </xdr:cNvSpPr>
      </xdr:nvSpPr>
      <xdr:spPr>
        <a:xfrm>
          <a:off x="159067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125" name="TextBox 125"/>
        <xdr:cNvSpPr txBox="1">
          <a:spLocks noChangeArrowheads="1"/>
        </xdr:cNvSpPr>
      </xdr:nvSpPr>
      <xdr:spPr>
        <a:xfrm>
          <a:off x="159067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126" name="TextBox 126"/>
        <xdr:cNvSpPr txBox="1">
          <a:spLocks noChangeArrowheads="1"/>
        </xdr:cNvSpPr>
      </xdr:nvSpPr>
      <xdr:spPr>
        <a:xfrm>
          <a:off x="159067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127" name="TextBox 127"/>
        <xdr:cNvSpPr txBox="1">
          <a:spLocks noChangeArrowheads="1"/>
        </xdr:cNvSpPr>
      </xdr:nvSpPr>
      <xdr:spPr>
        <a:xfrm>
          <a:off x="159067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128" name="TextBox 128"/>
        <xdr:cNvSpPr txBox="1">
          <a:spLocks noChangeArrowheads="1"/>
        </xdr:cNvSpPr>
      </xdr:nvSpPr>
      <xdr:spPr>
        <a:xfrm>
          <a:off x="159067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129" name="TextBox 129"/>
        <xdr:cNvSpPr txBox="1">
          <a:spLocks noChangeArrowheads="1"/>
        </xdr:cNvSpPr>
      </xdr:nvSpPr>
      <xdr:spPr>
        <a:xfrm>
          <a:off x="159067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130" name="TextBox 130"/>
        <xdr:cNvSpPr txBox="1">
          <a:spLocks noChangeArrowheads="1"/>
        </xdr:cNvSpPr>
      </xdr:nvSpPr>
      <xdr:spPr>
        <a:xfrm>
          <a:off x="159067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131" name="TextBox 131"/>
        <xdr:cNvSpPr txBox="1">
          <a:spLocks noChangeArrowheads="1"/>
        </xdr:cNvSpPr>
      </xdr:nvSpPr>
      <xdr:spPr>
        <a:xfrm>
          <a:off x="159067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132" name="TextBox 132"/>
        <xdr:cNvSpPr txBox="1">
          <a:spLocks noChangeArrowheads="1"/>
        </xdr:cNvSpPr>
      </xdr:nvSpPr>
      <xdr:spPr>
        <a:xfrm>
          <a:off x="159067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133" name="TextBox 133"/>
        <xdr:cNvSpPr txBox="1">
          <a:spLocks noChangeArrowheads="1"/>
        </xdr:cNvSpPr>
      </xdr:nvSpPr>
      <xdr:spPr>
        <a:xfrm>
          <a:off x="159067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134" name="TextBox 134"/>
        <xdr:cNvSpPr txBox="1">
          <a:spLocks noChangeArrowheads="1"/>
        </xdr:cNvSpPr>
      </xdr:nvSpPr>
      <xdr:spPr>
        <a:xfrm>
          <a:off x="159067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135" name="TextBox 135"/>
        <xdr:cNvSpPr txBox="1">
          <a:spLocks noChangeArrowheads="1"/>
        </xdr:cNvSpPr>
      </xdr:nvSpPr>
      <xdr:spPr>
        <a:xfrm>
          <a:off x="159067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136" name="TextBox 136"/>
        <xdr:cNvSpPr txBox="1">
          <a:spLocks noChangeArrowheads="1"/>
        </xdr:cNvSpPr>
      </xdr:nvSpPr>
      <xdr:spPr>
        <a:xfrm>
          <a:off x="159067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137" name="TextBox 137"/>
        <xdr:cNvSpPr txBox="1">
          <a:spLocks noChangeArrowheads="1"/>
        </xdr:cNvSpPr>
      </xdr:nvSpPr>
      <xdr:spPr>
        <a:xfrm>
          <a:off x="159067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138" name="TextBox 138"/>
        <xdr:cNvSpPr txBox="1">
          <a:spLocks noChangeArrowheads="1"/>
        </xdr:cNvSpPr>
      </xdr:nvSpPr>
      <xdr:spPr>
        <a:xfrm>
          <a:off x="159067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139" name="TextBox 139"/>
        <xdr:cNvSpPr txBox="1">
          <a:spLocks noChangeArrowheads="1"/>
        </xdr:cNvSpPr>
      </xdr:nvSpPr>
      <xdr:spPr>
        <a:xfrm>
          <a:off x="159067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140" name="TextBox 140"/>
        <xdr:cNvSpPr txBox="1">
          <a:spLocks noChangeArrowheads="1"/>
        </xdr:cNvSpPr>
      </xdr:nvSpPr>
      <xdr:spPr>
        <a:xfrm>
          <a:off x="159067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141" name="TextBox 141"/>
        <xdr:cNvSpPr txBox="1">
          <a:spLocks noChangeArrowheads="1"/>
        </xdr:cNvSpPr>
      </xdr:nvSpPr>
      <xdr:spPr>
        <a:xfrm>
          <a:off x="159067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142" name="TextBox 142"/>
        <xdr:cNvSpPr txBox="1">
          <a:spLocks noChangeArrowheads="1"/>
        </xdr:cNvSpPr>
      </xdr:nvSpPr>
      <xdr:spPr>
        <a:xfrm>
          <a:off x="159067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143" name="TextBox 143"/>
        <xdr:cNvSpPr txBox="1">
          <a:spLocks noChangeArrowheads="1"/>
        </xdr:cNvSpPr>
      </xdr:nvSpPr>
      <xdr:spPr>
        <a:xfrm>
          <a:off x="159067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144" name="TextBox 144"/>
        <xdr:cNvSpPr txBox="1">
          <a:spLocks noChangeArrowheads="1"/>
        </xdr:cNvSpPr>
      </xdr:nvSpPr>
      <xdr:spPr>
        <a:xfrm>
          <a:off x="159067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145" name="TextBox 145"/>
        <xdr:cNvSpPr txBox="1">
          <a:spLocks noChangeArrowheads="1"/>
        </xdr:cNvSpPr>
      </xdr:nvSpPr>
      <xdr:spPr>
        <a:xfrm>
          <a:off x="159067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146" name="TextBox 146"/>
        <xdr:cNvSpPr txBox="1">
          <a:spLocks noChangeArrowheads="1"/>
        </xdr:cNvSpPr>
      </xdr:nvSpPr>
      <xdr:spPr>
        <a:xfrm>
          <a:off x="159067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147" name="TextBox 147"/>
        <xdr:cNvSpPr txBox="1">
          <a:spLocks noChangeArrowheads="1"/>
        </xdr:cNvSpPr>
      </xdr:nvSpPr>
      <xdr:spPr>
        <a:xfrm>
          <a:off x="159067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148" name="TextBox 148"/>
        <xdr:cNvSpPr txBox="1">
          <a:spLocks noChangeArrowheads="1"/>
        </xdr:cNvSpPr>
      </xdr:nvSpPr>
      <xdr:spPr>
        <a:xfrm>
          <a:off x="159067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149" name="TextBox 149"/>
        <xdr:cNvSpPr txBox="1">
          <a:spLocks noChangeArrowheads="1"/>
        </xdr:cNvSpPr>
      </xdr:nvSpPr>
      <xdr:spPr>
        <a:xfrm>
          <a:off x="159067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150" name="TextBox 150"/>
        <xdr:cNvSpPr txBox="1">
          <a:spLocks noChangeArrowheads="1"/>
        </xdr:cNvSpPr>
      </xdr:nvSpPr>
      <xdr:spPr>
        <a:xfrm>
          <a:off x="159067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151" name="TextBox 151"/>
        <xdr:cNvSpPr txBox="1">
          <a:spLocks noChangeArrowheads="1"/>
        </xdr:cNvSpPr>
      </xdr:nvSpPr>
      <xdr:spPr>
        <a:xfrm>
          <a:off x="159067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152" name="TextBox 152"/>
        <xdr:cNvSpPr txBox="1">
          <a:spLocks noChangeArrowheads="1"/>
        </xdr:cNvSpPr>
      </xdr:nvSpPr>
      <xdr:spPr>
        <a:xfrm>
          <a:off x="159067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153" name="TextBox 153"/>
        <xdr:cNvSpPr txBox="1">
          <a:spLocks noChangeArrowheads="1"/>
        </xdr:cNvSpPr>
      </xdr:nvSpPr>
      <xdr:spPr>
        <a:xfrm>
          <a:off x="159067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154" name="TextBox 154"/>
        <xdr:cNvSpPr txBox="1">
          <a:spLocks noChangeArrowheads="1"/>
        </xdr:cNvSpPr>
      </xdr:nvSpPr>
      <xdr:spPr>
        <a:xfrm>
          <a:off x="159067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155" name="TextBox 155"/>
        <xdr:cNvSpPr txBox="1">
          <a:spLocks noChangeArrowheads="1"/>
        </xdr:cNvSpPr>
      </xdr:nvSpPr>
      <xdr:spPr>
        <a:xfrm>
          <a:off x="159067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156" name="TextBox 156"/>
        <xdr:cNvSpPr txBox="1">
          <a:spLocks noChangeArrowheads="1"/>
        </xdr:cNvSpPr>
      </xdr:nvSpPr>
      <xdr:spPr>
        <a:xfrm>
          <a:off x="159067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157" name="TextBox 157"/>
        <xdr:cNvSpPr txBox="1">
          <a:spLocks noChangeArrowheads="1"/>
        </xdr:cNvSpPr>
      </xdr:nvSpPr>
      <xdr:spPr>
        <a:xfrm>
          <a:off x="159067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158" name="TextBox 158"/>
        <xdr:cNvSpPr txBox="1">
          <a:spLocks noChangeArrowheads="1"/>
        </xdr:cNvSpPr>
      </xdr:nvSpPr>
      <xdr:spPr>
        <a:xfrm>
          <a:off x="159067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159" name="TextBox 159"/>
        <xdr:cNvSpPr txBox="1">
          <a:spLocks noChangeArrowheads="1"/>
        </xdr:cNvSpPr>
      </xdr:nvSpPr>
      <xdr:spPr>
        <a:xfrm>
          <a:off x="159067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160" name="TextBox 160"/>
        <xdr:cNvSpPr txBox="1">
          <a:spLocks noChangeArrowheads="1"/>
        </xdr:cNvSpPr>
      </xdr:nvSpPr>
      <xdr:spPr>
        <a:xfrm>
          <a:off x="159067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161" name="TextBox 161"/>
        <xdr:cNvSpPr txBox="1">
          <a:spLocks noChangeArrowheads="1"/>
        </xdr:cNvSpPr>
      </xdr:nvSpPr>
      <xdr:spPr>
        <a:xfrm>
          <a:off x="159067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162" name="TextBox 162"/>
        <xdr:cNvSpPr txBox="1">
          <a:spLocks noChangeArrowheads="1"/>
        </xdr:cNvSpPr>
      </xdr:nvSpPr>
      <xdr:spPr>
        <a:xfrm>
          <a:off x="159067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163" name="TextBox 163"/>
        <xdr:cNvSpPr txBox="1">
          <a:spLocks noChangeArrowheads="1"/>
        </xdr:cNvSpPr>
      </xdr:nvSpPr>
      <xdr:spPr>
        <a:xfrm>
          <a:off x="159067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164" name="TextBox 164"/>
        <xdr:cNvSpPr txBox="1">
          <a:spLocks noChangeArrowheads="1"/>
        </xdr:cNvSpPr>
      </xdr:nvSpPr>
      <xdr:spPr>
        <a:xfrm>
          <a:off x="159067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165" name="TextBox 165"/>
        <xdr:cNvSpPr txBox="1">
          <a:spLocks noChangeArrowheads="1"/>
        </xdr:cNvSpPr>
      </xdr:nvSpPr>
      <xdr:spPr>
        <a:xfrm>
          <a:off x="159067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166" name="TextBox 166"/>
        <xdr:cNvSpPr txBox="1">
          <a:spLocks noChangeArrowheads="1"/>
        </xdr:cNvSpPr>
      </xdr:nvSpPr>
      <xdr:spPr>
        <a:xfrm>
          <a:off x="159067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167" name="TextBox 167"/>
        <xdr:cNvSpPr txBox="1">
          <a:spLocks noChangeArrowheads="1"/>
        </xdr:cNvSpPr>
      </xdr:nvSpPr>
      <xdr:spPr>
        <a:xfrm>
          <a:off x="159067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168" name="TextBox 168"/>
        <xdr:cNvSpPr txBox="1">
          <a:spLocks noChangeArrowheads="1"/>
        </xdr:cNvSpPr>
      </xdr:nvSpPr>
      <xdr:spPr>
        <a:xfrm>
          <a:off x="159067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169" name="TextBox 169"/>
        <xdr:cNvSpPr txBox="1">
          <a:spLocks noChangeArrowheads="1"/>
        </xdr:cNvSpPr>
      </xdr:nvSpPr>
      <xdr:spPr>
        <a:xfrm>
          <a:off x="159067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170" name="TextBox 170"/>
        <xdr:cNvSpPr txBox="1">
          <a:spLocks noChangeArrowheads="1"/>
        </xdr:cNvSpPr>
      </xdr:nvSpPr>
      <xdr:spPr>
        <a:xfrm>
          <a:off x="159067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171" name="TextBox 171"/>
        <xdr:cNvSpPr txBox="1">
          <a:spLocks noChangeArrowheads="1"/>
        </xdr:cNvSpPr>
      </xdr:nvSpPr>
      <xdr:spPr>
        <a:xfrm>
          <a:off x="159067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172" name="TextBox 172"/>
        <xdr:cNvSpPr txBox="1">
          <a:spLocks noChangeArrowheads="1"/>
        </xdr:cNvSpPr>
      </xdr:nvSpPr>
      <xdr:spPr>
        <a:xfrm>
          <a:off x="159067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173" name="TextBox 173"/>
        <xdr:cNvSpPr txBox="1">
          <a:spLocks noChangeArrowheads="1"/>
        </xdr:cNvSpPr>
      </xdr:nvSpPr>
      <xdr:spPr>
        <a:xfrm>
          <a:off x="159067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174" name="TextBox 174"/>
        <xdr:cNvSpPr txBox="1">
          <a:spLocks noChangeArrowheads="1"/>
        </xdr:cNvSpPr>
      </xdr:nvSpPr>
      <xdr:spPr>
        <a:xfrm>
          <a:off x="159067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175" name="TextBox 175"/>
        <xdr:cNvSpPr txBox="1">
          <a:spLocks noChangeArrowheads="1"/>
        </xdr:cNvSpPr>
      </xdr:nvSpPr>
      <xdr:spPr>
        <a:xfrm>
          <a:off x="159067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176" name="TextBox 176"/>
        <xdr:cNvSpPr txBox="1">
          <a:spLocks noChangeArrowheads="1"/>
        </xdr:cNvSpPr>
      </xdr:nvSpPr>
      <xdr:spPr>
        <a:xfrm>
          <a:off x="159067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177" name="TextBox 177"/>
        <xdr:cNvSpPr txBox="1">
          <a:spLocks noChangeArrowheads="1"/>
        </xdr:cNvSpPr>
      </xdr:nvSpPr>
      <xdr:spPr>
        <a:xfrm>
          <a:off x="159067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178" name="TextBox 178"/>
        <xdr:cNvSpPr txBox="1">
          <a:spLocks noChangeArrowheads="1"/>
        </xdr:cNvSpPr>
      </xdr:nvSpPr>
      <xdr:spPr>
        <a:xfrm>
          <a:off x="159067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179" name="TextBox 179"/>
        <xdr:cNvSpPr txBox="1">
          <a:spLocks noChangeArrowheads="1"/>
        </xdr:cNvSpPr>
      </xdr:nvSpPr>
      <xdr:spPr>
        <a:xfrm>
          <a:off x="159067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180" name="TextBox 180"/>
        <xdr:cNvSpPr txBox="1">
          <a:spLocks noChangeArrowheads="1"/>
        </xdr:cNvSpPr>
      </xdr:nvSpPr>
      <xdr:spPr>
        <a:xfrm>
          <a:off x="159067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181" name="TextBox 181"/>
        <xdr:cNvSpPr txBox="1">
          <a:spLocks noChangeArrowheads="1"/>
        </xdr:cNvSpPr>
      </xdr:nvSpPr>
      <xdr:spPr>
        <a:xfrm>
          <a:off x="159067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182" name="TextBox 182"/>
        <xdr:cNvSpPr txBox="1">
          <a:spLocks noChangeArrowheads="1"/>
        </xdr:cNvSpPr>
      </xdr:nvSpPr>
      <xdr:spPr>
        <a:xfrm>
          <a:off x="159067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183" name="TextBox 183"/>
        <xdr:cNvSpPr txBox="1">
          <a:spLocks noChangeArrowheads="1"/>
        </xdr:cNvSpPr>
      </xdr:nvSpPr>
      <xdr:spPr>
        <a:xfrm>
          <a:off x="159067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184" name="TextBox 184"/>
        <xdr:cNvSpPr txBox="1">
          <a:spLocks noChangeArrowheads="1"/>
        </xdr:cNvSpPr>
      </xdr:nvSpPr>
      <xdr:spPr>
        <a:xfrm>
          <a:off x="159067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185" name="TextBox 185"/>
        <xdr:cNvSpPr txBox="1">
          <a:spLocks noChangeArrowheads="1"/>
        </xdr:cNvSpPr>
      </xdr:nvSpPr>
      <xdr:spPr>
        <a:xfrm>
          <a:off x="159067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186" name="TextBox 186"/>
        <xdr:cNvSpPr txBox="1">
          <a:spLocks noChangeArrowheads="1"/>
        </xdr:cNvSpPr>
      </xdr:nvSpPr>
      <xdr:spPr>
        <a:xfrm>
          <a:off x="159067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187" name="TextBox 187"/>
        <xdr:cNvSpPr txBox="1">
          <a:spLocks noChangeArrowheads="1"/>
        </xdr:cNvSpPr>
      </xdr:nvSpPr>
      <xdr:spPr>
        <a:xfrm>
          <a:off x="159067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188" name="TextBox 188"/>
        <xdr:cNvSpPr txBox="1">
          <a:spLocks noChangeArrowheads="1"/>
        </xdr:cNvSpPr>
      </xdr:nvSpPr>
      <xdr:spPr>
        <a:xfrm>
          <a:off x="159067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189" name="TextBox 189"/>
        <xdr:cNvSpPr txBox="1">
          <a:spLocks noChangeArrowheads="1"/>
        </xdr:cNvSpPr>
      </xdr:nvSpPr>
      <xdr:spPr>
        <a:xfrm>
          <a:off x="159067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190" name="TextBox 190"/>
        <xdr:cNvSpPr txBox="1">
          <a:spLocks noChangeArrowheads="1"/>
        </xdr:cNvSpPr>
      </xdr:nvSpPr>
      <xdr:spPr>
        <a:xfrm>
          <a:off x="159067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191" name="TextBox 191"/>
        <xdr:cNvSpPr txBox="1">
          <a:spLocks noChangeArrowheads="1"/>
        </xdr:cNvSpPr>
      </xdr:nvSpPr>
      <xdr:spPr>
        <a:xfrm>
          <a:off x="159067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192" name="TextBox 192"/>
        <xdr:cNvSpPr txBox="1">
          <a:spLocks noChangeArrowheads="1"/>
        </xdr:cNvSpPr>
      </xdr:nvSpPr>
      <xdr:spPr>
        <a:xfrm>
          <a:off x="159067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193" name="TextBox 193"/>
        <xdr:cNvSpPr txBox="1">
          <a:spLocks noChangeArrowheads="1"/>
        </xdr:cNvSpPr>
      </xdr:nvSpPr>
      <xdr:spPr>
        <a:xfrm>
          <a:off x="159067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194" name="TextBox 194"/>
        <xdr:cNvSpPr txBox="1">
          <a:spLocks noChangeArrowheads="1"/>
        </xdr:cNvSpPr>
      </xdr:nvSpPr>
      <xdr:spPr>
        <a:xfrm>
          <a:off x="159067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195" name="TextBox 195"/>
        <xdr:cNvSpPr txBox="1">
          <a:spLocks noChangeArrowheads="1"/>
        </xdr:cNvSpPr>
      </xdr:nvSpPr>
      <xdr:spPr>
        <a:xfrm>
          <a:off x="159067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196" name="TextBox 196"/>
        <xdr:cNvSpPr txBox="1">
          <a:spLocks noChangeArrowheads="1"/>
        </xdr:cNvSpPr>
      </xdr:nvSpPr>
      <xdr:spPr>
        <a:xfrm>
          <a:off x="159067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197" name="TextBox 197"/>
        <xdr:cNvSpPr txBox="1">
          <a:spLocks noChangeArrowheads="1"/>
        </xdr:cNvSpPr>
      </xdr:nvSpPr>
      <xdr:spPr>
        <a:xfrm>
          <a:off x="159067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198" name="TextBox 198"/>
        <xdr:cNvSpPr txBox="1">
          <a:spLocks noChangeArrowheads="1"/>
        </xdr:cNvSpPr>
      </xdr:nvSpPr>
      <xdr:spPr>
        <a:xfrm>
          <a:off x="159067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199" name="TextBox 199"/>
        <xdr:cNvSpPr txBox="1">
          <a:spLocks noChangeArrowheads="1"/>
        </xdr:cNvSpPr>
      </xdr:nvSpPr>
      <xdr:spPr>
        <a:xfrm>
          <a:off x="159067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200" name="TextBox 200"/>
        <xdr:cNvSpPr txBox="1">
          <a:spLocks noChangeArrowheads="1"/>
        </xdr:cNvSpPr>
      </xdr:nvSpPr>
      <xdr:spPr>
        <a:xfrm>
          <a:off x="159067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201" name="TextBox 201"/>
        <xdr:cNvSpPr txBox="1">
          <a:spLocks noChangeArrowheads="1"/>
        </xdr:cNvSpPr>
      </xdr:nvSpPr>
      <xdr:spPr>
        <a:xfrm>
          <a:off x="159067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202" name="TextBox 202"/>
        <xdr:cNvSpPr txBox="1">
          <a:spLocks noChangeArrowheads="1"/>
        </xdr:cNvSpPr>
      </xdr:nvSpPr>
      <xdr:spPr>
        <a:xfrm>
          <a:off x="159067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203" name="TextBox 203"/>
        <xdr:cNvSpPr txBox="1">
          <a:spLocks noChangeArrowheads="1"/>
        </xdr:cNvSpPr>
      </xdr:nvSpPr>
      <xdr:spPr>
        <a:xfrm>
          <a:off x="159067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204" name="TextBox 204"/>
        <xdr:cNvSpPr txBox="1">
          <a:spLocks noChangeArrowheads="1"/>
        </xdr:cNvSpPr>
      </xdr:nvSpPr>
      <xdr:spPr>
        <a:xfrm>
          <a:off x="159067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205" name="TextBox 205"/>
        <xdr:cNvSpPr txBox="1">
          <a:spLocks noChangeArrowheads="1"/>
        </xdr:cNvSpPr>
      </xdr:nvSpPr>
      <xdr:spPr>
        <a:xfrm>
          <a:off x="159067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206" name="TextBox 206"/>
        <xdr:cNvSpPr txBox="1">
          <a:spLocks noChangeArrowheads="1"/>
        </xdr:cNvSpPr>
      </xdr:nvSpPr>
      <xdr:spPr>
        <a:xfrm>
          <a:off x="159067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207" name="TextBox 207"/>
        <xdr:cNvSpPr txBox="1">
          <a:spLocks noChangeArrowheads="1"/>
        </xdr:cNvSpPr>
      </xdr:nvSpPr>
      <xdr:spPr>
        <a:xfrm>
          <a:off x="159067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208" name="TextBox 208"/>
        <xdr:cNvSpPr txBox="1">
          <a:spLocks noChangeArrowheads="1"/>
        </xdr:cNvSpPr>
      </xdr:nvSpPr>
      <xdr:spPr>
        <a:xfrm>
          <a:off x="159067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209" name="TextBox 209"/>
        <xdr:cNvSpPr txBox="1">
          <a:spLocks noChangeArrowheads="1"/>
        </xdr:cNvSpPr>
      </xdr:nvSpPr>
      <xdr:spPr>
        <a:xfrm>
          <a:off x="159067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210" name="TextBox 210"/>
        <xdr:cNvSpPr txBox="1">
          <a:spLocks noChangeArrowheads="1"/>
        </xdr:cNvSpPr>
      </xdr:nvSpPr>
      <xdr:spPr>
        <a:xfrm>
          <a:off x="159067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211" name="TextBox 211"/>
        <xdr:cNvSpPr txBox="1">
          <a:spLocks noChangeArrowheads="1"/>
        </xdr:cNvSpPr>
      </xdr:nvSpPr>
      <xdr:spPr>
        <a:xfrm>
          <a:off x="159067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212" name="TextBox 212"/>
        <xdr:cNvSpPr txBox="1">
          <a:spLocks noChangeArrowheads="1"/>
        </xdr:cNvSpPr>
      </xdr:nvSpPr>
      <xdr:spPr>
        <a:xfrm>
          <a:off x="159067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213" name="TextBox 213"/>
        <xdr:cNvSpPr txBox="1">
          <a:spLocks noChangeArrowheads="1"/>
        </xdr:cNvSpPr>
      </xdr:nvSpPr>
      <xdr:spPr>
        <a:xfrm>
          <a:off x="159067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214" name="TextBox 214"/>
        <xdr:cNvSpPr txBox="1">
          <a:spLocks noChangeArrowheads="1"/>
        </xdr:cNvSpPr>
      </xdr:nvSpPr>
      <xdr:spPr>
        <a:xfrm>
          <a:off x="159067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215" name="TextBox 215"/>
        <xdr:cNvSpPr txBox="1">
          <a:spLocks noChangeArrowheads="1"/>
        </xdr:cNvSpPr>
      </xdr:nvSpPr>
      <xdr:spPr>
        <a:xfrm>
          <a:off x="159067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216" name="TextBox 216"/>
        <xdr:cNvSpPr txBox="1">
          <a:spLocks noChangeArrowheads="1"/>
        </xdr:cNvSpPr>
      </xdr:nvSpPr>
      <xdr:spPr>
        <a:xfrm>
          <a:off x="159067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217" name="TextBox 217"/>
        <xdr:cNvSpPr txBox="1">
          <a:spLocks noChangeArrowheads="1"/>
        </xdr:cNvSpPr>
      </xdr:nvSpPr>
      <xdr:spPr>
        <a:xfrm>
          <a:off x="159067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218" name="TextBox 218"/>
        <xdr:cNvSpPr txBox="1">
          <a:spLocks noChangeArrowheads="1"/>
        </xdr:cNvSpPr>
      </xdr:nvSpPr>
      <xdr:spPr>
        <a:xfrm>
          <a:off x="159067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219" name="TextBox 219"/>
        <xdr:cNvSpPr txBox="1">
          <a:spLocks noChangeArrowheads="1"/>
        </xdr:cNvSpPr>
      </xdr:nvSpPr>
      <xdr:spPr>
        <a:xfrm>
          <a:off x="159067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220" name="TextBox 220"/>
        <xdr:cNvSpPr txBox="1">
          <a:spLocks noChangeArrowheads="1"/>
        </xdr:cNvSpPr>
      </xdr:nvSpPr>
      <xdr:spPr>
        <a:xfrm>
          <a:off x="159067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221" name="TextBox 221"/>
        <xdr:cNvSpPr txBox="1">
          <a:spLocks noChangeArrowheads="1"/>
        </xdr:cNvSpPr>
      </xdr:nvSpPr>
      <xdr:spPr>
        <a:xfrm>
          <a:off x="159067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222" name="TextBox 222"/>
        <xdr:cNvSpPr txBox="1">
          <a:spLocks noChangeArrowheads="1"/>
        </xdr:cNvSpPr>
      </xdr:nvSpPr>
      <xdr:spPr>
        <a:xfrm>
          <a:off x="159067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223" name="TextBox 223"/>
        <xdr:cNvSpPr txBox="1">
          <a:spLocks noChangeArrowheads="1"/>
        </xdr:cNvSpPr>
      </xdr:nvSpPr>
      <xdr:spPr>
        <a:xfrm>
          <a:off x="159067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224" name="TextBox 224"/>
        <xdr:cNvSpPr txBox="1">
          <a:spLocks noChangeArrowheads="1"/>
        </xdr:cNvSpPr>
      </xdr:nvSpPr>
      <xdr:spPr>
        <a:xfrm>
          <a:off x="159067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225" name="TextBox 225"/>
        <xdr:cNvSpPr txBox="1">
          <a:spLocks noChangeArrowheads="1"/>
        </xdr:cNvSpPr>
      </xdr:nvSpPr>
      <xdr:spPr>
        <a:xfrm>
          <a:off x="159067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226" name="TextBox 226"/>
        <xdr:cNvSpPr txBox="1">
          <a:spLocks noChangeArrowheads="1"/>
        </xdr:cNvSpPr>
      </xdr:nvSpPr>
      <xdr:spPr>
        <a:xfrm>
          <a:off x="159067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227" name="TextBox 227"/>
        <xdr:cNvSpPr txBox="1">
          <a:spLocks noChangeArrowheads="1"/>
        </xdr:cNvSpPr>
      </xdr:nvSpPr>
      <xdr:spPr>
        <a:xfrm>
          <a:off x="159067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228" name="TextBox 228"/>
        <xdr:cNvSpPr txBox="1">
          <a:spLocks noChangeArrowheads="1"/>
        </xdr:cNvSpPr>
      </xdr:nvSpPr>
      <xdr:spPr>
        <a:xfrm>
          <a:off x="159067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229" name="TextBox 229"/>
        <xdr:cNvSpPr txBox="1">
          <a:spLocks noChangeArrowheads="1"/>
        </xdr:cNvSpPr>
      </xdr:nvSpPr>
      <xdr:spPr>
        <a:xfrm>
          <a:off x="159067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230" name="TextBox 230"/>
        <xdr:cNvSpPr txBox="1">
          <a:spLocks noChangeArrowheads="1"/>
        </xdr:cNvSpPr>
      </xdr:nvSpPr>
      <xdr:spPr>
        <a:xfrm>
          <a:off x="159067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231" name="TextBox 231"/>
        <xdr:cNvSpPr txBox="1">
          <a:spLocks noChangeArrowheads="1"/>
        </xdr:cNvSpPr>
      </xdr:nvSpPr>
      <xdr:spPr>
        <a:xfrm>
          <a:off x="159067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232" name="TextBox 232"/>
        <xdr:cNvSpPr txBox="1">
          <a:spLocks noChangeArrowheads="1"/>
        </xdr:cNvSpPr>
      </xdr:nvSpPr>
      <xdr:spPr>
        <a:xfrm>
          <a:off x="159067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233" name="TextBox 233"/>
        <xdr:cNvSpPr txBox="1">
          <a:spLocks noChangeArrowheads="1"/>
        </xdr:cNvSpPr>
      </xdr:nvSpPr>
      <xdr:spPr>
        <a:xfrm>
          <a:off x="159067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234" name="TextBox 234"/>
        <xdr:cNvSpPr txBox="1">
          <a:spLocks noChangeArrowheads="1"/>
        </xdr:cNvSpPr>
      </xdr:nvSpPr>
      <xdr:spPr>
        <a:xfrm>
          <a:off x="159067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235" name="TextBox 235"/>
        <xdr:cNvSpPr txBox="1">
          <a:spLocks noChangeArrowheads="1"/>
        </xdr:cNvSpPr>
      </xdr:nvSpPr>
      <xdr:spPr>
        <a:xfrm>
          <a:off x="159067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236" name="TextBox 236"/>
        <xdr:cNvSpPr txBox="1">
          <a:spLocks noChangeArrowheads="1"/>
        </xdr:cNvSpPr>
      </xdr:nvSpPr>
      <xdr:spPr>
        <a:xfrm>
          <a:off x="159067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237" name="TextBox 237"/>
        <xdr:cNvSpPr txBox="1">
          <a:spLocks noChangeArrowheads="1"/>
        </xdr:cNvSpPr>
      </xdr:nvSpPr>
      <xdr:spPr>
        <a:xfrm>
          <a:off x="159067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238" name="TextBox 238"/>
        <xdr:cNvSpPr txBox="1">
          <a:spLocks noChangeArrowheads="1"/>
        </xdr:cNvSpPr>
      </xdr:nvSpPr>
      <xdr:spPr>
        <a:xfrm>
          <a:off x="159067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239" name="TextBox 239"/>
        <xdr:cNvSpPr txBox="1">
          <a:spLocks noChangeArrowheads="1"/>
        </xdr:cNvSpPr>
      </xdr:nvSpPr>
      <xdr:spPr>
        <a:xfrm>
          <a:off x="159067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240" name="TextBox 240"/>
        <xdr:cNvSpPr txBox="1">
          <a:spLocks noChangeArrowheads="1"/>
        </xdr:cNvSpPr>
      </xdr:nvSpPr>
      <xdr:spPr>
        <a:xfrm>
          <a:off x="159067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241" name="TextBox 241"/>
        <xdr:cNvSpPr txBox="1">
          <a:spLocks noChangeArrowheads="1"/>
        </xdr:cNvSpPr>
      </xdr:nvSpPr>
      <xdr:spPr>
        <a:xfrm>
          <a:off x="159067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242" name="TextBox 242"/>
        <xdr:cNvSpPr txBox="1">
          <a:spLocks noChangeArrowheads="1"/>
        </xdr:cNvSpPr>
      </xdr:nvSpPr>
      <xdr:spPr>
        <a:xfrm>
          <a:off x="159067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243" name="TextBox 243"/>
        <xdr:cNvSpPr txBox="1">
          <a:spLocks noChangeArrowheads="1"/>
        </xdr:cNvSpPr>
      </xdr:nvSpPr>
      <xdr:spPr>
        <a:xfrm>
          <a:off x="159067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244" name="TextBox 244"/>
        <xdr:cNvSpPr txBox="1">
          <a:spLocks noChangeArrowheads="1"/>
        </xdr:cNvSpPr>
      </xdr:nvSpPr>
      <xdr:spPr>
        <a:xfrm>
          <a:off x="159067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245" name="TextBox 245"/>
        <xdr:cNvSpPr txBox="1">
          <a:spLocks noChangeArrowheads="1"/>
        </xdr:cNvSpPr>
      </xdr:nvSpPr>
      <xdr:spPr>
        <a:xfrm>
          <a:off x="159067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246" name="TextBox 246"/>
        <xdr:cNvSpPr txBox="1">
          <a:spLocks noChangeArrowheads="1"/>
        </xdr:cNvSpPr>
      </xdr:nvSpPr>
      <xdr:spPr>
        <a:xfrm>
          <a:off x="159067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247" name="TextBox 247"/>
        <xdr:cNvSpPr txBox="1">
          <a:spLocks noChangeArrowheads="1"/>
        </xdr:cNvSpPr>
      </xdr:nvSpPr>
      <xdr:spPr>
        <a:xfrm>
          <a:off x="159067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248" name="TextBox 248"/>
        <xdr:cNvSpPr txBox="1">
          <a:spLocks noChangeArrowheads="1"/>
        </xdr:cNvSpPr>
      </xdr:nvSpPr>
      <xdr:spPr>
        <a:xfrm>
          <a:off x="159067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249" name="TextBox 249"/>
        <xdr:cNvSpPr txBox="1">
          <a:spLocks noChangeArrowheads="1"/>
        </xdr:cNvSpPr>
      </xdr:nvSpPr>
      <xdr:spPr>
        <a:xfrm>
          <a:off x="159067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250" name="TextBox 250"/>
        <xdr:cNvSpPr txBox="1">
          <a:spLocks noChangeArrowheads="1"/>
        </xdr:cNvSpPr>
      </xdr:nvSpPr>
      <xdr:spPr>
        <a:xfrm>
          <a:off x="159067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251" name="TextBox 251"/>
        <xdr:cNvSpPr txBox="1">
          <a:spLocks noChangeArrowheads="1"/>
        </xdr:cNvSpPr>
      </xdr:nvSpPr>
      <xdr:spPr>
        <a:xfrm>
          <a:off x="159067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252" name="TextBox 252"/>
        <xdr:cNvSpPr txBox="1">
          <a:spLocks noChangeArrowheads="1"/>
        </xdr:cNvSpPr>
      </xdr:nvSpPr>
      <xdr:spPr>
        <a:xfrm>
          <a:off x="159067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253" name="TextBox 253"/>
        <xdr:cNvSpPr txBox="1">
          <a:spLocks noChangeArrowheads="1"/>
        </xdr:cNvSpPr>
      </xdr:nvSpPr>
      <xdr:spPr>
        <a:xfrm>
          <a:off x="159067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254" name="TextBox 254"/>
        <xdr:cNvSpPr txBox="1">
          <a:spLocks noChangeArrowheads="1"/>
        </xdr:cNvSpPr>
      </xdr:nvSpPr>
      <xdr:spPr>
        <a:xfrm>
          <a:off x="159067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255" name="TextBox 255"/>
        <xdr:cNvSpPr txBox="1">
          <a:spLocks noChangeArrowheads="1"/>
        </xdr:cNvSpPr>
      </xdr:nvSpPr>
      <xdr:spPr>
        <a:xfrm>
          <a:off x="159067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256" name="TextBox 256"/>
        <xdr:cNvSpPr txBox="1">
          <a:spLocks noChangeArrowheads="1"/>
        </xdr:cNvSpPr>
      </xdr:nvSpPr>
      <xdr:spPr>
        <a:xfrm>
          <a:off x="159067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257" name="TextBox 257"/>
        <xdr:cNvSpPr txBox="1">
          <a:spLocks noChangeArrowheads="1"/>
        </xdr:cNvSpPr>
      </xdr:nvSpPr>
      <xdr:spPr>
        <a:xfrm>
          <a:off x="159067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258" name="TextBox 258"/>
        <xdr:cNvSpPr txBox="1">
          <a:spLocks noChangeArrowheads="1"/>
        </xdr:cNvSpPr>
      </xdr:nvSpPr>
      <xdr:spPr>
        <a:xfrm>
          <a:off x="159067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259" name="TextBox 259"/>
        <xdr:cNvSpPr txBox="1">
          <a:spLocks noChangeArrowheads="1"/>
        </xdr:cNvSpPr>
      </xdr:nvSpPr>
      <xdr:spPr>
        <a:xfrm>
          <a:off x="159067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260" name="TextBox 260"/>
        <xdr:cNvSpPr txBox="1">
          <a:spLocks noChangeArrowheads="1"/>
        </xdr:cNvSpPr>
      </xdr:nvSpPr>
      <xdr:spPr>
        <a:xfrm>
          <a:off x="159067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261" name="TextBox 261"/>
        <xdr:cNvSpPr txBox="1">
          <a:spLocks noChangeArrowheads="1"/>
        </xdr:cNvSpPr>
      </xdr:nvSpPr>
      <xdr:spPr>
        <a:xfrm>
          <a:off x="159067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262" name="TextBox 262"/>
        <xdr:cNvSpPr txBox="1">
          <a:spLocks noChangeArrowheads="1"/>
        </xdr:cNvSpPr>
      </xdr:nvSpPr>
      <xdr:spPr>
        <a:xfrm>
          <a:off x="159067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263" name="TextBox 263"/>
        <xdr:cNvSpPr txBox="1">
          <a:spLocks noChangeArrowheads="1"/>
        </xdr:cNvSpPr>
      </xdr:nvSpPr>
      <xdr:spPr>
        <a:xfrm>
          <a:off x="159067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264" name="TextBox 264"/>
        <xdr:cNvSpPr txBox="1">
          <a:spLocks noChangeArrowheads="1"/>
        </xdr:cNvSpPr>
      </xdr:nvSpPr>
      <xdr:spPr>
        <a:xfrm>
          <a:off x="159067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265" name="TextBox 265"/>
        <xdr:cNvSpPr txBox="1">
          <a:spLocks noChangeArrowheads="1"/>
        </xdr:cNvSpPr>
      </xdr:nvSpPr>
      <xdr:spPr>
        <a:xfrm>
          <a:off x="159067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266" name="TextBox 266"/>
        <xdr:cNvSpPr txBox="1">
          <a:spLocks noChangeArrowheads="1"/>
        </xdr:cNvSpPr>
      </xdr:nvSpPr>
      <xdr:spPr>
        <a:xfrm>
          <a:off x="159067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267" name="TextBox 267"/>
        <xdr:cNvSpPr txBox="1">
          <a:spLocks noChangeArrowheads="1"/>
        </xdr:cNvSpPr>
      </xdr:nvSpPr>
      <xdr:spPr>
        <a:xfrm>
          <a:off x="159067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268" name="TextBox 268"/>
        <xdr:cNvSpPr txBox="1">
          <a:spLocks noChangeArrowheads="1"/>
        </xdr:cNvSpPr>
      </xdr:nvSpPr>
      <xdr:spPr>
        <a:xfrm>
          <a:off x="159067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269" name="TextBox 269"/>
        <xdr:cNvSpPr txBox="1">
          <a:spLocks noChangeArrowheads="1"/>
        </xdr:cNvSpPr>
      </xdr:nvSpPr>
      <xdr:spPr>
        <a:xfrm>
          <a:off x="159067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270" name="TextBox 270"/>
        <xdr:cNvSpPr txBox="1">
          <a:spLocks noChangeArrowheads="1"/>
        </xdr:cNvSpPr>
      </xdr:nvSpPr>
      <xdr:spPr>
        <a:xfrm>
          <a:off x="159067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271" name="TextBox 271"/>
        <xdr:cNvSpPr txBox="1">
          <a:spLocks noChangeArrowheads="1"/>
        </xdr:cNvSpPr>
      </xdr:nvSpPr>
      <xdr:spPr>
        <a:xfrm>
          <a:off x="159067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272" name="TextBox 272"/>
        <xdr:cNvSpPr txBox="1">
          <a:spLocks noChangeArrowheads="1"/>
        </xdr:cNvSpPr>
      </xdr:nvSpPr>
      <xdr:spPr>
        <a:xfrm>
          <a:off x="159067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273" name="TextBox 273"/>
        <xdr:cNvSpPr txBox="1">
          <a:spLocks noChangeArrowheads="1"/>
        </xdr:cNvSpPr>
      </xdr:nvSpPr>
      <xdr:spPr>
        <a:xfrm>
          <a:off x="159067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274" name="TextBox 274"/>
        <xdr:cNvSpPr txBox="1">
          <a:spLocks noChangeArrowheads="1"/>
        </xdr:cNvSpPr>
      </xdr:nvSpPr>
      <xdr:spPr>
        <a:xfrm>
          <a:off x="159067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275" name="TextBox 275"/>
        <xdr:cNvSpPr txBox="1">
          <a:spLocks noChangeArrowheads="1"/>
        </xdr:cNvSpPr>
      </xdr:nvSpPr>
      <xdr:spPr>
        <a:xfrm>
          <a:off x="159067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276" name="TextBox 276"/>
        <xdr:cNvSpPr txBox="1">
          <a:spLocks noChangeArrowheads="1"/>
        </xdr:cNvSpPr>
      </xdr:nvSpPr>
      <xdr:spPr>
        <a:xfrm>
          <a:off x="159067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277" name="TextBox 277"/>
        <xdr:cNvSpPr txBox="1">
          <a:spLocks noChangeArrowheads="1"/>
        </xdr:cNvSpPr>
      </xdr:nvSpPr>
      <xdr:spPr>
        <a:xfrm>
          <a:off x="159067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278" name="TextBox 278"/>
        <xdr:cNvSpPr txBox="1">
          <a:spLocks noChangeArrowheads="1"/>
        </xdr:cNvSpPr>
      </xdr:nvSpPr>
      <xdr:spPr>
        <a:xfrm>
          <a:off x="159067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279" name="TextBox 279"/>
        <xdr:cNvSpPr txBox="1">
          <a:spLocks noChangeArrowheads="1"/>
        </xdr:cNvSpPr>
      </xdr:nvSpPr>
      <xdr:spPr>
        <a:xfrm>
          <a:off x="159067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280" name="TextBox 280"/>
        <xdr:cNvSpPr txBox="1">
          <a:spLocks noChangeArrowheads="1"/>
        </xdr:cNvSpPr>
      </xdr:nvSpPr>
      <xdr:spPr>
        <a:xfrm>
          <a:off x="159067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281" name="TextBox 281"/>
        <xdr:cNvSpPr txBox="1">
          <a:spLocks noChangeArrowheads="1"/>
        </xdr:cNvSpPr>
      </xdr:nvSpPr>
      <xdr:spPr>
        <a:xfrm>
          <a:off x="159067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282" name="TextBox 282"/>
        <xdr:cNvSpPr txBox="1">
          <a:spLocks noChangeArrowheads="1"/>
        </xdr:cNvSpPr>
      </xdr:nvSpPr>
      <xdr:spPr>
        <a:xfrm>
          <a:off x="159067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283" name="TextBox 283"/>
        <xdr:cNvSpPr txBox="1">
          <a:spLocks noChangeArrowheads="1"/>
        </xdr:cNvSpPr>
      </xdr:nvSpPr>
      <xdr:spPr>
        <a:xfrm>
          <a:off x="159067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284" name="TextBox 284"/>
        <xdr:cNvSpPr txBox="1">
          <a:spLocks noChangeArrowheads="1"/>
        </xdr:cNvSpPr>
      </xdr:nvSpPr>
      <xdr:spPr>
        <a:xfrm>
          <a:off x="159067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285" name="TextBox 285"/>
        <xdr:cNvSpPr txBox="1">
          <a:spLocks noChangeArrowheads="1"/>
        </xdr:cNvSpPr>
      </xdr:nvSpPr>
      <xdr:spPr>
        <a:xfrm>
          <a:off x="159067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286" name="TextBox 286"/>
        <xdr:cNvSpPr txBox="1">
          <a:spLocks noChangeArrowheads="1"/>
        </xdr:cNvSpPr>
      </xdr:nvSpPr>
      <xdr:spPr>
        <a:xfrm>
          <a:off x="159067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287" name="TextBox 287"/>
        <xdr:cNvSpPr txBox="1">
          <a:spLocks noChangeArrowheads="1"/>
        </xdr:cNvSpPr>
      </xdr:nvSpPr>
      <xdr:spPr>
        <a:xfrm>
          <a:off x="159067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288" name="TextBox 288"/>
        <xdr:cNvSpPr txBox="1">
          <a:spLocks noChangeArrowheads="1"/>
        </xdr:cNvSpPr>
      </xdr:nvSpPr>
      <xdr:spPr>
        <a:xfrm>
          <a:off x="159067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289" name="TextBox 289"/>
        <xdr:cNvSpPr txBox="1">
          <a:spLocks noChangeArrowheads="1"/>
        </xdr:cNvSpPr>
      </xdr:nvSpPr>
      <xdr:spPr>
        <a:xfrm>
          <a:off x="159067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290" name="TextBox 290"/>
        <xdr:cNvSpPr txBox="1">
          <a:spLocks noChangeArrowheads="1"/>
        </xdr:cNvSpPr>
      </xdr:nvSpPr>
      <xdr:spPr>
        <a:xfrm>
          <a:off x="159067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291" name="TextBox 291"/>
        <xdr:cNvSpPr txBox="1">
          <a:spLocks noChangeArrowheads="1"/>
        </xdr:cNvSpPr>
      </xdr:nvSpPr>
      <xdr:spPr>
        <a:xfrm>
          <a:off x="159067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292" name="TextBox 292"/>
        <xdr:cNvSpPr txBox="1">
          <a:spLocks noChangeArrowheads="1"/>
        </xdr:cNvSpPr>
      </xdr:nvSpPr>
      <xdr:spPr>
        <a:xfrm>
          <a:off x="159067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293" name="TextBox 293"/>
        <xdr:cNvSpPr txBox="1">
          <a:spLocks noChangeArrowheads="1"/>
        </xdr:cNvSpPr>
      </xdr:nvSpPr>
      <xdr:spPr>
        <a:xfrm>
          <a:off x="159067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294" name="TextBox 294"/>
        <xdr:cNvSpPr txBox="1">
          <a:spLocks noChangeArrowheads="1"/>
        </xdr:cNvSpPr>
      </xdr:nvSpPr>
      <xdr:spPr>
        <a:xfrm>
          <a:off x="159067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295" name="TextBox 295"/>
        <xdr:cNvSpPr txBox="1">
          <a:spLocks noChangeArrowheads="1"/>
        </xdr:cNvSpPr>
      </xdr:nvSpPr>
      <xdr:spPr>
        <a:xfrm>
          <a:off x="159067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296" name="TextBox 296"/>
        <xdr:cNvSpPr txBox="1">
          <a:spLocks noChangeArrowheads="1"/>
        </xdr:cNvSpPr>
      </xdr:nvSpPr>
      <xdr:spPr>
        <a:xfrm>
          <a:off x="159067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297" name="TextBox 297"/>
        <xdr:cNvSpPr txBox="1">
          <a:spLocks noChangeArrowheads="1"/>
        </xdr:cNvSpPr>
      </xdr:nvSpPr>
      <xdr:spPr>
        <a:xfrm>
          <a:off x="159067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298" name="TextBox 298"/>
        <xdr:cNvSpPr txBox="1">
          <a:spLocks noChangeArrowheads="1"/>
        </xdr:cNvSpPr>
      </xdr:nvSpPr>
      <xdr:spPr>
        <a:xfrm>
          <a:off x="159067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299" name="TextBox 299"/>
        <xdr:cNvSpPr txBox="1">
          <a:spLocks noChangeArrowheads="1"/>
        </xdr:cNvSpPr>
      </xdr:nvSpPr>
      <xdr:spPr>
        <a:xfrm>
          <a:off x="159067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300" name="TextBox 300"/>
        <xdr:cNvSpPr txBox="1">
          <a:spLocks noChangeArrowheads="1"/>
        </xdr:cNvSpPr>
      </xdr:nvSpPr>
      <xdr:spPr>
        <a:xfrm>
          <a:off x="159067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301" name="TextBox 301"/>
        <xdr:cNvSpPr txBox="1">
          <a:spLocks noChangeArrowheads="1"/>
        </xdr:cNvSpPr>
      </xdr:nvSpPr>
      <xdr:spPr>
        <a:xfrm>
          <a:off x="159067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302" name="TextBox 302"/>
        <xdr:cNvSpPr txBox="1">
          <a:spLocks noChangeArrowheads="1"/>
        </xdr:cNvSpPr>
      </xdr:nvSpPr>
      <xdr:spPr>
        <a:xfrm>
          <a:off x="159067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303" name="TextBox 303"/>
        <xdr:cNvSpPr txBox="1">
          <a:spLocks noChangeArrowheads="1"/>
        </xdr:cNvSpPr>
      </xdr:nvSpPr>
      <xdr:spPr>
        <a:xfrm>
          <a:off x="159067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304" name="TextBox 304"/>
        <xdr:cNvSpPr txBox="1">
          <a:spLocks noChangeArrowheads="1"/>
        </xdr:cNvSpPr>
      </xdr:nvSpPr>
      <xdr:spPr>
        <a:xfrm>
          <a:off x="159067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305" name="TextBox 305"/>
        <xdr:cNvSpPr txBox="1">
          <a:spLocks noChangeArrowheads="1"/>
        </xdr:cNvSpPr>
      </xdr:nvSpPr>
      <xdr:spPr>
        <a:xfrm>
          <a:off x="159067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306" name="TextBox 306"/>
        <xdr:cNvSpPr txBox="1">
          <a:spLocks noChangeArrowheads="1"/>
        </xdr:cNvSpPr>
      </xdr:nvSpPr>
      <xdr:spPr>
        <a:xfrm>
          <a:off x="159067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307" name="TextBox 307"/>
        <xdr:cNvSpPr txBox="1">
          <a:spLocks noChangeArrowheads="1"/>
        </xdr:cNvSpPr>
      </xdr:nvSpPr>
      <xdr:spPr>
        <a:xfrm>
          <a:off x="159067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308" name="TextBox 308"/>
        <xdr:cNvSpPr txBox="1">
          <a:spLocks noChangeArrowheads="1"/>
        </xdr:cNvSpPr>
      </xdr:nvSpPr>
      <xdr:spPr>
        <a:xfrm>
          <a:off x="159067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309" name="TextBox 309"/>
        <xdr:cNvSpPr txBox="1">
          <a:spLocks noChangeArrowheads="1"/>
        </xdr:cNvSpPr>
      </xdr:nvSpPr>
      <xdr:spPr>
        <a:xfrm>
          <a:off x="159067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310" name="TextBox 310"/>
        <xdr:cNvSpPr txBox="1">
          <a:spLocks noChangeArrowheads="1"/>
        </xdr:cNvSpPr>
      </xdr:nvSpPr>
      <xdr:spPr>
        <a:xfrm>
          <a:off x="159067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311" name="TextBox 311"/>
        <xdr:cNvSpPr txBox="1">
          <a:spLocks noChangeArrowheads="1"/>
        </xdr:cNvSpPr>
      </xdr:nvSpPr>
      <xdr:spPr>
        <a:xfrm>
          <a:off x="159067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312" name="TextBox 312"/>
        <xdr:cNvSpPr txBox="1">
          <a:spLocks noChangeArrowheads="1"/>
        </xdr:cNvSpPr>
      </xdr:nvSpPr>
      <xdr:spPr>
        <a:xfrm>
          <a:off x="159067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313" name="TextBox 313"/>
        <xdr:cNvSpPr txBox="1">
          <a:spLocks noChangeArrowheads="1"/>
        </xdr:cNvSpPr>
      </xdr:nvSpPr>
      <xdr:spPr>
        <a:xfrm>
          <a:off x="159067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314" name="TextBox 314"/>
        <xdr:cNvSpPr txBox="1">
          <a:spLocks noChangeArrowheads="1"/>
        </xdr:cNvSpPr>
      </xdr:nvSpPr>
      <xdr:spPr>
        <a:xfrm>
          <a:off x="159067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315" name="TextBox 315"/>
        <xdr:cNvSpPr txBox="1">
          <a:spLocks noChangeArrowheads="1"/>
        </xdr:cNvSpPr>
      </xdr:nvSpPr>
      <xdr:spPr>
        <a:xfrm>
          <a:off x="159067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316" name="TextBox 316"/>
        <xdr:cNvSpPr txBox="1">
          <a:spLocks noChangeArrowheads="1"/>
        </xdr:cNvSpPr>
      </xdr:nvSpPr>
      <xdr:spPr>
        <a:xfrm>
          <a:off x="159067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317" name="TextBox 317"/>
        <xdr:cNvSpPr txBox="1">
          <a:spLocks noChangeArrowheads="1"/>
        </xdr:cNvSpPr>
      </xdr:nvSpPr>
      <xdr:spPr>
        <a:xfrm>
          <a:off x="159067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318" name="TextBox 318"/>
        <xdr:cNvSpPr txBox="1">
          <a:spLocks noChangeArrowheads="1"/>
        </xdr:cNvSpPr>
      </xdr:nvSpPr>
      <xdr:spPr>
        <a:xfrm>
          <a:off x="159067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319" name="TextBox 319"/>
        <xdr:cNvSpPr txBox="1">
          <a:spLocks noChangeArrowheads="1"/>
        </xdr:cNvSpPr>
      </xdr:nvSpPr>
      <xdr:spPr>
        <a:xfrm>
          <a:off x="159067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320" name="TextBox 320"/>
        <xdr:cNvSpPr txBox="1">
          <a:spLocks noChangeArrowheads="1"/>
        </xdr:cNvSpPr>
      </xdr:nvSpPr>
      <xdr:spPr>
        <a:xfrm>
          <a:off x="159067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321" name="TextBox 321"/>
        <xdr:cNvSpPr txBox="1">
          <a:spLocks noChangeArrowheads="1"/>
        </xdr:cNvSpPr>
      </xdr:nvSpPr>
      <xdr:spPr>
        <a:xfrm>
          <a:off x="159067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322" name="TextBox 322"/>
        <xdr:cNvSpPr txBox="1">
          <a:spLocks noChangeArrowheads="1"/>
        </xdr:cNvSpPr>
      </xdr:nvSpPr>
      <xdr:spPr>
        <a:xfrm>
          <a:off x="159067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323" name="TextBox 323"/>
        <xdr:cNvSpPr txBox="1">
          <a:spLocks noChangeArrowheads="1"/>
        </xdr:cNvSpPr>
      </xdr:nvSpPr>
      <xdr:spPr>
        <a:xfrm>
          <a:off x="159067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324" name="TextBox 324"/>
        <xdr:cNvSpPr txBox="1">
          <a:spLocks noChangeArrowheads="1"/>
        </xdr:cNvSpPr>
      </xdr:nvSpPr>
      <xdr:spPr>
        <a:xfrm>
          <a:off x="159067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325" name="TextBox 325"/>
        <xdr:cNvSpPr txBox="1">
          <a:spLocks noChangeArrowheads="1"/>
        </xdr:cNvSpPr>
      </xdr:nvSpPr>
      <xdr:spPr>
        <a:xfrm>
          <a:off x="159067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326" name="TextBox 326"/>
        <xdr:cNvSpPr txBox="1">
          <a:spLocks noChangeArrowheads="1"/>
        </xdr:cNvSpPr>
      </xdr:nvSpPr>
      <xdr:spPr>
        <a:xfrm>
          <a:off x="159067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327" name="TextBox 327"/>
        <xdr:cNvSpPr txBox="1">
          <a:spLocks noChangeArrowheads="1"/>
        </xdr:cNvSpPr>
      </xdr:nvSpPr>
      <xdr:spPr>
        <a:xfrm>
          <a:off x="159067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328" name="TextBox 328"/>
        <xdr:cNvSpPr txBox="1">
          <a:spLocks noChangeArrowheads="1"/>
        </xdr:cNvSpPr>
      </xdr:nvSpPr>
      <xdr:spPr>
        <a:xfrm>
          <a:off x="159067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329" name="TextBox 329"/>
        <xdr:cNvSpPr txBox="1">
          <a:spLocks noChangeArrowheads="1"/>
        </xdr:cNvSpPr>
      </xdr:nvSpPr>
      <xdr:spPr>
        <a:xfrm>
          <a:off x="159067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330" name="TextBox 330"/>
        <xdr:cNvSpPr txBox="1">
          <a:spLocks noChangeArrowheads="1"/>
        </xdr:cNvSpPr>
      </xdr:nvSpPr>
      <xdr:spPr>
        <a:xfrm>
          <a:off x="159067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331" name="TextBox 331"/>
        <xdr:cNvSpPr txBox="1">
          <a:spLocks noChangeArrowheads="1"/>
        </xdr:cNvSpPr>
      </xdr:nvSpPr>
      <xdr:spPr>
        <a:xfrm>
          <a:off x="159067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332" name="TextBox 332"/>
        <xdr:cNvSpPr txBox="1">
          <a:spLocks noChangeArrowheads="1"/>
        </xdr:cNvSpPr>
      </xdr:nvSpPr>
      <xdr:spPr>
        <a:xfrm>
          <a:off x="159067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333" name="TextBox 333"/>
        <xdr:cNvSpPr txBox="1">
          <a:spLocks noChangeArrowheads="1"/>
        </xdr:cNvSpPr>
      </xdr:nvSpPr>
      <xdr:spPr>
        <a:xfrm>
          <a:off x="159067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334" name="TextBox 334"/>
        <xdr:cNvSpPr txBox="1">
          <a:spLocks noChangeArrowheads="1"/>
        </xdr:cNvSpPr>
      </xdr:nvSpPr>
      <xdr:spPr>
        <a:xfrm>
          <a:off x="159067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335" name="TextBox 335"/>
        <xdr:cNvSpPr txBox="1">
          <a:spLocks noChangeArrowheads="1"/>
        </xdr:cNvSpPr>
      </xdr:nvSpPr>
      <xdr:spPr>
        <a:xfrm>
          <a:off x="159067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336" name="TextBox 336"/>
        <xdr:cNvSpPr txBox="1">
          <a:spLocks noChangeArrowheads="1"/>
        </xdr:cNvSpPr>
      </xdr:nvSpPr>
      <xdr:spPr>
        <a:xfrm>
          <a:off x="159067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337" name="TextBox 337"/>
        <xdr:cNvSpPr txBox="1">
          <a:spLocks noChangeArrowheads="1"/>
        </xdr:cNvSpPr>
      </xdr:nvSpPr>
      <xdr:spPr>
        <a:xfrm>
          <a:off x="159067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338" name="TextBox 338"/>
        <xdr:cNvSpPr txBox="1">
          <a:spLocks noChangeArrowheads="1"/>
        </xdr:cNvSpPr>
      </xdr:nvSpPr>
      <xdr:spPr>
        <a:xfrm>
          <a:off x="159067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339" name="TextBox 339"/>
        <xdr:cNvSpPr txBox="1">
          <a:spLocks noChangeArrowheads="1"/>
        </xdr:cNvSpPr>
      </xdr:nvSpPr>
      <xdr:spPr>
        <a:xfrm>
          <a:off x="159067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340" name="TextBox 340"/>
        <xdr:cNvSpPr txBox="1">
          <a:spLocks noChangeArrowheads="1"/>
        </xdr:cNvSpPr>
      </xdr:nvSpPr>
      <xdr:spPr>
        <a:xfrm>
          <a:off x="159067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341" name="TextBox 341"/>
        <xdr:cNvSpPr txBox="1">
          <a:spLocks noChangeArrowheads="1"/>
        </xdr:cNvSpPr>
      </xdr:nvSpPr>
      <xdr:spPr>
        <a:xfrm>
          <a:off x="159067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342" name="TextBox 342"/>
        <xdr:cNvSpPr txBox="1">
          <a:spLocks noChangeArrowheads="1"/>
        </xdr:cNvSpPr>
      </xdr:nvSpPr>
      <xdr:spPr>
        <a:xfrm>
          <a:off x="159067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343" name="TextBox 343"/>
        <xdr:cNvSpPr txBox="1">
          <a:spLocks noChangeArrowheads="1"/>
        </xdr:cNvSpPr>
      </xdr:nvSpPr>
      <xdr:spPr>
        <a:xfrm>
          <a:off x="159067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344" name="TextBox 344"/>
        <xdr:cNvSpPr txBox="1">
          <a:spLocks noChangeArrowheads="1"/>
        </xdr:cNvSpPr>
      </xdr:nvSpPr>
      <xdr:spPr>
        <a:xfrm>
          <a:off x="159067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345" name="TextBox 345"/>
        <xdr:cNvSpPr txBox="1">
          <a:spLocks noChangeArrowheads="1"/>
        </xdr:cNvSpPr>
      </xdr:nvSpPr>
      <xdr:spPr>
        <a:xfrm>
          <a:off x="159067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346" name="TextBox 346"/>
        <xdr:cNvSpPr txBox="1">
          <a:spLocks noChangeArrowheads="1"/>
        </xdr:cNvSpPr>
      </xdr:nvSpPr>
      <xdr:spPr>
        <a:xfrm>
          <a:off x="159067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347" name="TextBox 347"/>
        <xdr:cNvSpPr txBox="1">
          <a:spLocks noChangeArrowheads="1"/>
        </xdr:cNvSpPr>
      </xdr:nvSpPr>
      <xdr:spPr>
        <a:xfrm>
          <a:off x="159067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348" name="TextBox 348"/>
        <xdr:cNvSpPr txBox="1">
          <a:spLocks noChangeArrowheads="1"/>
        </xdr:cNvSpPr>
      </xdr:nvSpPr>
      <xdr:spPr>
        <a:xfrm>
          <a:off x="159067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349" name="TextBox 349"/>
        <xdr:cNvSpPr txBox="1">
          <a:spLocks noChangeArrowheads="1"/>
        </xdr:cNvSpPr>
      </xdr:nvSpPr>
      <xdr:spPr>
        <a:xfrm>
          <a:off x="159067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350" name="TextBox 350"/>
        <xdr:cNvSpPr txBox="1">
          <a:spLocks noChangeArrowheads="1"/>
        </xdr:cNvSpPr>
      </xdr:nvSpPr>
      <xdr:spPr>
        <a:xfrm>
          <a:off x="159067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351" name="TextBox 351"/>
        <xdr:cNvSpPr txBox="1">
          <a:spLocks noChangeArrowheads="1"/>
        </xdr:cNvSpPr>
      </xdr:nvSpPr>
      <xdr:spPr>
        <a:xfrm>
          <a:off x="159067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352" name="TextBox 352"/>
        <xdr:cNvSpPr txBox="1">
          <a:spLocks noChangeArrowheads="1"/>
        </xdr:cNvSpPr>
      </xdr:nvSpPr>
      <xdr:spPr>
        <a:xfrm>
          <a:off x="159067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353" name="TextBox 353"/>
        <xdr:cNvSpPr txBox="1">
          <a:spLocks noChangeArrowheads="1"/>
        </xdr:cNvSpPr>
      </xdr:nvSpPr>
      <xdr:spPr>
        <a:xfrm>
          <a:off x="159067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354" name="TextBox 354"/>
        <xdr:cNvSpPr txBox="1">
          <a:spLocks noChangeArrowheads="1"/>
        </xdr:cNvSpPr>
      </xdr:nvSpPr>
      <xdr:spPr>
        <a:xfrm>
          <a:off x="159067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355" name="TextBox 355"/>
        <xdr:cNvSpPr txBox="1">
          <a:spLocks noChangeArrowheads="1"/>
        </xdr:cNvSpPr>
      </xdr:nvSpPr>
      <xdr:spPr>
        <a:xfrm>
          <a:off x="159067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356" name="TextBox 356"/>
        <xdr:cNvSpPr txBox="1">
          <a:spLocks noChangeArrowheads="1"/>
        </xdr:cNvSpPr>
      </xdr:nvSpPr>
      <xdr:spPr>
        <a:xfrm>
          <a:off x="159067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357" name="TextBox 357"/>
        <xdr:cNvSpPr txBox="1">
          <a:spLocks noChangeArrowheads="1"/>
        </xdr:cNvSpPr>
      </xdr:nvSpPr>
      <xdr:spPr>
        <a:xfrm>
          <a:off x="159067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358" name="TextBox 358"/>
        <xdr:cNvSpPr txBox="1">
          <a:spLocks noChangeArrowheads="1"/>
        </xdr:cNvSpPr>
      </xdr:nvSpPr>
      <xdr:spPr>
        <a:xfrm>
          <a:off x="159067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359" name="TextBox 359"/>
        <xdr:cNvSpPr txBox="1">
          <a:spLocks noChangeArrowheads="1"/>
        </xdr:cNvSpPr>
      </xdr:nvSpPr>
      <xdr:spPr>
        <a:xfrm>
          <a:off x="159067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360" name="TextBox 360"/>
        <xdr:cNvSpPr txBox="1">
          <a:spLocks noChangeArrowheads="1"/>
        </xdr:cNvSpPr>
      </xdr:nvSpPr>
      <xdr:spPr>
        <a:xfrm>
          <a:off x="159067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361" name="TextBox 361"/>
        <xdr:cNvSpPr txBox="1">
          <a:spLocks noChangeArrowheads="1"/>
        </xdr:cNvSpPr>
      </xdr:nvSpPr>
      <xdr:spPr>
        <a:xfrm>
          <a:off x="159067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362" name="TextBox 362"/>
        <xdr:cNvSpPr txBox="1">
          <a:spLocks noChangeArrowheads="1"/>
        </xdr:cNvSpPr>
      </xdr:nvSpPr>
      <xdr:spPr>
        <a:xfrm>
          <a:off x="159067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363" name="TextBox 363"/>
        <xdr:cNvSpPr txBox="1">
          <a:spLocks noChangeArrowheads="1"/>
        </xdr:cNvSpPr>
      </xdr:nvSpPr>
      <xdr:spPr>
        <a:xfrm>
          <a:off x="159067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364" name="TextBox 364"/>
        <xdr:cNvSpPr txBox="1">
          <a:spLocks noChangeArrowheads="1"/>
        </xdr:cNvSpPr>
      </xdr:nvSpPr>
      <xdr:spPr>
        <a:xfrm>
          <a:off x="159067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365" name="TextBox 365"/>
        <xdr:cNvSpPr txBox="1">
          <a:spLocks noChangeArrowheads="1"/>
        </xdr:cNvSpPr>
      </xdr:nvSpPr>
      <xdr:spPr>
        <a:xfrm>
          <a:off x="159067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366" name="TextBox 366"/>
        <xdr:cNvSpPr txBox="1">
          <a:spLocks noChangeArrowheads="1"/>
        </xdr:cNvSpPr>
      </xdr:nvSpPr>
      <xdr:spPr>
        <a:xfrm>
          <a:off x="159067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367" name="TextBox 367"/>
        <xdr:cNvSpPr txBox="1">
          <a:spLocks noChangeArrowheads="1"/>
        </xdr:cNvSpPr>
      </xdr:nvSpPr>
      <xdr:spPr>
        <a:xfrm>
          <a:off x="159067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368" name="TextBox 368"/>
        <xdr:cNvSpPr txBox="1">
          <a:spLocks noChangeArrowheads="1"/>
        </xdr:cNvSpPr>
      </xdr:nvSpPr>
      <xdr:spPr>
        <a:xfrm>
          <a:off x="159067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369" name="TextBox 369"/>
        <xdr:cNvSpPr txBox="1">
          <a:spLocks noChangeArrowheads="1"/>
        </xdr:cNvSpPr>
      </xdr:nvSpPr>
      <xdr:spPr>
        <a:xfrm>
          <a:off x="159067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370" name="TextBox 370"/>
        <xdr:cNvSpPr txBox="1">
          <a:spLocks noChangeArrowheads="1"/>
        </xdr:cNvSpPr>
      </xdr:nvSpPr>
      <xdr:spPr>
        <a:xfrm>
          <a:off x="159067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0</xdr:row>
      <xdr:rowOff>0</xdr:rowOff>
    </xdr:from>
    <xdr:ext cx="95250" cy="209550"/>
    <xdr:sp>
      <xdr:nvSpPr>
        <xdr:cNvPr id="371" name="TextBox 371"/>
        <xdr:cNvSpPr txBox="1">
          <a:spLocks noChangeArrowheads="1"/>
        </xdr:cNvSpPr>
      </xdr:nvSpPr>
      <xdr:spPr>
        <a:xfrm>
          <a:off x="16383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372" name="TextBox 372"/>
        <xdr:cNvSpPr txBox="1">
          <a:spLocks noChangeArrowheads="1"/>
        </xdr:cNvSpPr>
      </xdr:nvSpPr>
      <xdr:spPr>
        <a:xfrm>
          <a:off x="159067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373" name="TextBox 373"/>
        <xdr:cNvSpPr txBox="1">
          <a:spLocks noChangeArrowheads="1"/>
        </xdr:cNvSpPr>
      </xdr:nvSpPr>
      <xdr:spPr>
        <a:xfrm>
          <a:off x="159067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374" name="TextBox 374"/>
        <xdr:cNvSpPr txBox="1">
          <a:spLocks noChangeArrowheads="1"/>
        </xdr:cNvSpPr>
      </xdr:nvSpPr>
      <xdr:spPr>
        <a:xfrm>
          <a:off x="159067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375" name="TextBox 375"/>
        <xdr:cNvSpPr txBox="1">
          <a:spLocks noChangeArrowheads="1"/>
        </xdr:cNvSpPr>
      </xdr:nvSpPr>
      <xdr:spPr>
        <a:xfrm>
          <a:off x="159067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376" name="TextBox 376"/>
        <xdr:cNvSpPr txBox="1">
          <a:spLocks noChangeArrowheads="1"/>
        </xdr:cNvSpPr>
      </xdr:nvSpPr>
      <xdr:spPr>
        <a:xfrm>
          <a:off x="159067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377" name="TextBox 377"/>
        <xdr:cNvSpPr txBox="1">
          <a:spLocks noChangeArrowheads="1"/>
        </xdr:cNvSpPr>
      </xdr:nvSpPr>
      <xdr:spPr>
        <a:xfrm>
          <a:off x="159067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378" name="TextBox 378"/>
        <xdr:cNvSpPr txBox="1">
          <a:spLocks noChangeArrowheads="1"/>
        </xdr:cNvSpPr>
      </xdr:nvSpPr>
      <xdr:spPr>
        <a:xfrm>
          <a:off x="159067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379" name="TextBox 379"/>
        <xdr:cNvSpPr txBox="1">
          <a:spLocks noChangeArrowheads="1"/>
        </xdr:cNvSpPr>
      </xdr:nvSpPr>
      <xdr:spPr>
        <a:xfrm>
          <a:off x="159067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380" name="TextBox 380"/>
        <xdr:cNvSpPr txBox="1">
          <a:spLocks noChangeArrowheads="1"/>
        </xdr:cNvSpPr>
      </xdr:nvSpPr>
      <xdr:spPr>
        <a:xfrm>
          <a:off x="159067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381" name="TextBox 381"/>
        <xdr:cNvSpPr txBox="1">
          <a:spLocks noChangeArrowheads="1"/>
        </xdr:cNvSpPr>
      </xdr:nvSpPr>
      <xdr:spPr>
        <a:xfrm>
          <a:off x="159067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382" name="TextBox 382"/>
        <xdr:cNvSpPr txBox="1">
          <a:spLocks noChangeArrowheads="1"/>
        </xdr:cNvSpPr>
      </xdr:nvSpPr>
      <xdr:spPr>
        <a:xfrm>
          <a:off x="159067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383" name="TextBox 383"/>
        <xdr:cNvSpPr txBox="1">
          <a:spLocks noChangeArrowheads="1"/>
        </xdr:cNvSpPr>
      </xdr:nvSpPr>
      <xdr:spPr>
        <a:xfrm>
          <a:off x="159067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384" name="TextBox 384"/>
        <xdr:cNvSpPr txBox="1">
          <a:spLocks noChangeArrowheads="1"/>
        </xdr:cNvSpPr>
      </xdr:nvSpPr>
      <xdr:spPr>
        <a:xfrm>
          <a:off x="159067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385" name="TextBox 385"/>
        <xdr:cNvSpPr txBox="1">
          <a:spLocks noChangeArrowheads="1"/>
        </xdr:cNvSpPr>
      </xdr:nvSpPr>
      <xdr:spPr>
        <a:xfrm>
          <a:off x="159067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386" name="TextBox 386"/>
        <xdr:cNvSpPr txBox="1">
          <a:spLocks noChangeArrowheads="1"/>
        </xdr:cNvSpPr>
      </xdr:nvSpPr>
      <xdr:spPr>
        <a:xfrm>
          <a:off x="159067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387" name="TextBox 387"/>
        <xdr:cNvSpPr txBox="1">
          <a:spLocks noChangeArrowheads="1"/>
        </xdr:cNvSpPr>
      </xdr:nvSpPr>
      <xdr:spPr>
        <a:xfrm>
          <a:off x="159067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388" name="TextBox 388"/>
        <xdr:cNvSpPr txBox="1">
          <a:spLocks noChangeArrowheads="1"/>
        </xdr:cNvSpPr>
      </xdr:nvSpPr>
      <xdr:spPr>
        <a:xfrm>
          <a:off x="159067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389" name="TextBox 389"/>
        <xdr:cNvSpPr txBox="1">
          <a:spLocks noChangeArrowheads="1"/>
        </xdr:cNvSpPr>
      </xdr:nvSpPr>
      <xdr:spPr>
        <a:xfrm>
          <a:off x="159067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390" name="TextBox 390"/>
        <xdr:cNvSpPr txBox="1">
          <a:spLocks noChangeArrowheads="1"/>
        </xdr:cNvSpPr>
      </xdr:nvSpPr>
      <xdr:spPr>
        <a:xfrm>
          <a:off x="159067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391" name="TextBox 391"/>
        <xdr:cNvSpPr txBox="1">
          <a:spLocks noChangeArrowheads="1"/>
        </xdr:cNvSpPr>
      </xdr:nvSpPr>
      <xdr:spPr>
        <a:xfrm>
          <a:off x="159067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392" name="TextBox 392"/>
        <xdr:cNvSpPr txBox="1">
          <a:spLocks noChangeArrowheads="1"/>
        </xdr:cNvSpPr>
      </xdr:nvSpPr>
      <xdr:spPr>
        <a:xfrm>
          <a:off x="159067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393" name="TextBox 393"/>
        <xdr:cNvSpPr txBox="1">
          <a:spLocks noChangeArrowheads="1"/>
        </xdr:cNvSpPr>
      </xdr:nvSpPr>
      <xdr:spPr>
        <a:xfrm>
          <a:off x="159067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394" name="TextBox 394"/>
        <xdr:cNvSpPr txBox="1">
          <a:spLocks noChangeArrowheads="1"/>
        </xdr:cNvSpPr>
      </xdr:nvSpPr>
      <xdr:spPr>
        <a:xfrm>
          <a:off x="159067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395" name="TextBox 395"/>
        <xdr:cNvSpPr txBox="1">
          <a:spLocks noChangeArrowheads="1"/>
        </xdr:cNvSpPr>
      </xdr:nvSpPr>
      <xdr:spPr>
        <a:xfrm>
          <a:off x="159067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396" name="TextBox 396"/>
        <xdr:cNvSpPr txBox="1">
          <a:spLocks noChangeArrowheads="1"/>
        </xdr:cNvSpPr>
      </xdr:nvSpPr>
      <xdr:spPr>
        <a:xfrm>
          <a:off x="159067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397" name="TextBox 397"/>
        <xdr:cNvSpPr txBox="1">
          <a:spLocks noChangeArrowheads="1"/>
        </xdr:cNvSpPr>
      </xdr:nvSpPr>
      <xdr:spPr>
        <a:xfrm>
          <a:off x="159067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398" name="TextBox 398"/>
        <xdr:cNvSpPr txBox="1">
          <a:spLocks noChangeArrowheads="1"/>
        </xdr:cNvSpPr>
      </xdr:nvSpPr>
      <xdr:spPr>
        <a:xfrm>
          <a:off x="159067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399" name="TextBox 399"/>
        <xdr:cNvSpPr txBox="1">
          <a:spLocks noChangeArrowheads="1"/>
        </xdr:cNvSpPr>
      </xdr:nvSpPr>
      <xdr:spPr>
        <a:xfrm>
          <a:off x="159067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400" name="TextBox 400"/>
        <xdr:cNvSpPr txBox="1">
          <a:spLocks noChangeArrowheads="1"/>
        </xdr:cNvSpPr>
      </xdr:nvSpPr>
      <xdr:spPr>
        <a:xfrm>
          <a:off x="159067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401" name="TextBox 401"/>
        <xdr:cNvSpPr txBox="1">
          <a:spLocks noChangeArrowheads="1"/>
        </xdr:cNvSpPr>
      </xdr:nvSpPr>
      <xdr:spPr>
        <a:xfrm>
          <a:off x="159067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402" name="TextBox 402"/>
        <xdr:cNvSpPr txBox="1">
          <a:spLocks noChangeArrowheads="1"/>
        </xdr:cNvSpPr>
      </xdr:nvSpPr>
      <xdr:spPr>
        <a:xfrm>
          <a:off x="159067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403" name="TextBox 403"/>
        <xdr:cNvSpPr txBox="1">
          <a:spLocks noChangeArrowheads="1"/>
        </xdr:cNvSpPr>
      </xdr:nvSpPr>
      <xdr:spPr>
        <a:xfrm>
          <a:off x="159067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404" name="TextBox 404"/>
        <xdr:cNvSpPr txBox="1">
          <a:spLocks noChangeArrowheads="1"/>
        </xdr:cNvSpPr>
      </xdr:nvSpPr>
      <xdr:spPr>
        <a:xfrm>
          <a:off x="159067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405" name="TextBox 405"/>
        <xdr:cNvSpPr txBox="1">
          <a:spLocks noChangeArrowheads="1"/>
        </xdr:cNvSpPr>
      </xdr:nvSpPr>
      <xdr:spPr>
        <a:xfrm>
          <a:off x="159067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406" name="TextBox 406"/>
        <xdr:cNvSpPr txBox="1">
          <a:spLocks noChangeArrowheads="1"/>
        </xdr:cNvSpPr>
      </xdr:nvSpPr>
      <xdr:spPr>
        <a:xfrm>
          <a:off x="159067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407" name="TextBox 407"/>
        <xdr:cNvSpPr txBox="1">
          <a:spLocks noChangeArrowheads="1"/>
        </xdr:cNvSpPr>
      </xdr:nvSpPr>
      <xdr:spPr>
        <a:xfrm>
          <a:off x="159067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408" name="TextBox 408"/>
        <xdr:cNvSpPr txBox="1">
          <a:spLocks noChangeArrowheads="1"/>
        </xdr:cNvSpPr>
      </xdr:nvSpPr>
      <xdr:spPr>
        <a:xfrm>
          <a:off x="159067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409" name="TextBox 409"/>
        <xdr:cNvSpPr txBox="1">
          <a:spLocks noChangeArrowheads="1"/>
        </xdr:cNvSpPr>
      </xdr:nvSpPr>
      <xdr:spPr>
        <a:xfrm>
          <a:off x="159067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410" name="TextBox 410"/>
        <xdr:cNvSpPr txBox="1">
          <a:spLocks noChangeArrowheads="1"/>
        </xdr:cNvSpPr>
      </xdr:nvSpPr>
      <xdr:spPr>
        <a:xfrm>
          <a:off x="159067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411" name="TextBox 411"/>
        <xdr:cNvSpPr txBox="1">
          <a:spLocks noChangeArrowheads="1"/>
        </xdr:cNvSpPr>
      </xdr:nvSpPr>
      <xdr:spPr>
        <a:xfrm>
          <a:off x="159067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412" name="TextBox 412"/>
        <xdr:cNvSpPr txBox="1">
          <a:spLocks noChangeArrowheads="1"/>
        </xdr:cNvSpPr>
      </xdr:nvSpPr>
      <xdr:spPr>
        <a:xfrm>
          <a:off x="159067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413" name="TextBox 413"/>
        <xdr:cNvSpPr txBox="1">
          <a:spLocks noChangeArrowheads="1"/>
        </xdr:cNvSpPr>
      </xdr:nvSpPr>
      <xdr:spPr>
        <a:xfrm>
          <a:off x="159067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414" name="TextBox 414"/>
        <xdr:cNvSpPr txBox="1">
          <a:spLocks noChangeArrowheads="1"/>
        </xdr:cNvSpPr>
      </xdr:nvSpPr>
      <xdr:spPr>
        <a:xfrm>
          <a:off x="159067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415" name="TextBox 415"/>
        <xdr:cNvSpPr txBox="1">
          <a:spLocks noChangeArrowheads="1"/>
        </xdr:cNvSpPr>
      </xdr:nvSpPr>
      <xdr:spPr>
        <a:xfrm>
          <a:off x="159067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416" name="TextBox 416"/>
        <xdr:cNvSpPr txBox="1">
          <a:spLocks noChangeArrowheads="1"/>
        </xdr:cNvSpPr>
      </xdr:nvSpPr>
      <xdr:spPr>
        <a:xfrm>
          <a:off x="159067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417" name="TextBox 417"/>
        <xdr:cNvSpPr txBox="1">
          <a:spLocks noChangeArrowheads="1"/>
        </xdr:cNvSpPr>
      </xdr:nvSpPr>
      <xdr:spPr>
        <a:xfrm>
          <a:off x="159067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418" name="TextBox 418"/>
        <xdr:cNvSpPr txBox="1">
          <a:spLocks noChangeArrowheads="1"/>
        </xdr:cNvSpPr>
      </xdr:nvSpPr>
      <xdr:spPr>
        <a:xfrm>
          <a:off x="159067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419" name="TextBox 419"/>
        <xdr:cNvSpPr txBox="1">
          <a:spLocks noChangeArrowheads="1"/>
        </xdr:cNvSpPr>
      </xdr:nvSpPr>
      <xdr:spPr>
        <a:xfrm>
          <a:off x="159067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420" name="TextBox 420"/>
        <xdr:cNvSpPr txBox="1">
          <a:spLocks noChangeArrowheads="1"/>
        </xdr:cNvSpPr>
      </xdr:nvSpPr>
      <xdr:spPr>
        <a:xfrm>
          <a:off x="159067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421" name="TextBox 421"/>
        <xdr:cNvSpPr txBox="1">
          <a:spLocks noChangeArrowheads="1"/>
        </xdr:cNvSpPr>
      </xdr:nvSpPr>
      <xdr:spPr>
        <a:xfrm>
          <a:off x="159067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422" name="TextBox 422"/>
        <xdr:cNvSpPr txBox="1">
          <a:spLocks noChangeArrowheads="1"/>
        </xdr:cNvSpPr>
      </xdr:nvSpPr>
      <xdr:spPr>
        <a:xfrm>
          <a:off x="159067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423" name="TextBox 423"/>
        <xdr:cNvSpPr txBox="1">
          <a:spLocks noChangeArrowheads="1"/>
        </xdr:cNvSpPr>
      </xdr:nvSpPr>
      <xdr:spPr>
        <a:xfrm>
          <a:off x="159067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424" name="TextBox 424"/>
        <xdr:cNvSpPr txBox="1">
          <a:spLocks noChangeArrowheads="1"/>
        </xdr:cNvSpPr>
      </xdr:nvSpPr>
      <xdr:spPr>
        <a:xfrm>
          <a:off x="159067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425" name="TextBox 425"/>
        <xdr:cNvSpPr txBox="1">
          <a:spLocks noChangeArrowheads="1"/>
        </xdr:cNvSpPr>
      </xdr:nvSpPr>
      <xdr:spPr>
        <a:xfrm>
          <a:off x="159067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426" name="TextBox 426"/>
        <xdr:cNvSpPr txBox="1">
          <a:spLocks noChangeArrowheads="1"/>
        </xdr:cNvSpPr>
      </xdr:nvSpPr>
      <xdr:spPr>
        <a:xfrm>
          <a:off x="159067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427" name="TextBox 427"/>
        <xdr:cNvSpPr txBox="1">
          <a:spLocks noChangeArrowheads="1"/>
        </xdr:cNvSpPr>
      </xdr:nvSpPr>
      <xdr:spPr>
        <a:xfrm>
          <a:off x="159067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428" name="TextBox 428"/>
        <xdr:cNvSpPr txBox="1">
          <a:spLocks noChangeArrowheads="1"/>
        </xdr:cNvSpPr>
      </xdr:nvSpPr>
      <xdr:spPr>
        <a:xfrm>
          <a:off x="159067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429" name="TextBox 429"/>
        <xdr:cNvSpPr txBox="1">
          <a:spLocks noChangeArrowheads="1"/>
        </xdr:cNvSpPr>
      </xdr:nvSpPr>
      <xdr:spPr>
        <a:xfrm>
          <a:off x="159067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430" name="TextBox 430"/>
        <xdr:cNvSpPr txBox="1">
          <a:spLocks noChangeArrowheads="1"/>
        </xdr:cNvSpPr>
      </xdr:nvSpPr>
      <xdr:spPr>
        <a:xfrm>
          <a:off x="159067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431" name="TextBox 431"/>
        <xdr:cNvSpPr txBox="1">
          <a:spLocks noChangeArrowheads="1"/>
        </xdr:cNvSpPr>
      </xdr:nvSpPr>
      <xdr:spPr>
        <a:xfrm>
          <a:off x="159067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432" name="TextBox 432"/>
        <xdr:cNvSpPr txBox="1">
          <a:spLocks noChangeArrowheads="1"/>
        </xdr:cNvSpPr>
      </xdr:nvSpPr>
      <xdr:spPr>
        <a:xfrm>
          <a:off x="159067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433" name="TextBox 433"/>
        <xdr:cNvSpPr txBox="1">
          <a:spLocks noChangeArrowheads="1"/>
        </xdr:cNvSpPr>
      </xdr:nvSpPr>
      <xdr:spPr>
        <a:xfrm>
          <a:off x="159067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434" name="TextBox 434"/>
        <xdr:cNvSpPr txBox="1">
          <a:spLocks noChangeArrowheads="1"/>
        </xdr:cNvSpPr>
      </xdr:nvSpPr>
      <xdr:spPr>
        <a:xfrm>
          <a:off x="159067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435" name="TextBox 435"/>
        <xdr:cNvSpPr txBox="1">
          <a:spLocks noChangeArrowheads="1"/>
        </xdr:cNvSpPr>
      </xdr:nvSpPr>
      <xdr:spPr>
        <a:xfrm>
          <a:off x="159067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436" name="TextBox 436"/>
        <xdr:cNvSpPr txBox="1">
          <a:spLocks noChangeArrowheads="1"/>
        </xdr:cNvSpPr>
      </xdr:nvSpPr>
      <xdr:spPr>
        <a:xfrm>
          <a:off x="159067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437" name="TextBox 437"/>
        <xdr:cNvSpPr txBox="1">
          <a:spLocks noChangeArrowheads="1"/>
        </xdr:cNvSpPr>
      </xdr:nvSpPr>
      <xdr:spPr>
        <a:xfrm>
          <a:off x="159067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438" name="TextBox 438"/>
        <xdr:cNvSpPr txBox="1">
          <a:spLocks noChangeArrowheads="1"/>
        </xdr:cNvSpPr>
      </xdr:nvSpPr>
      <xdr:spPr>
        <a:xfrm>
          <a:off x="159067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439" name="TextBox 439"/>
        <xdr:cNvSpPr txBox="1">
          <a:spLocks noChangeArrowheads="1"/>
        </xdr:cNvSpPr>
      </xdr:nvSpPr>
      <xdr:spPr>
        <a:xfrm>
          <a:off x="159067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440" name="TextBox 440"/>
        <xdr:cNvSpPr txBox="1">
          <a:spLocks noChangeArrowheads="1"/>
        </xdr:cNvSpPr>
      </xdr:nvSpPr>
      <xdr:spPr>
        <a:xfrm>
          <a:off x="159067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441" name="TextBox 441"/>
        <xdr:cNvSpPr txBox="1">
          <a:spLocks noChangeArrowheads="1"/>
        </xdr:cNvSpPr>
      </xdr:nvSpPr>
      <xdr:spPr>
        <a:xfrm>
          <a:off x="159067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442" name="TextBox 442"/>
        <xdr:cNvSpPr txBox="1">
          <a:spLocks noChangeArrowheads="1"/>
        </xdr:cNvSpPr>
      </xdr:nvSpPr>
      <xdr:spPr>
        <a:xfrm>
          <a:off x="159067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443" name="TextBox 443"/>
        <xdr:cNvSpPr txBox="1">
          <a:spLocks noChangeArrowheads="1"/>
        </xdr:cNvSpPr>
      </xdr:nvSpPr>
      <xdr:spPr>
        <a:xfrm>
          <a:off x="159067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444" name="TextBox 444"/>
        <xdr:cNvSpPr txBox="1">
          <a:spLocks noChangeArrowheads="1"/>
        </xdr:cNvSpPr>
      </xdr:nvSpPr>
      <xdr:spPr>
        <a:xfrm>
          <a:off x="159067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542925</xdr:colOff>
      <xdr:row>0</xdr:row>
      <xdr:rowOff>0</xdr:rowOff>
    </xdr:from>
    <xdr:ext cx="95250" cy="209550"/>
    <xdr:sp>
      <xdr:nvSpPr>
        <xdr:cNvPr id="445" name="TextBox 445"/>
        <xdr:cNvSpPr txBox="1">
          <a:spLocks noChangeArrowheads="1"/>
        </xdr:cNvSpPr>
      </xdr:nvSpPr>
      <xdr:spPr>
        <a:xfrm>
          <a:off x="172402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446" name="TextBox 446"/>
        <xdr:cNvSpPr txBox="1">
          <a:spLocks noChangeArrowheads="1"/>
        </xdr:cNvSpPr>
      </xdr:nvSpPr>
      <xdr:spPr>
        <a:xfrm>
          <a:off x="159067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447" name="TextBox 447"/>
        <xdr:cNvSpPr txBox="1">
          <a:spLocks noChangeArrowheads="1"/>
        </xdr:cNvSpPr>
      </xdr:nvSpPr>
      <xdr:spPr>
        <a:xfrm>
          <a:off x="159067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448" name="TextBox 448"/>
        <xdr:cNvSpPr txBox="1">
          <a:spLocks noChangeArrowheads="1"/>
        </xdr:cNvSpPr>
      </xdr:nvSpPr>
      <xdr:spPr>
        <a:xfrm>
          <a:off x="159067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449" name="TextBox 449"/>
        <xdr:cNvSpPr txBox="1">
          <a:spLocks noChangeArrowheads="1"/>
        </xdr:cNvSpPr>
      </xdr:nvSpPr>
      <xdr:spPr>
        <a:xfrm>
          <a:off x="159067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450" name="TextBox 450"/>
        <xdr:cNvSpPr txBox="1">
          <a:spLocks noChangeArrowheads="1"/>
        </xdr:cNvSpPr>
      </xdr:nvSpPr>
      <xdr:spPr>
        <a:xfrm>
          <a:off x="159067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451" name="TextBox 451"/>
        <xdr:cNvSpPr txBox="1">
          <a:spLocks noChangeArrowheads="1"/>
        </xdr:cNvSpPr>
      </xdr:nvSpPr>
      <xdr:spPr>
        <a:xfrm>
          <a:off x="159067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452" name="TextBox 452"/>
        <xdr:cNvSpPr txBox="1">
          <a:spLocks noChangeArrowheads="1"/>
        </xdr:cNvSpPr>
      </xdr:nvSpPr>
      <xdr:spPr>
        <a:xfrm>
          <a:off x="159067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453" name="TextBox 453"/>
        <xdr:cNvSpPr txBox="1">
          <a:spLocks noChangeArrowheads="1"/>
        </xdr:cNvSpPr>
      </xdr:nvSpPr>
      <xdr:spPr>
        <a:xfrm>
          <a:off x="159067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454" name="TextBox 454"/>
        <xdr:cNvSpPr txBox="1">
          <a:spLocks noChangeArrowheads="1"/>
        </xdr:cNvSpPr>
      </xdr:nvSpPr>
      <xdr:spPr>
        <a:xfrm>
          <a:off x="159067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455" name="TextBox 455"/>
        <xdr:cNvSpPr txBox="1">
          <a:spLocks noChangeArrowheads="1"/>
        </xdr:cNvSpPr>
      </xdr:nvSpPr>
      <xdr:spPr>
        <a:xfrm>
          <a:off x="159067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456" name="TextBox 456"/>
        <xdr:cNvSpPr txBox="1">
          <a:spLocks noChangeArrowheads="1"/>
        </xdr:cNvSpPr>
      </xdr:nvSpPr>
      <xdr:spPr>
        <a:xfrm>
          <a:off x="159067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457" name="TextBox 457"/>
        <xdr:cNvSpPr txBox="1">
          <a:spLocks noChangeArrowheads="1"/>
        </xdr:cNvSpPr>
      </xdr:nvSpPr>
      <xdr:spPr>
        <a:xfrm>
          <a:off x="159067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458" name="TextBox 458"/>
        <xdr:cNvSpPr txBox="1">
          <a:spLocks noChangeArrowheads="1"/>
        </xdr:cNvSpPr>
      </xdr:nvSpPr>
      <xdr:spPr>
        <a:xfrm>
          <a:off x="159067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459" name="TextBox 459"/>
        <xdr:cNvSpPr txBox="1">
          <a:spLocks noChangeArrowheads="1"/>
        </xdr:cNvSpPr>
      </xdr:nvSpPr>
      <xdr:spPr>
        <a:xfrm>
          <a:off x="159067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460" name="TextBox 460"/>
        <xdr:cNvSpPr txBox="1">
          <a:spLocks noChangeArrowheads="1"/>
        </xdr:cNvSpPr>
      </xdr:nvSpPr>
      <xdr:spPr>
        <a:xfrm>
          <a:off x="159067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461" name="TextBox 461"/>
        <xdr:cNvSpPr txBox="1">
          <a:spLocks noChangeArrowheads="1"/>
        </xdr:cNvSpPr>
      </xdr:nvSpPr>
      <xdr:spPr>
        <a:xfrm>
          <a:off x="159067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462" name="TextBox 462"/>
        <xdr:cNvSpPr txBox="1">
          <a:spLocks noChangeArrowheads="1"/>
        </xdr:cNvSpPr>
      </xdr:nvSpPr>
      <xdr:spPr>
        <a:xfrm>
          <a:off x="159067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463" name="TextBox 463"/>
        <xdr:cNvSpPr txBox="1">
          <a:spLocks noChangeArrowheads="1"/>
        </xdr:cNvSpPr>
      </xdr:nvSpPr>
      <xdr:spPr>
        <a:xfrm>
          <a:off x="159067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464" name="TextBox 464"/>
        <xdr:cNvSpPr txBox="1">
          <a:spLocks noChangeArrowheads="1"/>
        </xdr:cNvSpPr>
      </xdr:nvSpPr>
      <xdr:spPr>
        <a:xfrm>
          <a:off x="159067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465" name="TextBox 465"/>
        <xdr:cNvSpPr txBox="1">
          <a:spLocks noChangeArrowheads="1"/>
        </xdr:cNvSpPr>
      </xdr:nvSpPr>
      <xdr:spPr>
        <a:xfrm>
          <a:off x="159067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466" name="TextBox 466"/>
        <xdr:cNvSpPr txBox="1">
          <a:spLocks noChangeArrowheads="1"/>
        </xdr:cNvSpPr>
      </xdr:nvSpPr>
      <xdr:spPr>
        <a:xfrm>
          <a:off x="159067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467" name="TextBox 467"/>
        <xdr:cNvSpPr txBox="1">
          <a:spLocks noChangeArrowheads="1"/>
        </xdr:cNvSpPr>
      </xdr:nvSpPr>
      <xdr:spPr>
        <a:xfrm>
          <a:off x="159067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468" name="TextBox 468"/>
        <xdr:cNvSpPr txBox="1">
          <a:spLocks noChangeArrowheads="1"/>
        </xdr:cNvSpPr>
      </xdr:nvSpPr>
      <xdr:spPr>
        <a:xfrm>
          <a:off x="159067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469" name="TextBox 469"/>
        <xdr:cNvSpPr txBox="1">
          <a:spLocks noChangeArrowheads="1"/>
        </xdr:cNvSpPr>
      </xdr:nvSpPr>
      <xdr:spPr>
        <a:xfrm>
          <a:off x="159067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470" name="TextBox 470"/>
        <xdr:cNvSpPr txBox="1">
          <a:spLocks noChangeArrowheads="1"/>
        </xdr:cNvSpPr>
      </xdr:nvSpPr>
      <xdr:spPr>
        <a:xfrm>
          <a:off x="159067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471" name="TextBox 471"/>
        <xdr:cNvSpPr txBox="1">
          <a:spLocks noChangeArrowheads="1"/>
        </xdr:cNvSpPr>
      </xdr:nvSpPr>
      <xdr:spPr>
        <a:xfrm>
          <a:off x="159067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472" name="TextBox 472"/>
        <xdr:cNvSpPr txBox="1">
          <a:spLocks noChangeArrowheads="1"/>
        </xdr:cNvSpPr>
      </xdr:nvSpPr>
      <xdr:spPr>
        <a:xfrm>
          <a:off x="159067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473" name="TextBox 473"/>
        <xdr:cNvSpPr txBox="1">
          <a:spLocks noChangeArrowheads="1"/>
        </xdr:cNvSpPr>
      </xdr:nvSpPr>
      <xdr:spPr>
        <a:xfrm>
          <a:off x="159067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474" name="TextBox 474"/>
        <xdr:cNvSpPr txBox="1">
          <a:spLocks noChangeArrowheads="1"/>
        </xdr:cNvSpPr>
      </xdr:nvSpPr>
      <xdr:spPr>
        <a:xfrm>
          <a:off x="159067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475" name="TextBox 475"/>
        <xdr:cNvSpPr txBox="1">
          <a:spLocks noChangeArrowheads="1"/>
        </xdr:cNvSpPr>
      </xdr:nvSpPr>
      <xdr:spPr>
        <a:xfrm>
          <a:off x="159067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476" name="TextBox 476"/>
        <xdr:cNvSpPr txBox="1">
          <a:spLocks noChangeArrowheads="1"/>
        </xdr:cNvSpPr>
      </xdr:nvSpPr>
      <xdr:spPr>
        <a:xfrm>
          <a:off x="159067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477" name="TextBox 477"/>
        <xdr:cNvSpPr txBox="1">
          <a:spLocks noChangeArrowheads="1"/>
        </xdr:cNvSpPr>
      </xdr:nvSpPr>
      <xdr:spPr>
        <a:xfrm>
          <a:off x="159067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478" name="TextBox 478"/>
        <xdr:cNvSpPr txBox="1">
          <a:spLocks noChangeArrowheads="1"/>
        </xdr:cNvSpPr>
      </xdr:nvSpPr>
      <xdr:spPr>
        <a:xfrm>
          <a:off x="159067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479" name="TextBox 479"/>
        <xdr:cNvSpPr txBox="1">
          <a:spLocks noChangeArrowheads="1"/>
        </xdr:cNvSpPr>
      </xdr:nvSpPr>
      <xdr:spPr>
        <a:xfrm>
          <a:off x="159067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480" name="TextBox 480"/>
        <xdr:cNvSpPr txBox="1">
          <a:spLocks noChangeArrowheads="1"/>
        </xdr:cNvSpPr>
      </xdr:nvSpPr>
      <xdr:spPr>
        <a:xfrm>
          <a:off x="159067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481" name="TextBox 481"/>
        <xdr:cNvSpPr txBox="1">
          <a:spLocks noChangeArrowheads="1"/>
        </xdr:cNvSpPr>
      </xdr:nvSpPr>
      <xdr:spPr>
        <a:xfrm>
          <a:off x="159067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482" name="TextBox 482"/>
        <xdr:cNvSpPr txBox="1">
          <a:spLocks noChangeArrowheads="1"/>
        </xdr:cNvSpPr>
      </xdr:nvSpPr>
      <xdr:spPr>
        <a:xfrm>
          <a:off x="159067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483" name="TextBox 483"/>
        <xdr:cNvSpPr txBox="1">
          <a:spLocks noChangeArrowheads="1"/>
        </xdr:cNvSpPr>
      </xdr:nvSpPr>
      <xdr:spPr>
        <a:xfrm>
          <a:off x="159067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484" name="TextBox 484"/>
        <xdr:cNvSpPr txBox="1">
          <a:spLocks noChangeArrowheads="1"/>
        </xdr:cNvSpPr>
      </xdr:nvSpPr>
      <xdr:spPr>
        <a:xfrm>
          <a:off x="159067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485" name="TextBox 485"/>
        <xdr:cNvSpPr txBox="1">
          <a:spLocks noChangeArrowheads="1"/>
        </xdr:cNvSpPr>
      </xdr:nvSpPr>
      <xdr:spPr>
        <a:xfrm>
          <a:off x="159067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486" name="TextBox 486"/>
        <xdr:cNvSpPr txBox="1">
          <a:spLocks noChangeArrowheads="1"/>
        </xdr:cNvSpPr>
      </xdr:nvSpPr>
      <xdr:spPr>
        <a:xfrm>
          <a:off x="159067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487" name="TextBox 487"/>
        <xdr:cNvSpPr txBox="1">
          <a:spLocks noChangeArrowheads="1"/>
        </xdr:cNvSpPr>
      </xdr:nvSpPr>
      <xdr:spPr>
        <a:xfrm>
          <a:off x="159067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488" name="TextBox 488"/>
        <xdr:cNvSpPr txBox="1">
          <a:spLocks noChangeArrowheads="1"/>
        </xdr:cNvSpPr>
      </xdr:nvSpPr>
      <xdr:spPr>
        <a:xfrm>
          <a:off x="159067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489" name="TextBox 489"/>
        <xdr:cNvSpPr txBox="1">
          <a:spLocks noChangeArrowheads="1"/>
        </xdr:cNvSpPr>
      </xdr:nvSpPr>
      <xdr:spPr>
        <a:xfrm>
          <a:off x="159067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490" name="TextBox 490"/>
        <xdr:cNvSpPr txBox="1">
          <a:spLocks noChangeArrowheads="1"/>
        </xdr:cNvSpPr>
      </xdr:nvSpPr>
      <xdr:spPr>
        <a:xfrm>
          <a:off x="159067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491" name="TextBox 491"/>
        <xdr:cNvSpPr txBox="1">
          <a:spLocks noChangeArrowheads="1"/>
        </xdr:cNvSpPr>
      </xdr:nvSpPr>
      <xdr:spPr>
        <a:xfrm>
          <a:off x="159067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492" name="TextBox 492"/>
        <xdr:cNvSpPr txBox="1">
          <a:spLocks noChangeArrowheads="1"/>
        </xdr:cNvSpPr>
      </xdr:nvSpPr>
      <xdr:spPr>
        <a:xfrm>
          <a:off x="159067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493" name="TextBox 493"/>
        <xdr:cNvSpPr txBox="1">
          <a:spLocks noChangeArrowheads="1"/>
        </xdr:cNvSpPr>
      </xdr:nvSpPr>
      <xdr:spPr>
        <a:xfrm>
          <a:off x="159067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494" name="TextBox 494"/>
        <xdr:cNvSpPr txBox="1">
          <a:spLocks noChangeArrowheads="1"/>
        </xdr:cNvSpPr>
      </xdr:nvSpPr>
      <xdr:spPr>
        <a:xfrm>
          <a:off x="159067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495" name="TextBox 495"/>
        <xdr:cNvSpPr txBox="1">
          <a:spLocks noChangeArrowheads="1"/>
        </xdr:cNvSpPr>
      </xdr:nvSpPr>
      <xdr:spPr>
        <a:xfrm>
          <a:off x="159067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496" name="TextBox 496"/>
        <xdr:cNvSpPr txBox="1">
          <a:spLocks noChangeArrowheads="1"/>
        </xdr:cNvSpPr>
      </xdr:nvSpPr>
      <xdr:spPr>
        <a:xfrm>
          <a:off x="159067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497" name="TextBox 497"/>
        <xdr:cNvSpPr txBox="1">
          <a:spLocks noChangeArrowheads="1"/>
        </xdr:cNvSpPr>
      </xdr:nvSpPr>
      <xdr:spPr>
        <a:xfrm>
          <a:off x="159067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498" name="TextBox 498"/>
        <xdr:cNvSpPr txBox="1">
          <a:spLocks noChangeArrowheads="1"/>
        </xdr:cNvSpPr>
      </xdr:nvSpPr>
      <xdr:spPr>
        <a:xfrm>
          <a:off x="159067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499" name="TextBox 499"/>
        <xdr:cNvSpPr txBox="1">
          <a:spLocks noChangeArrowheads="1"/>
        </xdr:cNvSpPr>
      </xdr:nvSpPr>
      <xdr:spPr>
        <a:xfrm>
          <a:off x="159067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500" name="TextBox 500"/>
        <xdr:cNvSpPr txBox="1">
          <a:spLocks noChangeArrowheads="1"/>
        </xdr:cNvSpPr>
      </xdr:nvSpPr>
      <xdr:spPr>
        <a:xfrm>
          <a:off x="159067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501" name="TextBox 501"/>
        <xdr:cNvSpPr txBox="1">
          <a:spLocks noChangeArrowheads="1"/>
        </xdr:cNvSpPr>
      </xdr:nvSpPr>
      <xdr:spPr>
        <a:xfrm>
          <a:off x="159067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502" name="TextBox 502"/>
        <xdr:cNvSpPr txBox="1">
          <a:spLocks noChangeArrowheads="1"/>
        </xdr:cNvSpPr>
      </xdr:nvSpPr>
      <xdr:spPr>
        <a:xfrm>
          <a:off x="159067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503" name="TextBox 503"/>
        <xdr:cNvSpPr txBox="1">
          <a:spLocks noChangeArrowheads="1"/>
        </xdr:cNvSpPr>
      </xdr:nvSpPr>
      <xdr:spPr>
        <a:xfrm>
          <a:off x="159067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504" name="TextBox 504"/>
        <xdr:cNvSpPr txBox="1">
          <a:spLocks noChangeArrowheads="1"/>
        </xdr:cNvSpPr>
      </xdr:nvSpPr>
      <xdr:spPr>
        <a:xfrm>
          <a:off x="159067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505" name="TextBox 505"/>
        <xdr:cNvSpPr txBox="1">
          <a:spLocks noChangeArrowheads="1"/>
        </xdr:cNvSpPr>
      </xdr:nvSpPr>
      <xdr:spPr>
        <a:xfrm>
          <a:off x="159067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506" name="TextBox 506"/>
        <xdr:cNvSpPr txBox="1">
          <a:spLocks noChangeArrowheads="1"/>
        </xdr:cNvSpPr>
      </xdr:nvSpPr>
      <xdr:spPr>
        <a:xfrm>
          <a:off x="159067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507" name="TextBox 507"/>
        <xdr:cNvSpPr txBox="1">
          <a:spLocks noChangeArrowheads="1"/>
        </xdr:cNvSpPr>
      </xdr:nvSpPr>
      <xdr:spPr>
        <a:xfrm>
          <a:off x="159067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508" name="TextBox 508"/>
        <xdr:cNvSpPr txBox="1">
          <a:spLocks noChangeArrowheads="1"/>
        </xdr:cNvSpPr>
      </xdr:nvSpPr>
      <xdr:spPr>
        <a:xfrm>
          <a:off x="159067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509" name="TextBox 509"/>
        <xdr:cNvSpPr txBox="1">
          <a:spLocks noChangeArrowheads="1"/>
        </xdr:cNvSpPr>
      </xdr:nvSpPr>
      <xdr:spPr>
        <a:xfrm>
          <a:off x="159067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510" name="TextBox 510"/>
        <xdr:cNvSpPr txBox="1">
          <a:spLocks noChangeArrowheads="1"/>
        </xdr:cNvSpPr>
      </xdr:nvSpPr>
      <xdr:spPr>
        <a:xfrm>
          <a:off x="159067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511" name="TextBox 511"/>
        <xdr:cNvSpPr txBox="1">
          <a:spLocks noChangeArrowheads="1"/>
        </xdr:cNvSpPr>
      </xdr:nvSpPr>
      <xdr:spPr>
        <a:xfrm>
          <a:off x="159067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512" name="TextBox 512"/>
        <xdr:cNvSpPr txBox="1">
          <a:spLocks noChangeArrowheads="1"/>
        </xdr:cNvSpPr>
      </xdr:nvSpPr>
      <xdr:spPr>
        <a:xfrm>
          <a:off x="159067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513" name="TextBox 513"/>
        <xdr:cNvSpPr txBox="1">
          <a:spLocks noChangeArrowheads="1"/>
        </xdr:cNvSpPr>
      </xdr:nvSpPr>
      <xdr:spPr>
        <a:xfrm>
          <a:off x="159067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514" name="TextBox 514"/>
        <xdr:cNvSpPr txBox="1">
          <a:spLocks noChangeArrowheads="1"/>
        </xdr:cNvSpPr>
      </xdr:nvSpPr>
      <xdr:spPr>
        <a:xfrm>
          <a:off x="159067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515" name="TextBox 515"/>
        <xdr:cNvSpPr txBox="1">
          <a:spLocks noChangeArrowheads="1"/>
        </xdr:cNvSpPr>
      </xdr:nvSpPr>
      <xdr:spPr>
        <a:xfrm>
          <a:off x="159067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516" name="TextBox 516"/>
        <xdr:cNvSpPr txBox="1">
          <a:spLocks noChangeArrowheads="1"/>
        </xdr:cNvSpPr>
      </xdr:nvSpPr>
      <xdr:spPr>
        <a:xfrm>
          <a:off x="159067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517" name="TextBox 517"/>
        <xdr:cNvSpPr txBox="1">
          <a:spLocks noChangeArrowheads="1"/>
        </xdr:cNvSpPr>
      </xdr:nvSpPr>
      <xdr:spPr>
        <a:xfrm>
          <a:off x="159067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518" name="TextBox 518"/>
        <xdr:cNvSpPr txBox="1">
          <a:spLocks noChangeArrowheads="1"/>
        </xdr:cNvSpPr>
      </xdr:nvSpPr>
      <xdr:spPr>
        <a:xfrm>
          <a:off x="159067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519" name="TextBox 519"/>
        <xdr:cNvSpPr txBox="1">
          <a:spLocks noChangeArrowheads="1"/>
        </xdr:cNvSpPr>
      </xdr:nvSpPr>
      <xdr:spPr>
        <a:xfrm>
          <a:off x="159067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520" name="TextBox 520"/>
        <xdr:cNvSpPr txBox="1">
          <a:spLocks noChangeArrowheads="1"/>
        </xdr:cNvSpPr>
      </xdr:nvSpPr>
      <xdr:spPr>
        <a:xfrm>
          <a:off x="159067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521" name="TextBox 521"/>
        <xdr:cNvSpPr txBox="1">
          <a:spLocks noChangeArrowheads="1"/>
        </xdr:cNvSpPr>
      </xdr:nvSpPr>
      <xdr:spPr>
        <a:xfrm>
          <a:off x="159067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522" name="TextBox 522"/>
        <xdr:cNvSpPr txBox="1">
          <a:spLocks noChangeArrowheads="1"/>
        </xdr:cNvSpPr>
      </xdr:nvSpPr>
      <xdr:spPr>
        <a:xfrm>
          <a:off x="159067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523" name="TextBox 523"/>
        <xdr:cNvSpPr txBox="1">
          <a:spLocks noChangeArrowheads="1"/>
        </xdr:cNvSpPr>
      </xdr:nvSpPr>
      <xdr:spPr>
        <a:xfrm>
          <a:off x="159067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524" name="TextBox 524"/>
        <xdr:cNvSpPr txBox="1">
          <a:spLocks noChangeArrowheads="1"/>
        </xdr:cNvSpPr>
      </xdr:nvSpPr>
      <xdr:spPr>
        <a:xfrm>
          <a:off x="159067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525" name="TextBox 525"/>
        <xdr:cNvSpPr txBox="1">
          <a:spLocks noChangeArrowheads="1"/>
        </xdr:cNvSpPr>
      </xdr:nvSpPr>
      <xdr:spPr>
        <a:xfrm>
          <a:off x="159067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526" name="TextBox 526"/>
        <xdr:cNvSpPr txBox="1">
          <a:spLocks noChangeArrowheads="1"/>
        </xdr:cNvSpPr>
      </xdr:nvSpPr>
      <xdr:spPr>
        <a:xfrm>
          <a:off x="159067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527" name="TextBox 527"/>
        <xdr:cNvSpPr txBox="1">
          <a:spLocks noChangeArrowheads="1"/>
        </xdr:cNvSpPr>
      </xdr:nvSpPr>
      <xdr:spPr>
        <a:xfrm>
          <a:off x="159067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528" name="TextBox 528"/>
        <xdr:cNvSpPr txBox="1">
          <a:spLocks noChangeArrowheads="1"/>
        </xdr:cNvSpPr>
      </xdr:nvSpPr>
      <xdr:spPr>
        <a:xfrm>
          <a:off x="159067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529" name="TextBox 529"/>
        <xdr:cNvSpPr txBox="1">
          <a:spLocks noChangeArrowheads="1"/>
        </xdr:cNvSpPr>
      </xdr:nvSpPr>
      <xdr:spPr>
        <a:xfrm>
          <a:off x="159067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530" name="TextBox 530"/>
        <xdr:cNvSpPr txBox="1">
          <a:spLocks noChangeArrowheads="1"/>
        </xdr:cNvSpPr>
      </xdr:nvSpPr>
      <xdr:spPr>
        <a:xfrm>
          <a:off x="159067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531" name="TextBox 531"/>
        <xdr:cNvSpPr txBox="1">
          <a:spLocks noChangeArrowheads="1"/>
        </xdr:cNvSpPr>
      </xdr:nvSpPr>
      <xdr:spPr>
        <a:xfrm>
          <a:off x="159067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532" name="TextBox 532"/>
        <xdr:cNvSpPr txBox="1">
          <a:spLocks noChangeArrowheads="1"/>
        </xdr:cNvSpPr>
      </xdr:nvSpPr>
      <xdr:spPr>
        <a:xfrm>
          <a:off x="159067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533" name="TextBox 533"/>
        <xdr:cNvSpPr txBox="1">
          <a:spLocks noChangeArrowheads="1"/>
        </xdr:cNvSpPr>
      </xdr:nvSpPr>
      <xdr:spPr>
        <a:xfrm>
          <a:off x="159067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534" name="TextBox 534"/>
        <xdr:cNvSpPr txBox="1">
          <a:spLocks noChangeArrowheads="1"/>
        </xdr:cNvSpPr>
      </xdr:nvSpPr>
      <xdr:spPr>
        <a:xfrm>
          <a:off x="159067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535" name="TextBox 535"/>
        <xdr:cNvSpPr txBox="1">
          <a:spLocks noChangeArrowheads="1"/>
        </xdr:cNvSpPr>
      </xdr:nvSpPr>
      <xdr:spPr>
        <a:xfrm>
          <a:off x="159067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536" name="TextBox 536"/>
        <xdr:cNvSpPr txBox="1">
          <a:spLocks noChangeArrowheads="1"/>
        </xdr:cNvSpPr>
      </xdr:nvSpPr>
      <xdr:spPr>
        <a:xfrm>
          <a:off x="159067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537" name="TextBox 537"/>
        <xdr:cNvSpPr txBox="1">
          <a:spLocks noChangeArrowheads="1"/>
        </xdr:cNvSpPr>
      </xdr:nvSpPr>
      <xdr:spPr>
        <a:xfrm>
          <a:off x="159067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538" name="TextBox 538"/>
        <xdr:cNvSpPr txBox="1">
          <a:spLocks noChangeArrowheads="1"/>
        </xdr:cNvSpPr>
      </xdr:nvSpPr>
      <xdr:spPr>
        <a:xfrm>
          <a:off x="159067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539" name="TextBox 539"/>
        <xdr:cNvSpPr txBox="1">
          <a:spLocks noChangeArrowheads="1"/>
        </xdr:cNvSpPr>
      </xdr:nvSpPr>
      <xdr:spPr>
        <a:xfrm>
          <a:off x="159067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540" name="TextBox 540"/>
        <xdr:cNvSpPr txBox="1">
          <a:spLocks noChangeArrowheads="1"/>
        </xdr:cNvSpPr>
      </xdr:nvSpPr>
      <xdr:spPr>
        <a:xfrm>
          <a:off x="159067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541" name="TextBox 541"/>
        <xdr:cNvSpPr txBox="1">
          <a:spLocks noChangeArrowheads="1"/>
        </xdr:cNvSpPr>
      </xdr:nvSpPr>
      <xdr:spPr>
        <a:xfrm>
          <a:off x="159067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542" name="TextBox 542"/>
        <xdr:cNvSpPr txBox="1">
          <a:spLocks noChangeArrowheads="1"/>
        </xdr:cNvSpPr>
      </xdr:nvSpPr>
      <xdr:spPr>
        <a:xfrm>
          <a:off x="159067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543" name="TextBox 543"/>
        <xdr:cNvSpPr txBox="1">
          <a:spLocks noChangeArrowheads="1"/>
        </xdr:cNvSpPr>
      </xdr:nvSpPr>
      <xdr:spPr>
        <a:xfrm>
          <a:off x="159067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544" name="TextBox 544"/>
        <xdr:cNvSpPr txBox="1">
          <a:spLocks noChangeArrowheads="1"/>
        </xdr:cNvSpPr>
      </xdr:nvSpPr>
      <xdr:spPr>
        <a:xfrm>
          <a:off x="159067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545" name="TextBox 545"/>
        <xdr:cNvSpPr txBox="1">
          <a:spLocks noChangeArrowheads="1"/>
        </xdr:cNvSpPr>
      </xdr:nvSpPr>
      <xdr:spPr>
        <a:xfrm>
          <a:off x="159067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546" name="TextBox 546"/>
        <xdr:cNvSpPr txBox="1">
          <a:spLocks noChangeArrowheads="1"/>
        </xdr:cNvSpPr>
      </xdr:nvSpPr>
      <xdr:spPr>
        <a:xfrm>
          <a:off x="159067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547" name="TextBox 547"/>
        <xdr:cNvSpPr txBox="1">
          <a:spLocks noChangeArrowheads="1"/>
        </xdr:cNvSpPr>
      </xdr:nvSpPr>
      <xdr:spPr>
        <a:xfrm>
          <a:off x="159067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548" name="TextBox 548"/>
        <xdr:cNvSpPr txBox="1">
          <a:spLocks noChangeArrowheads="1"/>
        </xdr:cNvSpPr>
      </xdr:nvSpPr>
      <xdr:spPr>
        <a:xfrm>
          <a:off x="159067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549" name="TextBox 549"/>
        <xdr:cNvSpPr txBox="1">
          <a:spLocks noChangeArrowheads="1"/>
        </xdr:cNvSpPr>
      </xdr:nvSpPr>
      <xdr:spPr>
        <a:xfrm>
          <a:off x="159067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550" name="TextBox 550"/>
        <xdr:cNvSpPr txBox="1">
          <a:spLocks noChangeArrowheads="1"/>
        </xdr:cNvSpPr>
      </xdr:nvSpPr>
      <xdr:spPr>
        <a:xfrm>
          <a:off x="159067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551" name="TextBox 551"/>
        <xdr:cNvSpPr txBox="1">
          <a:spLocks noChangeArrowheads="1"/>
        </xdr:cNvSpPr>
      </xdr:nvSpPr>
      <xdr:spPr>
        <a:xfrm>
          <a:off x="159067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552" name="TextBox 552"/>
        <xdr:cNvSpPr txBox="1">
          <a:spLocks noChangeArrowheads="1"/>
        </xdr:cNvSpPr>
      </xdr:nvSpPr>
      <xdr:spPr>
        <a:xfrm>
          <a:off x="159067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553" name="TextBox 553"/>
        <xdr:cNvSpPr txBox="1">
          <a:spLocks noChangeArrowheads="1"/>
        </xdr:cNvSpPr>
      </xdr:nvSpPr>
      <xdr:spPr>
        <a:xfrm>
          <a:off x="159067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409575</xdr:colOff>
      <xdr:row>9</xdr:row>
      <xdr:rowOff>161925</xdr:rowOff>
    </xdr:from>
    <xdr:ext cx="95250" cy="209550"/>
    <xdr:sp>
      <xdr:nvSpPr>
        <xdr:cNvPr id="554" name="TextBox 554"/>
        <xdr:cNvSpPr txBox="1">
          <a:spLocks noChangeArrowheads="1"/>
        </xdr:cNvSpPr>
      </xdr:nvSpPr>
      <xdr:spPr>
        <a:xfrm>
          <a:off x="2133600" y="32480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15</xdr:row>
      <xdr:rowOff>0</xdr:rowOff>
    </xdr:from>
    <xdr:ext cx="95250" cy="209550"/>
    <xdr:sp>
      <xdr:nvSpPr>
        <xdr:cNvPr id="555" name="TextBox 555"/>
        <xdr:cNvSpPr txBox="1">
          <a:spLocks noChangeArrowheads="1"/>
        </xdr:cNvSpPr>
      </xdr:nvSpPr>
      <xdr:spPr>
        <a:xfrm>
          <a:off x="1590675" y="5372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15</xdr:row>
      <xdr:rowOff>0</xdr:rowOff>
    </xdr:from>
    <xdr:ext cx="95250" cy="209550"/>
    <xdr:sp>
      <xdr:nvSpPr>
        <xdr:cNvPr id="556" name="TextBox 556"/>
        <xdr:cNvSpPr txBox="1">
          <a:spLocks noChangeArrowheads="1"/>
        </xdr:cNvSpPr>
      </xdr:nvSpPr>
      <xdr:spPr>
        <a:xfrm>
          <a:off x="1590675" y="5372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15</xdr:row>
      <xdr:rowOff>0</xdr:rowOff>
    </xdr:from>
    <xdr:ext cx="95250" cy="209550"/>
    <xdr:sp>
      <xdr:nvSpPr>
        <xdr:cNvPr id="557" name="TextBox 557"/>
        <xdr:cNvSpPr txBox="1">
          <a:spLocks noChangeArrowheads="1"/>
        </xdr:cNvSpPr>
      </xdr:nvSpPr>
      <xdr:spPr>
        <a:xfrm>
          <a:off x="1590675" y="5372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15</xdr:row>
      <xdr:rowOff>0</xdr:rowOff>
    </xdr:from>
    <xdr:ext cx="95250" cy="209550"/>
    <xdr:sp>
      <xdr:nvSpPr>
        <xdr:cNvPr id="558" name="TextBox 558"/>
        <xdr:cNvSpPr txBox="1">
          <a:spLocks noChangeArrowheads="1"/>
        </xdr:cNvSpPr>
      </xdr:nvSpPr>
      <xdr:spPr>
        <a:xfrm>
          <a:off x="1590675" y="5372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15</xdr:row>
      <xdr:rowOff>0</xdr:rowOff>
    </xdr:from>
    <xdr:ext cx="95250" cy="209550"/>
    <xdr:sp>
      <xdr:nvSpPr>
        <xdr:cNvPr id="559" name="TextBox 559"/>
        <xdr:cNvSpPr txBox="1">
          <a:spLocks noChangeArrowheads="1"/>
        </xdr:cNvSpPr>
      </xdr:nvSpPr>
      <xdr:spPr>
        <a:xfrm>
          <a:off x="1590675" y="5372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15</xdr:row>
      <xdr:rowOff>0</xdr:rowOff>
    </xdr:from>
    <xdr:ext cx="95250" cy="209550"/>
    <xdr:sp>
      <xdr:nvSpPr>
        <xdr:cNvPr id="560" name="TextBox 560"/>
        <xdr:cNvSpPr txBox="1">
          <a:spLocks noChangeArrowheads="1"/>
        </xdr:cNvSpPr>
      </xdr:nvSpPr>
      <xdr:spPr>
        <a:xfrm>
          <a:off x="1590675" y="5372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15</xdr:row>
      <xdr:rowOff>0</xdr:rowOff>
    </xdr:from>
    <xdr:ext cx="95250" cy="209550"/>
    <xdr:sp>
      <xdr:nvSpPr>
        <xdr:cNvPr id="561" name="TextBox 561"/>
        <xdr:cNvSpPr txBox="1">
          <a:spLocks noChangeArrowheads="1"/>
        </xdr:cNvSpPr>
      </xdr:nvSpPr>
      <xdr:spPr>
        <a:xfrm>
          <a:off x="1590675" y="5372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15</xdr:row>
      <xdr:rowOff>0</xdr:rowOff>
    </xdr:from>
    <xdr:ext cx="95250" cy="209550"/>
    <xdr:sp>
      <xdr:nvSpPr>
        <xdr:cNvPr id="562" name="TextBox 562"/>
        <xdr:cNvSpPr txBox="1">
          <a:spLocks noChangeArrowheads="1"/>
        </xdr:cNvSpPr>
      </xdr:nvSpPr>
      <xdr:spPr>
        <a:xfrm>
          <a:off x="1590675" y="5372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15</xdr:row>
      <xdr:rowOff>0</xdr:rowOff>
    </xdr:from>
    <xdr:ext cx="95250" cy="209550"/>
    <xdr:sp>
      <xdr:nvSpPr>
        <xdr:cNvPr id="563" name="TextBox 563"/>
        <xdr:cNvSpPr txBox="1">
          <a:spLocks noChangeArrowheads="1"/>
        </xdr:cNvSpPr>
      </xdr:nvSpPr>
      <xdr:spPr>
        <a:xfrm>
          <a:off x="1590675" y="5372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15</xdr:row>
      <xdr:rowOff>0</xdr:rowOff>
    </xdr:from>
    <xdr:ext cx="95250" cy="209550"/>
    <xdr:sp>
      <xdr:nvSpPr>
        <xdr:cNvPr id="564" name="TextBox 564"/>
        <xdr:cNvSpPr txBox="1">
          <a:spLocks noChangeArrowheads="1"/>
        </xdr:cNvSpPr>
      </xdr:nvSpPr>
      <xdr:spPr>
        <a:xfrm>
          <a:off x="1590675" y="5372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15</xdr:row>
      <xdr:rowOff>0</xdr:rowOff>
    </xdr:from>
    <xdr:ext cx="95250" cy="209550"/>
    <xdr:sp>
      <xdr:nvSpPr>
        <xdr:cNvPr id="565" name="TextBox 565"/>
        <xdr:cNvSpPr txBox="1">
          <a:spLocks noChangeArrowheads="1"/>
        </xdr:cNvSpPr>
      </xdr:nvSpPr>
      <xdr:spPr>
        <a:xfrm>
          <a:off x="1590675" y="5372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15</xdr:row>
      <xdr:rowOff>0</xdr:rowOff>
    </xdr:from>
    <xdr:ext cx="95250" cy="209550"/>
    <xdr:sp>
      <xdr:nvSpPr>
        <xdr:cNvPr id="566" name="TextBox 566"/>
        <xdr:cNvSpPr txBox="1">
          <a:spLocks noChangeArrowheads="1"/>
        </xdr:cNvSpPr>
      </xdr:nvSpPr>
      <xdr:spPr>
        <a:xfrm>
          <a:off x="1590675" y="5372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15</xdr:row>
      <xdr:rowOff>0</xdr:rowOff>
    </xdr:from>
    <xdr:ext cx="95250" cy="209550"/>
    <xdr:sp>
      <xdr:nvSpPr>
        <xdr:cNvPr id="567" name="TextBox 567"/>
        <xdr:cNvSpPr txBox="1">
          <a:spLocks noChangeArrowheads="1"/>
        </xdr:cNvSpPr>
      </xdr:nvSpPr>
      <xdr:spPr>
        <a:xfrm>
          <a:off x="1590675" y="5372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15</xdr:row>
      <xdr:rowOff>0</xdr:rowOff>
    </xdr:from>
    <xdr:ext cx="95250" cy="209550"/>
    <xdr:sp>
      <xdr:nvSpPr>
        <xdr:cNvPr id="568" name="TextBox 568"/>
        <xdr:cNvSpPr txBox="1">
          <a:spLocks noChangeArrowheads="1"/>
        </xdr:cNvSpPr>
      </xdr:nvSpPr>
      <xdr:spPr>
        <a:xfrm>
          <a:off x="1590675" y="5372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15</xdr:row>
      <xdr:rowOff>0</xdr:rowOff>
    </xdr:from>
    <xdr:ext cx="95250" cy="209550"/>
    <xdr:sp>
      <xdr:nvSpPr>
        <xdr:cNvPr id="569" name="TextBox 569"/>
        <xdr:cNvSpPr txBox="1">
          <a:spLocks noChangeArrowheads="1"/>
        </xdr:cNvSpPr>
      </xdr:nvSpPr>
      <xdr:spPr>
        <a:xfrm>
          <a:off x="1590675" y="5372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15</xdr:row>
      <xdr:rowOff>0</xdr:rowOff>
    </xdr:from>
    <xdr:ext cx="95250" cy="209550"/>
    <xdr:sp>
      <xdr:nvSpPr>
        <xdr:cNvPr id="570" name="TextBox 570"/>
        <xdr:cNvSpPr txBox="1">
          <a:spLocks noChangeArrowheads="1"/>
        </xdr:cNvSpPr>
      </xdr:nvSpPr>
      <xdr:spPr>
        <a:xfrm>
          <a:off x="1590675" y="5372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15</xdr:row>
      <xdr:rowOff>0</xdr:rowOff>
    </xdr:from>
    <xdr:ext cx="95250" cy="209550"/>
    <xdr:sp>
      <xdr:nvSpPr>
        <xdr:cNvPr id="571" name="TextBox 571"/>
        <xdr:cNvSpPr txBox="1">
          <a:spLocks noChangeArrowheads="1"/>
        </xdr:cNvSpPr>
      </xdr:nvSpPr>
      <xdr:spPr>
        <a:xfrm>
          <a:off x="1590675" y="5372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15</xdr:row>
      <xdr:rowOff>0</xdr:rowOff>
    </xdr:from>
    <xdr:ext cx="95250" cy="209550"/>
    <xdr:sp>
      <xdr:nvSpPr>
        <xdr:cNvPr id="572" name="TextBox 572"/>
        <xdr:cNvSpPr txBox="1">
          <a:spLocks noChangeArrowheads="1"/>
        </xdr:cNvSpPr>
      </xdr:nvSpPr>
      <xdr:spPr>
        <a:xfrm>
          <a:off x="1590675" y="5372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409575</xdr:colOff>
      <xdr:row>7</xdr:row>
      <xdr:rowOff>0</xdr:rowOff>
    </xdr:from>
    <xdr:ext cx="95250" cy="209550"/>
    <xdr:sp>
      <xdr:nvSpPr>
        <xdr:cNvPr id="573" name="TextBox 573"/>
        <xdr:cNvSpPr txBox="1">
          <a:spLocks noChangeArrowheads="1"/>
        </xdr:cNvSpPr>
      </xdr:nvSpPr>
      <xdr:spPr>
        <a:xfrm>
          <a:off x="2133600" y="2324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409575</xdr:colOff>
      <xdr:row>9</xdr:row>
      <xdr:rowOff>161925</xdr:rowOff>
    </xdr:from>
    <xdr:ext cx="95250" cy="209550"/>
    <xdr:sp>
      <xdr:nvSpPr>
        <xdr:cNvPr id="574" name="TextBox 574"/>
        <xdr:cNvSpPr txBox="1">
          <a:spLocks noChangeArrowheads="1"/>
        </xdr:cNvSpPr>
      </xdr:nvSpPr>
      <xdr:spPr>
        <a:xfrm>
          <a:off x="2133600" y="32480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15</xdr:row>
      <xdr:rowOff>0</xdr:rowOff>
    </xdr:from>
    <xdr:ext cx="95250" cy="209550"/>
    <xdr:sp>
      <xdr:nvSpPr>
        <xdr:cNvPr id="575" name="TextBox 575"/>
        <xdr:cNvSpPr txBox="1">
          <a:spLocks noChangeArrowheads="1"/>
        </xdr:cNvSpPr>
      </xdr:nvSpPr>
      <xdr:spPr>
        <a:xfrm>
          <a:off x="1590675" y="5372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15</xdr:row>
      <xdr:rowOff>0</xdr:rowOff>
    </xdr:from>
    <xdr:ext cx="95250" cy="209550"/>
    <xdr:sp>
      <xdr:nvSpPr>
        <xdr:cNvPr id="576" name="TextBox 576"/>
        <xdr:cNvSpPr txBox="1">
          <a:spLocks noChangeArrowheads="1"/>
        </xdr:cNvSpPr>
      </xdr:nvSpPr>
      <xdr:spPr>
        <a:xfrm>
          <a:off x="1590675" y="5372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15</xdr:row>
      <xdr:rowOff>0</xdr:rowOff>
    </xdr:from>
    <xdr:ext cx="95250" cy="209550"/>
    <xdr:sp>
      <xdr:nvSpPr>
        <xdr:cNvPr id="577" name="TextBox 577"/>
        <xdr:cNvSpPr txBox="1">
          <a:spLocks noChangeArrowheads="1"/>
        </xdr:cNvSpPr>
      </xdr:nvSpPr>
      <xdr:spPr>
        <a:xfrm>
          <a:off x="1590675" y="5372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15</xdr:row>
      <xdr:rowOff>0</xdr:rowOff>
    </xdr:from>
    <xdr:ext cx="95250" cy="209550"/>
    <xdr:sp>
      <xdr:nvSpPr>
        <xdr:cNvPr id="578" name="TextBox 578"/>
        <xdr:cNvSpPr txBox="1">
          <a:spLocks noChangeArrowheads="1"/>
        </xdr:cNvSpPr>
      </xdr:nvSpPr>
      <xdr:spPr>
        <a:xfrm>
          <a:off x="1590675" y="5372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15</xdr:row>
      <xdr:rowOff>0</xdr:rowOff>
    </xdr:from>
    <xdr:ext cx="95250" cy="209550"/>
    <xdr:sp>
      <xdr:nvSpPr>
        <xdr:cNvPr id="579" name="TextBox 579"/>
        <xdr:cNvSpPr txBox="1">
          <a:spLocks noChangeArrowheads="1"/>
        </xdr:cNvSpPr>
      </xdr:nvSpPr>
      <xdr:spPr>
        <a:xfrm>
          <a:off x="1590675" y="5372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15</xdr:row>
      <xdr:rowOff>0</xdr:rowOff>
    </xdr:from>
    <xdr:ext cx="95250" cy="209550"/>
    <xdr:sp>
      <xdr:nvSpPr>
        <xdr:cNvPr id="580" name="TextBox 580"/>
        <xdr:cNvSpPr txBox="1">
          <a:spLocks noChangeArrowheads="1"/>
        </xdr:cNvSpPr>
      </xdr:nvSpPr>
      <xdr:spPr>
        <a:xfrm>
          <a:off x="1590675" y="5372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15</xdr:row>
      <xdr:rowOff>0</xdr:rowOff>
    </xdr:from>
    <xdr:ext cx="95250" cy="209550"/>
    <xdr:sp>
      <xdr:nvSpPr>
        <xdr:cNvPr id="581" name="TextBox 581"/>
        <xdr:cNvSpPr txBox="1">
          <a:spLocks noChangeArrowheads="1"/>
        </xdr:cNvSpPr>
      </xdr:nvSpPr>
      <xdr:spPr>
        <a:xfrm>
          <a:off x="1590675" y="5372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15</xdr:row>
      <xdr:rowOff>0</xdr:rowOff>
    </xdr:from>
    <xdr:ext cx="95250" cy="209550"/>
    <xdr:sp>
      <xdr:nvSpPr>
        <xdr:cNvPr id="582" name="TextBox 582"/>
        <xdr:cNvSpPr txBox="1">
          <a:spLocks noChangeArrowheads="1"/>
        </xdr:cNvSpPr>
      </xdr:nvSpPr>
      <xdr:spPr>
        <a:xfrm>
          <a:off x="1590675" y="5372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15</xdr:row>
      <xdr:rowOff>0</xdr:rowOff>
    </xdr:from>
    <xdr:ext cx="95250" cy="209550"/>
    <xdr:sp>
      <xdr:nvSpPr>
        <xdr:cNvPr id="583" name="TextBox 583"/>
        <xdr:cNvSpPr txBox="1">
          <a:spLocks noChangeArrowheads="1"/>
        </xdr:cNvSpPr>
      </xdr:nvSpPr>
      <xdr:spPr>
        <a:xfrm>
          <a:off x="1590675" y="5372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15</xdr:row>
      <xdr:rowOff>0</xdr:rowOff>
    </xdr:from>
    <xdr:ext cx="95250" cy="209550"/>
    <xdr:sp>
      <xdr:nvSpPr>
        <xdr:cNvPr id="584" name="TextBox 584"/>
        <xdr:cNvSpPr txBox="1">
          <a:spLocks noChangeArrowheads="1"/>
        </xdr:cNvSpPr>
      </xdr:nvSpPr>
      <xdr:spPr>
        <a:xfrm>
          <a:off x="1590675" y="5372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15</xdr:row>
      <xdr:rowOff>0</xdr:rowOff>
    </xdr:from>
    <xdr:ext cx="95250" cy="209550"/>
    <xdr:sp>
      <xdr:nvSpPr>
        <xdr:cNvPr id="585" name="TextBox 585"/>
        <xdr:cNvSpPr txBox="1">
          <a:spLocks noChangeArrowheads="1"/>
        </xdr:cNvSpPr>
      </xdr:nvSpPr>
      <xdr:spPr>
        <a:xfrm>
          <a:off x="1590675" y="5372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15</xdr:row>
      <xdr:rowOff>0</xdr:rowOff>
    </xdr:from>
    <xdr:ext cx="95250" cy="209550"/>
    <xdr:sp>
      <xdr:nvSpPr>
        <xdr:cNvPr id="586" name="TextBox 586"/>
        <xdr:cNvSpPr txBox="1">
          <a:spLocks noChangeArrowheads="1"/>
        </xdr:cNvSpPr>
      </xdr:nvSpPr>
      <xdr:spPr>
        <a:xfrm>
          <a:off x="1590675" y="5372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15</xdr:row>
      <xdr:rowOff>0</xdr:rowOff>
    </xdr:from>
    <xdr:ext cx="95250" cy="209550"/>
    <xdr:sp>
      <xdr:nvSpPr>
        <xdr:cNvPr id="587" name="TextBox 587"/>
        <xdr:cNvSpPr txBox="1">
          <a:spLocks noChangeArrowheads="1"/>
        </xdr:cNvSpPr>
      </xdr:nvSpPr>
      <xdr:spPr>
        <a:xfrm>
          <a:off x="1590675" y="5372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15</xdr:row>
      <xdr:rowOff>0</xdr:rowOff>
    </xdr:from>
    <xdr:ext cx="95250" cy="209550"/>
    <xdr:sp>
      <xdr:nvSpPr>
        <xdr:cNvPr id="588" name="TextBox 588"/>
        <xdr:cNvSpPr txBox="1">
          <a:spLocks noChangeArrowheads="1"/>
        </xdr:cNvSpPr>
      </xdr:nvSpPr>
      <xdr:spPr>
        <a:xfrm>
          <a:off x="1590675" y="5372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15</xdr:row>
      <xdr:rowOff>0</xdr:rowOff>
    </xdr:from>
    <xdr:ext cx="95250" cy="209550"/>
    <xdr:sp>
      <xdr:nvSpPr>
        <xdr:cNvPr id="589" name="TextBox 589"/>
        <xdr:cNvSpPr txBox="1">
          <a:spLocks noChangeArrowheads="1"/>
        </xdr:cNvSpPr>
      </xdr:nvSpPr>
      <xdr:spPr>
        <a:xfrm>
          <a:off x="1590675" y="5372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15</xdr:row>
      <xdr:rowOff>0</xdr:rowOff>
    </xdr:from>
    <xdr:ext cx="95250" cy="209550"/>
    <xdr:sp>
      <xdr:nvSpPr>
        <xdr:cNvPr id="590" name="TextBox 590"/>
        <xdr:cNvSpPr txBox="1">
          <a:spLocks noChangeArrowheads="1"/>
        </xdr:cNvSpPr>
      </xdr:nvSpPr>
      <xdr:spPr>
        <a:xfrm>
          <a:off x="1590675" y="5372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15</xdr:row>
      <xdr:rowOff>0</xdr:rowOff>
    </xdr:from>
    <xdr:ext cx="95250" cy="209550"/>
    <xdr:sp>
      <xdr:nvSpPr>
        <xdr:cNvPr id="591" name="TextBox 591"/>
        <xdr:cNvSpPr txBox="1">
          <a:spLocks noChangeArrowheads="1"/>
        </xdr:cNvSpPr>
      </xdr:nvSpPr>
      <xdr:spPr>
        <a:xfrm>
          <a:off x="1590675" y="5372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15</xdr:row>
      <xdr:rowOff>0</xdr:rowOff>
    </xdr:from>
    <xdr:ext cx="95250" cy="209550"/>
    <xdr:sp>
      <xdr:nvSpPr>
        <xdr:cNvPr id="592" name="TextBox 592"/>
        <xdr:cNvSpPr txBox="1">
          <a:spLocks noChangeArrowheads="1"/>
        </xdr:cNvSpPr>
      </xdr:nvSpPr>
      <xdr:spPr>
        <a:xfrm>
          <a:off x="1590675" y="5372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409575</xdr:colOff>
      <xdr:row>9</xdr:row>
      <xdr:rowOff>161925</xdr:rowOff>
    </xdr:from>
    <xdr:ext cx="95250" cy="209550"/>
    <xdr:sp>
      <xdr:nvSpPr>
        <xdr:cNvPr id="593" name="TextBox 593"/>
        <xdr:cNvSpPr txBox="1">
          <a:spLocks noChangeArrowheads="1"/>
        </xdr:cNvSpPr>
      </xdr:nvSpPr>
      <xdr:spPr>
        <a:xfrm>
          <a:off x="2133600" y="32480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15</xdr:row>
      <xdr:rowOff>0</xdr:rowOff>
    </xdr:from>
    <xdr:ext cx="95250" cy="209550"/>
    <xdr:sp>
      <xdr:nvSpPr>
        <xdr:cNvPr id="594" name="TextBox 594"/>
        <xdr:cNvSpPr txBox="1">
          <a:spLocks noChangeArrowheads="1"/>
        </xdr:cNvSpPr>
      </xdr:nvSpPr>
      <xdr:spPr>
        <a:xfrm>
          <a:off x="1590675" y="5372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15</xdr:row>
      <xdr:rowOff>0</xdr:rowOff>
    </xdr:from>
    <xdr:ext cx="95250" cy="209550"/>
    <xdr:sp>
      <xdr:nvSpPr>
        <xdr:cNvPr id="595" name="TextBox 595"/>
        <xdr:cNvSpPr txBox="1">
          <a:spLocks noChangeArrowheads="1"/>
        </xdr:cNvSpPr>
      </xdr:nvSpPr>
      <xdr:spPr>
        <a:xfrm>
          <a:off x="1590675" y="5372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15</xdr:row>
      <xdr:rowOff>0</xdr:rowOff>
    </xdr:from>
    <xdr:ext cx="95250" cy="209550"/>
    <xdr:sp>
      <xdr:nvSpPr>
        <xdr:cNvPr id="596" name="TextBox 596"/>
        <xdr:cNvSpPr txBox="1">
          <a:spLocks noChangeArrowheads="1"/>
        </xdr:cNvSpPr>
      </xdr:nvSpPr>
      <xdr:spPr>
        <a:xfrm>
          <a:off x="1590675" y="5372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15</xdr:row>
      <xdr:rowOff>0</xdr:rowOff>
    </xdr:from>
    <xdr:ext cx="95250" cy="209550"/>
    <xdr:sp>
      <xdr:nvSpPr>
        <xdr:cNvPr id="597" name="TextBox 597"/>
        <xdr:cNvSpPr txBox="1">
          <a:spLocks noChangeArrowheads="1"/>
        </xdr:cNvSpPr>
      </xdr:nvSpPr>
      <xdr:spPr>
        <a:xfrm>
          <a:off x="1590675" y="5372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15</xdr:row>
      <xdr:rowOff>0</xdr:rowOff>
    </xdr:from>
    <xdr:ext cx="95250" cy="209550"/>
    <xdr:sp>
      <xdr:nvSpPr>
        <xdr:cNvPr id="598" name="TextBox 598"/>
        <xdr:cNvSpPr txBox="1">
          <a:spLocks noChangeArrowheads="1"/>
        </xdr:cNvSpPr>
      </xdr:nvSpPr>
      <xdr:spPr>
        <a:xfrm>
          <a:off x="1590675" y="5372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15</xdr:row>
      <xdr:rowOff>0</xdr:rowOff>
    </xdr:from>
    <xdr:ext cx="95250" cy="209550"/>
    <xdr:sp>
      <xdr:nvSpPr>
        <xdr:cNvPr id="599" name="TextBox 599"/>
        <xdr:cNvSpPr txBox="1">
          <a:spLocks noChangeArrowheads="1"/>
        </xdr:cNvSpPr>
      </xdr:nvSpPr>
      <xdr:spPr>
        <a:xfrm>
          <a:off x="1590675" y="5372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15</xdr:row>
      <xdr:rowOff>0</xdr:rowOff>
    </xdr:from>
    <xdr:ext cx="95250" cy="209550"/>
    <xdr:sp>
      <xdr:nvSpPr>
        <xdr:cNvPr id="600" name="TextBox 600"/>
        <xdr:cNvSpPr txBox="1">
          <a:spLocks noChangeArrowheads="1"/>
        </xdr:cNvSpPr>
      </xdr:nvSpPr>
      <xdr:spPr>
        <a:xfrm>
          <a:off x="1590675" y="5372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15</xdr:row>
      <xdr:rowOff>0</xdr:rowOff>
    </xdr:from>
    <xdr:ext cx="95250" cy="209550"/>
    <xdr:sp>
      <xdr:nvSpPr>
        <xdr:cNvPr id="601" name="TextBox 601"/>
        <xdr:cNvSpPr txBox="1">
          <a:spLocks noChangeArrowheads="1"/>
        </xdr:cNvSpPr>
      </xdr:nvSpPr>
      <xdr:spPr>
        <a:xfrm>
          <a:off x="1590675" y="5372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15</xdr:row>
      <xdr:rowOff>0</xdr:rowOff>
    </xdr:from>
    <xdr:ext cx="95250" cy="209550"/>
    <xdr:sp>
      <xdr:nvSpPr>
        <xdr:cNvPr id="602" name="TextBox 602"/>
        <xdr:cNvSpPr txBox="1">
          <a:spLocks noChangeArrowheads="1"/>
        </xdr:cNvSpPr>
      </xdr:nvSpPr>
      <xdr:spPr>
        <a:xfrm>
          <a:off x="1590675" y="5372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15</xdr:row>
      <xdr:rowOff>0</xdr:rowOff>
    </xdr:from>
    <xdr:ext cx="95250" cy="209550"/>
    <xdr:sp>
      <xdr:nvSpPr>
        <xdr:cNvPr id="603" name="TextBox 603"/>
        <xdr:cNvSpPr txBox="1">
          <a:spLocks noChangeArrowheads="1"/>
        </xdr:cNvSpPr>
      </xdr:nvSpPr>
      <xdr:spPr>
        <a:xfrm>
          <a:off x="1590675" y="5372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15</xdr:row>
      <xdr:rowOff>0</xdr:rowOff>
    </xdr:from>
    <xdr:ext cx="95250" cy="209550"/>
    <xdr:sp>
      <xdr:nvSpPr>
        <xdr:cNvPr id="604" name="TextBox 604"/>
        <xdr:cNvSpPr txBox="1">
          <a:spLocks noChangeArrowheads="1"/>
        </xdr:cNvSpPr>
      </xdr:nvSpPr>
      <xdr:spPr>
        <a:xfrm>
          <a:off x="1590675" y="5372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15</xdr:row>
      <xdr:rowOff>0</xdr:rowOff>
    </xdr:from>
    <xdr:ext cx="95250" cy="209550"/>
    <xdr:sp>
      <xdr:nvSpPr>
        <xdr:cNvPr id="605" name="TextBox 605"/>
        <xdr:cNvSpPr txBox="1">
          <a:spLocks noChangeArrowheads="1"/>
        </xdr:cNvSpPr>
      </xdr:nvSpPr>
      <xdr:spPr>
        <a:xfrm>
          <a:off x="1590675" y="5372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15</xdr:row>
      <xdr:rowOff>0</xdr:rowOff>
    </xdr:from>
    <xdr:ext cx="95250" cy="209550"/>
    <xdr:sp>
      <xdr:nvSpPr>
        <xdr:cNvPr id="606" name="TextBox 606"/>
        <xdr:cNvSpPr txBox="1">
          <a:spLocks noChangeArrowheads="1"/>
        </xdr:cNvSpPr>
      </xdr:nvSpPr>
      <xdr:spPr>
        <a:xfrm>
          <a:off x="1590675" y="5372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15</xdr:row>
      <xdr:rowOff>0</xdr:rowOff>
    </xdr:from>
    <xdr:ext cx="95250" cy="209550"/>
    <xdr:sp>
      <xdr:nvSpPr>
        <xdr:cNvPr id="607" name="TextBox 607"/>
        <xdr:cNvSpPr txBox="1">
          <a:spLocks noChangeArrowheads="1"/>
        </xdr:cNvSpPr>
      </xdr:nvSpPr>
      <xdr:spPr>
        <a:xfrm>
          <a:off x="1590675" y="5372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15</xdr:row>
      <xdr:rowOff>0</xdr:rowOff>
    </xdr:from>
    <xdr:ext cx="95250" cy="209550"/>
    <xdr:sp>
      <xdr:nvSpPr>
        <xdr:cNvPr id="608" name="TextBox 608"/>
        <xdr:cNvSpPr txBox="1">
          <a:spLocks noChangeArrowheads="1"/>
        </xdr:cNvSpPr>
      </xdr:nvSpPr>
      <xdr:spPr>
        <a:xfrm>
          <a:off x="1590675" y="5372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15</xdr:row>
      <xdr:rowOff>0</xdr:rowOff>
    </xdr:from>
    <xdr:ext cx="95250" cy="209550"/>
    <xdr:sp>
      <xdr:nvSpPr>
        <xdr:cNvPr id="609" name="TextBox 609"/>
        <xdr:cNvSpPr txBox="1">
          <a:spLocks noChangeArrowheads="1"/>
        </xdr:cNvSpPr>
      </xdr:nvSpPr>
      <xdr:spPr>
        <a:xfrm>
          <a:off x="1590675" y="5372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15</xdr:row>
      <xdr:rowOff>0</xdr:rowOff>
    </xdr:from>
    <xdr:ext cx="95250" cy="209550"/>
    <xdr:sp>
      <xdr:nvSpPr>
        <xdr:cNvPr id="610" name="TextBox 610"/>
        <xdr:cNvSpPr txBox="1">
          <a:spLocks noChangeArrowheads="1"/>
        </xdr:cNvSpPr>
      </xdr:nvSpPr>
      <xdr:spPr>
        <a:xfrm>
          <a:off x="1590675" y="5372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15</xdr:row>
      <xdr:rowOff>0</xdr:rowOff>
    </xdr:from>
    <xdr:ext cx="95250" cy="209550"/>
    <xdr:sp>
      <xdr:nvSpPr>
        <xdr:cNvPr id="611" name="TextBox 611"/>
        <xdr:cNvSpPr txBox="1">
          <a:spLocks noChangeArrowheads="1"/>
        </xdr:cNvSpPr>
      </xdr:nvSpPr>
      <xdr:spPr>
        <a:xfrm>
          <a:off x="1590675" y="5372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15</xdr:row>
      <xdr:rowOff>0</xdr:rowOff>
    </xdr:from>
    <xdr:ext cx="95250" cy="209550"/>
    <xdr:sp>
      <xdr:nvSpPr>
        <xdr:cNvPr id="612" name="TextBox 612"/>
        <xdr:cNvSpPr txBox="1">
          <a:spLocks noChangeArrowheads="1"/>
        </xdr:cNvSpPr>
      </xdr:nvSpPr>
      <xdr:spPr>
        <a:xfrm>
          <a:off x="1590675" y="5372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15</xdr:row>
      <xdr:rowOff>0</xdr:rowOff>
    </xdr:from>
    <xdr:ext cx="95250" cy="209550"/>
    <xdr:sp>
      <xdr:nvSpPr>
        <xdr:cNvPr id="613" name="TextBox 613"/>
        <xdr:cNvSpPr txBox="1">
          <a:spLocks noChangeArrowheads="1"/>
        </xdr:cNvSpPr>
      </xdr:nvSpPr>
      <xdr:spPr>
        <a:xfrm>
          <a:off x="1590675" y="5372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15</xdr:row>
      <xdr:rowOff>0</xdr:rowOff>
    </xdr:from>
    <xdr:ext cx="95250" cy="209550"/>
    <xdr:sp>
      <xdr:nvSpPr>
        <xdr:cNvPr id="614" name="TextBox 614"/>
        <xdr:cNvSpPr txBox="1">
          <a:spLocks noChangeArrowheads="1"/>
        </xdr:cNvSpPr>
      </xdr:nvSpPr>
      <xdr:spPr>
        <a:xfrm>
          <a:off x="1590675" y="5372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15</xdr:row>
      <xdr:rowOff>0</xdr:rowOff>
    </xdr:from>
    <xdr:ext cx="95250" cy="209550"/>
    <xdr:sp>
      <xdr:nvSpPr>
        <xdr:cNvPr id="615" name="TextBox 615"/>
        <xdr:cNvSpPr txBox="1">
          <a:spLocks noChangeArrowheads="1"/>
        </xdr:cNvSpPr>
      </xdr:nvSpPr>
      <xdr:spPr>
        <a:xfrm>
          <a:off x="1590675" y="5372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15</xdr:row>
      <xdr:rowOff>0</xdr:rowOff>
    </xdr:from>
    <xdr:ext cx="95250" cy="209550"/>
    <xdr:sp>
      <xdr:nvSpPr>
        <xdr:cNvPr id="616" name="TextBox 616"/>
        <xdr:cNvSpPr txBox="1">
          <a:spLocks noChangeArrowheads="1"/>
        </xdr:cNvSpPr>
      </xdr:nvSpPr>
      <xdr:spPr>
        <a:xfrm>
          <a:off x="1590675" y="5372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15</xdr:row>
      <xdr:rowOff>0</xdr:rowOff>
    </xdr:from>
    <xdr:ext cx="95250" cy="209550"/>
    <xdr:sp>
      <xdr:nvSpPr>
        <xdr:cNvPr id="617" name="TextBox 617"/>
        <xdr:cNvSpPr txBox="1">
          <a:spLocks noChangeArrowheads="1"/>
        </xdr:cNvSpPr>
      </xdr:nvSpPr>
      <xdr:spPr>
        <a:xfrm>
          <a:off x="1590675" y="5372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15</xdr:row>
      <xdr:rowOff>0</xdr:rowOff>
    </xdr:from>
    <xdr:ext cx="95250" cy="209550"/>
    <xdr:sp>
      <xdr:nvSpPr>
        <xdr:cNvPr id="618" name="TextBox 618"/>
        <xdr:cNvSpPr txBox="1">
          <a:spLocks noChangeArrowheads="1"/>
        </xdr:cNvSpPr>
      </xdr:nvSpPr>
      <xdr:spPr>
        <a:xfrm>
          <a:off x="1590675" y="5372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15</xdr:row>
      <xdr:rowOff>0</xdr:rowOff>
    </xdr:from>
    <xdr:ext cx="95250" cy="209550"/>
    <xdr:sp>
      <xdr:nvSpPr>
        <xdr:cNvPr id="619" name="TextBox 619"/>
        <xdr:cNvSpPr txBox="1">
          <a:spLocks noChangeArrowheads="1"/>
        </xdr:cNvSpPr>
      </xdr:nvSpPr>
      <xdr:spPr>
        <a:xfrm>
          <a:off x="1590675" y="5372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15</xdr:row>
      <xdr:rowOff>0</xdr:rowOff>
    </xdr:from>
    <xdr:ext cx="95250" cy="209550"/>
    <xdr:sp>
      <xdr:nvSpPr>
        <xdr:cNvPr id="620" name="TextBox 620"/>
        <xdr:cNvSpPr txBox="1">
          <a:spLocks noChangeArrowheads="1"/>
        </xdr:cNvSpPr>
      </xdr:nvSpPr>
      <xdr:spPr>
        <a:xfrm>
          <a:off x="1590675" y="5372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15</xdr:row>
      <xdr:rowOff>0</xdr:rowOff>
    </xdr:from>
    <xdr:ext cx="95250" cy="209550"/>
    <xdr:sp>
      <xdr:nvSpPr>
        <xdr:cNvPr id="621" name="TextBox 621"/>
        <xdr:cNvSpPr txBox="1">
          <a:spLocks noChangeArrowheads="1"/>
        </xdr:cNvSpPr>
      </xdr:nvSpPr>
      <xdr:spPr>
        <a:xfrm>
          <a:off x="1590675" y="5372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15</xdr:row>
      <xdr:rowOff>0</xdr:rowOff>
    </xdr:from>
    <xdr:ext cx="95250" cy="209550"/>
    <xdr:sp>
      <xdr:nvSpPr>
        <xdr:cNvPr id="622" name="TextBox 622"/>
        <xdr:cNvSpPr txBox="1">
          <a:spLocks noChangeArrowheads="1"/>
        </xdr:cNvSpPr>
      </xdr:nvSpPr>
      <xdr:spPr>
        <a:xfrm>
          <a:off x="1590675" y="5372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15</xdr:row>
      <xdr:rowOff>0</xdr:rowOff>
    </xdr:from>
    <xdr:ext cx="95250" cy="209550"/>
    <xdr:sp>
      <xdr:nvSpPr>
        <xdr:cNvPr id="623" name="TextBox 623"/>
        <xdr:cNvSpPr txBox="1">
          <a:spLocks noChangeArrowheads="1"/>
        </xdr:cNvSpPr>
      </xdr:nvSpPr>
      <xdr:spPr>
        <a:xfrm>
          <a:off x="1590675" y="5372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15</xdr:row>
      <xdr:rowOff>0</xdr:rowOff>
    </xdr:from>
    <xdr:ext cx="95250" cy="209550"/>
    <xdr:sp>
      <xdr:nvSpPr>
        <xdr:cNvPr id="624" name="TextBox 624"/>
        <xdr:cNvSpPr txBox="1">
          <a:spLocks noChangeArrowheads="1"/>
        </xdr:cNvSpPr>
      </xdr:nvSpPr>
      <xdr:spPr>
        <a:xfrm>
          <a:off x="1590675" y="5372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15</xdr:row>
      <xdr:rowOff>0</xdr:rowOff>
    </xdr:from>
    <xdr:ext cx="95250" cy="209550"/>
    <xdr:sp>
      <xdr:nvSpPr>
        <xdr:cNvPr id="625" name="TextBox 625"/>
        <xdr:cNvSpPr txBox="1">
          <a:spLocks noChangeArrowheads="1"/>
        </xdr:cNvSpPr>
      </xdr:nvSpPr>
      <xdr:spPr>
        <a:xfrm>
          <a:off x="1590675" y="5372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15</xdr:row>
      <xdr:rowOff>0</xdr:rowOff>
    </xdr:from>
    <xdr:ext cx="95250" cy="209550"/>
    <xdr:sp>
      <xdr:nvSpPr>
        <xdr:cNvPr id="626" name="TextBox 626"/>
        <xdr:cNvSpPr txBox="1">
          <a:spLocks noChangeArrowheads="1"/>
        </xdr:cNvSpPr>
      </xdr:nvSpPr>
      <xdr:spPr>
        <a:xfrm>
          <a:off x="1590675" y="5372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15</xdr:row>
      <xdr:rowOff>0</xdr:rowOff>
    </xdr:from>
    <xdr:ext cx="95250" cy="209550"/>
    <xdr:sp>
      <xdr:nvSpPr>
        <xdr:cNvPr id="627" name="TextBox 627"/>
        <xdr:cNvSpPr txBox="1">
          <a:spLocks noChangeArrowheads="1"/>
        </xdr:cNvSpPr>
      </xdr:nvSpPr>
      <xdr:spPr>
        <a:xfrm>
          <a:off x="1590675" y="5372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15</xdr:row>
      <xdr:rowOff>0</xdr:rowOff>
    </xdr:from>
    <xdr:ext cx="95250" cy="209550"/>
    <xdr:sp>
      <xdr:nvSpPr>
        <xdr:cNvPr id="628" name="TextBox 628"/>
        <xdr:cNvSpPr txBox="1">
          <a:spLocks noChangeArrowheads="1"/>
        </xdr:cNvSpPr>
      </xdr:nvSpPr>
      <xdr:spPr>
        <a:xfrm>
          <a:off x="1590675" y="5372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15</xdr:row>
      <xdr:rowOff>0</xdr:rowOff>
    </xdr:from>
    <xdr:ext cx="95250" cy="209550"/>
    <xdr:sp>
      <xdr:nvSpPr>
        <xdr:cNvPr id="629" name="TextBox 629"/>
        <xdr:cNvSpPr txBox="1">
          <a:spLocks noChangeArrowheads="1"/>
        </xdr:cNvSpPr>
      </xdr:nvSpPr>
      <xdr:spPr>
        <a:xfrm>
          <a:off x="1590675" y="5372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15</xdr:row>
      <xdr:rowOff>0</xdr:rowOff>
    </xdr:from>
    <xdr:ext cx="95250" cy="209550"/>
    <xdr:sp>
      <xdr:nvSpPr>
        <xdr:cNvPr id="630" name="TextBox 630"/>
        <xdr:cNvSpPr txBox="1">
          <a:spLocks noChangeArrowheads="1"/>
        </xdr:cNvSpPr>
      </xdr:nvSpPr>
      <xdr:spPr>
        <a:xfrm>
          <a:off x="1590675" y="5372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15</xdr:row>
      <xdr:rowOff>0</xdr:rowOff>
    </xdr:from>
    <xdr:ext cx="95250" cy="209550"/>
    <xdr:sp>
      <xdr:nvSpPr>
        <xdr:cNvPr id="631" name="TextBox 631"/>
        <xdr:cNvSpPr txBox="1">
          <a:spLocks noChangeArrowheads="1"/>
        </xdr:cNvSpPr>
      </xdr:nvSpPr>
      <xdr:spPr>
        <a:xfrm>
          <a:off x="1590675" y="5372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15</xdr:row>
      <xdr:rowOff>0</xdr:rowOff>
    </xdr:from>
    <xdr:ext cx="95250" cy="209550"/>
    <xdr:sp>
      <xdr:nvSpPr>
        <xdr:cNvPr id="632" name="TextBox 632"/>
        <xdr:cNvSpPr txBox="1">
          <a:spLocks noChangeArrowheads="1"/>
        </xdr:cNvSpPr>
      </xdr:nvSpPr>
      <xdr:spPr>
        <a:xfrm>
          <a:off x="1590675" y="5372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15</xdr:row>
      <xdr:rowOff>0</xdr:rowOff>
    </xdr:from>
    <xdr:ext cx="95250" cy="209550"/>
    <xdr:sp>
      <xdr:nvSpPr>
        <xdr:cNvPr id="633" name="TextBox 633"/>
        <xdr:cNvSpPr txBox="1">
          <a:spLocks noChangeArrowheads="1"/>
        </xdr:cNvSpPr>
      </xdr:nvSpPr>
      <xdr:spPr>
        <a:xfrm>
          <a:off x="1590675" y="5372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15</xdr:row>
      <xdr:rowOff>0</xdr:rowOff>
    </xdr:from>
    <xdr:ext cx="95250" cy="209550"/>
    <xdr:sp>
      <xdr:nvSpPr>
        <xdr:cNvPr id="634" name="TextBox 634"/>
        <xdr:cNvSpPr txBox="1">
          <a:spLocks noChangeArrowheads="1"/>
        </xdr:cNvSpPr>
      </xdr:nvSpPr>
      <xdr:spPr>
        <a:xfrm>
          <a:off x="1590675" y="5372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15</xdr:row>
      <xdr:rowOff>0</xdr:rowOff>
    </xdr:from>
    <xdr:ext cx="95250" cy="209550"/>
    <xdr:sp>
      <xdr:nvSpPr>
        <xdr:cNvPr id="635" name="TextBox 635"/>
        <xdr:cNvSpPr txBox="1">
          <a:spLocks noChangeArrowheads="1"/>
        </xdr:cNvSpPr>
      </xdr:nvSpPr>
      <xdr:spPr>
        <a:xfrm>
          <a:off x="1590675" y="5372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15</xdr:row>
      <xdr:rowOff>0</xdr:rowOff>
    </xdr:from>
    <xdr:ext cx="95250" cy="209550"/>
    <xdr:sp>
      <xdr:nvSpPr>
        <xdr:cNvPr id="636" name="TextBox 636"/>
        <xdr:cNvSpPr txBox="1">
          <a:spLocks noChangeArrowheads="1"/>
        </xdr:cNvSpPr>
      </xdr:nvSpPr>
      <xdr:spPr>
        <a:xfrm>
          <a:off x="1590675" y="5372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15</xdr:row>
      <xdr:rowOff>0</xdr:rowOff>
    </xdr:from>
    <xdr:ext cx="95250" cy="209550"/>
    <xdr:sp>
      <xdr:nvSpPr>
        <xdr:cNvPr id="637" name="TextBox 637"/>
        <xdr:cNvSpPr txBox="1">
          <a:spLocks noChangeArrowheads="1"/>
        </xdr:cNvSpPr>
      </xdr:nvSpPr>
      <xdr:spPr>
        <a:xfrm>
          <a:off x="1590675" y="5372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15</xdr:row>
      <xdr:rowOff>0</xdr:rowOff>
    </xdr:from>
    <xdr:ext cx="95250" cy="209550"/>
    <xdr:sp>
      <xdr:nvSpPr>
        <xdr:cNvPr id="638" name="TextBox 638"/>
        <xdr:cNvSpPr txBox="1">
          <a:spLocks noChangeArrowheads="1"/>
        </xdr:cNvSpPr>
      </xdr:nvSpPr>
      <xdr:spPr>
        <a:xfrm>
          <a:off x="1590675" y="5372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15</xdr:row>
      <xdr:rowOff>0</xdr:rowOff>
    </xdr:from>
    <xdr:ext cx="95250" cy="209550"/>
    <xdr:sp>
      <xdr:nvSpPr>
        <xdr:cNvPr id="639" name="TextBox 639"/>
        <xdr:cNvSpPr txBox="1">
          <a:spLocks noChangeArrowheads="1"/>
        </xdr:cNvSpPr>
      </xdr:nvSpPr>
      <xdr:spPr>
        <a:xfrm>
          <a:off x="1590675" y="5372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15</xdr:row>
      <xdr:rowOff>0</xdr:rowOff>
    </xdr:from>
    <xdr:ext cx="95250" cy="209550"/>
    <xdr:sp>
      <xdr:nvSpPr>
        <xdr:cNvPr id="640" name="TextBox 640"/>
        <xdr:cNvSpPr txBox="1">
          <a:spLocks noChangeArrowheads="1"/>
        </xdr:cNvSpPr>
      </xdr:nvSpPr>
      <xdr:spPr>
        <a:xfrm>
          <a:off x="1590675" y="5372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15</xdr:row>
      <xdr:rowOff>0</xdr:rowOff>
    </xdr:from>
    <xdr:ext cx="95250" cy="209550"/>
    <xdr:sp>
      <xdr:nvSpPr>
        <xdr:cNvPr id="641" name="TextBox 641"/>
        <xdr:cNvSpPr txBox="1">
          <a:spLocks noChangeArrowheads="1"/>
        </xdr:cNvSpPr>
      </xdr:nvSpPr>
      <xdr:spPr>
        <a:xfrm>
          <a:off x="1590675" y="5372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15</xdr:row>
      <xdr:rowOff>0</xdr:rowOff>
    </xdr:from>
    <xdr:ext cx="95250" cy="209550"/>
    <xdr:sp>
      <xdr:nvSpPr>
        <xdr:cNvPr id="642" name="TextBox 642"/>
        <xdr:cNvSpPr txBox="1">
          <a:spLocks noChangeArrowheads="1"/>
        </xdr:cNvSpPr>
      </xdr:nvSpPr>
      <xdr:spPr>
        <a:xfrm>
          <a:off x="1590675" y="5372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15</xdr:row>
      <xdr:rowOff>0</xdr:rowOff>
    </xdr:from>
    <xdr:ext cx="95250" cy="209550"/>
    <xdr:sp>
      <xdr:nvSpPr>
        <xdr:cNvPr id="643" name="TextBox 643"/>
        <xdr:cNvSpPr txBox="1">
          <a:spLocks noChangeArrowheads="1"/>
        </xdr:cNvSpPr>
      </xdr:nvSpPr>
      <xdr:spPr>
        <a:xfrm>
          <a:off x="1590675" y="5372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15</xdr:row>
      <xdr:rowOff>0</xdr:rowOff>
    </xdr:from>
    <xdr:ext cx="95250" cy="209550"/>
    <xdr:sp>
      <xdr:nvSpPr>
        <xdr:cNvPr id="644" name="TextBox 644"/>
        <xdr:cNvSpPr txBox="1">
          <a:spLocks noChangeArrowheads="1"/>
        </xdr:cNvSpPr>
      </xdr:nvSpPr>
      <xdr:spPr>
        <a:xfrm>
          <a:off x="1590675" y="5372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15</xdr:row>
      <xdr:rowOff>0</xdr:rowOff>
    </xdr:from>
    <xdr:ext cx="95250" cy="209550"/>
    <xdr:sp>
      <xdr:nvSpPr>
        <xdr:cNvPr id="645" name="TextBox 645"/>
        <xdr:cNvSpPr txBox="1">
          <a:spLocks noChangeArrowheads="1"/>
        </xdr:cNvSpPr>
      </xdr:nvSpPr>
      <xdr:spPr>
        <a:xfrm>
          <a:off x="1590675" y="5372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15</xdr:row>
      <xdr:rowOff>0</xdr:rowOff>
    </xdr:from>
    <xdr:ext cx="95250" cy="209550"/>
    <xdr:sp>
      <xdr:nvSpPr>
        <xdr:cNvPr id="646" name="TextBox 646"/>
        <xdr:cNvSpPr txBox="1">
          <a:spLocks noChangeArrowheads="1"/>
        </xdr:cNvSpPr>
      </xdr:nvSpPr>
      <xdr:spPr>
        <a:xfrm>
          <a:off x="1590675" y="5372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15</xdr:row>
      <xdr:rowOff>0</xdr:rowOff>
    </xdr:from>
    <xdr:ext cx="95250" cy="209550"/>
    <xdr:sp>
      <xdr:nvSpPr>
        <xdr:cNvPr id="647" name="TextBox 647"/>
        <xdr:cNvSpPr txBox="1">
          <a:spLocks noChangeArrowheads="1"/>
        </xdr:cNvSpPr>
      </xdr:nvSpPr>
      <xdr:spPr>
        <a:xfrm>
          <a:off x="1590675" y="5372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15</xdr:row>
      <xdr:rowOff>0</xdr:rowOff>
    </xdr:from>
    <xdr:ext cx="95250" cy="209550"/>
    <xdr:sp>
      <xdr:nvSpPr>
        <xdr:cNvPr id="648" name="TextBox 648"/>
        <xdr:cNvSpPr txBox="1">
          <a:spLocks noChangeArrowheads="1"/>
        </xdr:cNvSpPr>
      </xdr:nvSpPr>
      <xdr:spPr>
        <a:xfrm>
          <a:off x="1590675" y="5372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15</xdr:row>
      <xdr:rowOff>0</xdr:rowOff>
    </xdr:from>
    <xdr:ext cx="95250" cy="209550"/>
    <xdr:sp>
      <xdr:nvSpPr>
        <xdr:cNvPr id="649" name="TextBox 649"/>
        <xdr:cNvSpPr txBox="1">
          <a:spLocks noChangeArrowheads="1"/>
        </xdr:cNvSpPr>
      </xdr:nvSpPr>
      <xdr:spPr>
        <a:xfrm>
          <a:off x="1590675" y="5372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15</xdr:row>
      <xdr:rowOff>0</xdr:rowOff>
    </xdr:from>
    <xdr:ext cx="95250" cy="209550"/>
    <xdr:sp>
      <xdr:nvSpPr>
        <xdr:cNvPr id="650" name="TextBox 650"/>
        <xdr:cNvSpPr txBox="1">
          <a:spLocks noChangeArrowheads="1"/>
        </xdr:cNvSpPr>
      </xdr:nvSpPr>
      <xdr:spPr>
        <a:xfrm>
          <a:off x="1590675" y="5372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15</xdr:row>
      <xdr:rowOff>0</xdr:rowOff>
    </xdr:from>
    <xdr:ext cx="95250" cy="209550"/>
    <xdr:sp>
      <xdr:nvSpPr>
        <xdr:cNvPr id="651" name="TextBox 651"/>
        <xdr:cNvSpPr txBox="1">
          <a:spLocks noChangeArrowheads="1"/>
        </xdr:cNvSpPr>
      </xdr:nvSpPr>
      <xdr:spPr>
        <a:xfrm>
          <a:off x="1590675" y="5372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15</xdr:row>
      <xdr:rowOff>0</xdr:rowOff>
    </xdr:from>
    <xdr:ext cx="95250" cy="209550"/>
    <xdr:sp>
      <xdr:nvSpPr>
        <xdr:cNvPr id="652" name="TextBox 652"/>
        <xdr:cNvSpPr txBox="1">
          <a:spLocks noChangeArrowheads="1"/>
        </xdr:cNvSpPr>
      </xdr:nvSpPr>
      <xdr:spPr>
        <a:xfrm>
          <a:off x="1590675" y="5372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15</xdr:row>
      <xdr:rowOff>0</xdr:rowOff>
    </xdr:from>
    <xdr:ext cx="95250" cy="209550"/>
    <xdr:sp>
      <xdr:nvSpPr>
        <xdr:cNvPr id="653" name="TextBox 653"/>
        <xdr:cNvSpPr txBox="1">
          <a:spLocks noChangeArrowheads="1"/>
        </xdr:cNvSpPr>
      </xdr:nvSpPr>
      <xdr:spPr>
        <a:xfrm>
          <a:off x="1590675" y="5372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15</xdr:row>
      <xdr:rowOff>0</xdr:rowOff>
    </xdr:from>
    <xdr:ext cx="95250" cy="209550"/>
    <xdr:sp>
      <xdr:nvSpPr>
        <xdr:cNvPr id="654" name="TextBox 654"/>
        <xdr:cNvSpPr txBox="1">
          <a:spLocks noChangeArrowheads="1"/>
        </xdr:cNvSpPr>
      </xdr:nvSpPr>
      <xdr:spPr>
        <a:xfrm>
          <a:off x="1590675" y="5372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15</xdr:row>
      <xdr:rowOff>0</xdr:rowOff>
    </xdr:from>
    <xdr:ext cx="95250" cy="209550"/>
    <xdr:sp>
      <xdr:nvSpPr>
        <xdr:cNvPr id="655" name="TextBox 655"/>
        <xdr:cNvSpPr txBox="1">
          <a:spLocks noChangeArrowheads="1"/>
        </xdr:cNvSpPr>
      </xdr:nvSpPr>
      <xdr:spPr>
        <a:xfrm>
          <a:off x="1590675" y="5372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15</xdr:row>
      <xdr:rowOff>0</xdr:rowOff>
    </xdr:from>
    <xdr:ext cx="95250" cy="209550"/>
    <xdr:sp>
      <xdr:nvSpPr>
        <xdr:cNvPr id="656" name="TextBox 656"/>
        <xdr:cNvSpPr txBox="1">
          <a:spLocks noChangeArrowheads="1"/>
        </xdr:cNvSpPr>
      </xdr:nvSpPr>
      <xdr:spPr>
        <a:xfrm>
          <a:off x="1590675" y="5372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15</xdr:row>
      <xdr:rowOff>0</xdr:rowOff>
    </xdr:from>
    <xdr:ext cx="95250" cy="209550"/>
    <xdr:sp>
      <xdr:nvSpPr>
        <xdr:cNvPr id="657" name="TextBox 657"/>
        <xdr:cNvSpPr txBox="1">
          <a:spLocks noChangeArrowheads="1"/>
        </xdr:cNvSpPr>
      </xdr:nvSpPr>
      <xdr:spPr>
        <a:xfrm>
          <a:off x="1590675" y="5372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15</xdr:row>
      <xdr:rowOff>0</xdr:rowOff>
    </xdr:from>
    <xdr:ext cx="95250" cy="209550"/>
    <xdr:sp>
      <xdr:nvSpPr>
        <xdr:cNvPr id="658" name="TextBox 658"/>
        <xdr:cNvSpPr txBox="1">
          <a:spLocks noChangeArrowheads="1"/>
        </xdr:cNvSpPr>
      </xdr:nvSpPr>
      <xdr:spPr>
        <a:xfrm>
          <a:off x="1590675" y="5372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15</xdr:row>
      <xdr:rowOff>0</xdr:rowOff>
    </xdr:from>
    <xdr:ext cx="95250" cy="209550"/>
    <xdr:sp>
      <xdr:nvSpPr>
        <xdr:cNvPr id="659" name="TextBox 659"/>
        <xdr:cNvSpPr txBox="1">
          <a:spLocks noChangeArrowheads="1"/>
        </xdr:cNvSpPr>
      </xdr:nvSpPr>
      <xdr:spPr>
        <a:xfrm>
          <a:off x="1590675" y="5372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15</xdr:row>
      <xdr:rowOff>0</xdr:rowOff>
    </xdr:from>
    <xdr:ext cx="95250" cy="209550"/>
    <xdr:sp>
      <xdr:nvSpPr>
        <xdr:cNvPr id="660" name="TextBox 660"/>
        <xdr:cNvSpPr txBox="1">
          <a:spLocks noChangeArrowheads="1"/>
        </xdr:cNvSpPr>
      </xdr:nvSpPr>
      <xdr:spPr>
        <a:xfrm>
          <a:off x="1590675" y="5372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15</xdr:row>
      <xdr:rowOff>0</xdr:rowOff>
    </xdr:from>
    <xdr:ext cx="95250" cy="209550"/>
    <xdr:sp>
      <xdr:nvSpPr>
        <xdr:cNvPr id="661" name="TextBox 661"/>
        <xdr:cNvSpPr txBox="1">
          <a:spLocks noChangeArrowheads="1"/>
        </xdr:cNvSpPr>
      </xdr:nvSpPr>
      <xdr:spPr>
        <a:xfrm>
          <a:off x="1590675" y="5372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15</xdr:row>
      <xdr:rowOff>0</xdr:rowOff>
    </xdr:from>
    <xdr:ext cx="95250" cy="209550"/>
    <xdr:sp>
      <xdr:nvSpPr>
        <xdr:cNvPr id="662" name="TextBox 662"/>
        <xdr:cNvSpPr txBox="1">
          <a:spLocks noChangeArrowheads="1"/>
        </xdr:cNvSpPr>
      </xdr:nvSpPr>
      <xdr:spPr>
        <a:xfrm>
          <a:off x="1590675" y="5372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15</xdr:row>
      <xdr:rowOff>0</xdr:rowOff>
    </xdr:from>
    <xdr:ext cx="95250" cy="209550"/>
    <xdr:sp>
      <xdr:nvSpPr>
        <xdr:cNvPr id="663" name="TextBox 663"/>
        <xdr:cNvSpPr txBox="1">
          <a:spLocks noChangeArrowheads="1"/>
        </xdr:cNvSpPr>
      </xdr:nvSpPr>
      <xdr:spPr>
        <a:xfrm>
          <a:off x="1590675" y="5372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15</xdr:row>
      <xdr:rowOff>0</xdr:rowOff>
    </xdr:from>
    <xdr:ext cx="95250" cy="209550"/>
    <xdr:sp>
      <xdr:nvSpPr>
        <xdr:cNvPr id="664" name="TextBox 664"/>
        <xdr:cNvSpPr txBox="1">
          <a:spLocks noChangeArrowheads="1"/>
        </xdr:cNvSpPr>
      </xdr:nvSpPr>
      <xdr:spPr>
        <a:xfrm>
          <a:off x="1590675" y="5372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409575</xdr:colOff>
      <xdr:row>11</xdr:row>
      <xdr:rowOff>0</xdr:rowOff>
    </xdr:from>
    <xdr:ext cx="95250" cy="209550"/>
    <xdr:sp>
      <xdr:nvSpPr>
        <xdr:cNvPr id="665" name="TextBox 665"/>
        <xdr:cNvSpPr txBox="1">
          <a:spLocks noChangeArrowheads="1"/>
        </xdr:cNvSpPr>
      </xdr:nvSpPr>
      <xdr:spPr>
        <a:xfrm>
          <a:off x="2133600" y="3848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15</xdr:row>
      <xdr:rowOff>0</xdr:rowOff>
    </xdr:from>
    <xdr:ext cx="95250" cy="209550"/>
    <xdr:sp>
      <xdr:nvSpPr>
        <xdr:cNvPr id="666" name="TextBox 666"/>
        <xdr:cNvSpPr txBox="1">
          <a:spLocks noChangeArrowheads="1"/>
        </xdr:cNvSpPr>
      </xdr:nvSpPr>
      <xdr:spPr>
        <a:xfrm>
          <a:off x="1590675" y="5372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15</xdr:row>
      <xdr:rowOff>0</xdr:rowOff>
    </xdr:from>
    <xdr:ext cx="95250" cy="209550"/>
    <xdr:sp>
      <xdr:nvSpPr>
        <xdr:cNvPr id="667" name="TextBox 667"/>
        <xdr:cNvSpPr txBox="1">
          <a:spLocks noChangeArrowheads="1"/>
        </xdr:cNvSpPr>
      </xdr:nvSpPr>
      <xdr:spPr>
        <a:xfrm>
          <a:off x="1590675" y="5372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15</xdr:row>
      <xdr:rowOff>0</xdr:rowOff>
    </xdr:from>
    <xdr:ext cx="95250" cy="209550"/>
    <xdr:sp>
      <xdr:nvSpPr>
        <xdr:cNvPr id="668" name="TextBox 668"/>
        <xdr:cNvSpPr txBox="1">
          <a:spLocks noChangeArrowheads="1"/>
        </xdr:cNvSpPr>
      </xdr:nvSpPr>
      <xdr:spPr>
        <a:xfrm>
          <a:off x="1590675" y="5372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15</xdr:row>
      <xdr:rowOff>0</xdr:rowOff>
    </xdr:from>
    <xdr:ext cx="95250" cy="209550"/>
    <xdr:sp>
      <xdr:nvSpPr>
        <xdr:cNvPr id="669" name="TextBox 669"/>
        <xdr:cNvSpPr txBox="1">
          <a:spLocks noChangeArrowheads="1"/>
        </xdr:cNvSpPr>
      </xdr:nvSpPr>
      <xdr:spPr>
        <a:xfrm>
          <a:off x="1590675" y="5372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15</xdr:row>
      <xdr:rowOff>0</xdr:rowOff>
    </xdr:from>
    <xdr:ext cx="95250" cy="209550"/>
    <xdr:sp>
      <xdr:nvSpPr>
        <xdr:cNvPr id="670" name="TextBox 670"/>
        <xdr:cNvSpPr txBox="1">
          <a:spLocks noChangeArrowheads="1"/>
        </xdr:cNvSpPr>
      </xdr:nvSpPr>
      <xdr:spPr>
        <a:xfrm>
          <a:off x="1590675" y="5372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15</xdr:row>
      <xdr:rowOff>0</xdr:rowOff>
    </xdr:from>
    <xdr:ext cx="95250" cy="209550"/>
    <xdr:sp>
      <xdr:nvSpPr>
        <xdr:cNvPr id="671" name="TextBox 671"/>
        <xdr:cNvSpPr txBox="1">
          <a:spLocks noChangeArrowheads="1"/>
        </xdr:cNvSpPr>
      </xdr:nvSpPr>
      <xdr:spPr>
        <a:xfrm>
          <a:off x="1590675" y="5372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15</xdr:row>
      <xdr:rowOff>0</xdr:rowOff>
    </xdr:from>
    <xdr:ext cx="95250" cy="209550"/>
    <xdr:sp>
      <xdr:nvSpPr>
        <xdr:cNvPr id="672" name="TextBox 672"/>
        <xdr:cNvSpPr txBox="1">
          <a:spLocks noChangeArrowheads="1"/>
        </xdr:cNvSpPr>
      </xdr:nvSpPr>
      <xdr:spPr>
        <a:xfrm>
          <a:off x="1590675" y="5372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15</xdr:row>
      <xdr:rowOff>0</xdr:rowOff>
    </xdr:from>
    <xdr:ext cx="95250" cy="209550"/>
    <xdr:sp>
      <xdr:nvSpPr>
        <xdr:cNvPr id="673" name="TextBox 673"/>
        <xdr:cNvSpPr txBox="1">
          <a:spLocks noChangeArrowheads="1"/>
        </xdr:cNvSpPr>
      </xdr:nvSpPr>
      <xdr:spPr>
        <a:xfrm>
          <a:off x="1590675" y="5372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15</xdr:row>
      <xdr:rowOff>0</xdr:rowOff>
    </xdr:from>
    <xdr:ext cx="95250" cy="209550"/>
    <xdr:sp>
      <xdr:nvSpPr>
        <xdr:cNvPr id="674" name="TextBox 674"/>
        <xdr:cNvSpPr txBox="1">
          <a:spLocks noChangeArrowheads="1"/>
        </xdr:cNvSpPr>
      </xdr:nvSpPr>
      <xdr:spPr>
        <a:xfrm>
          <a:off x="1590675" y="5372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15</xdr:row>
      <xdr:rowOff>0</xdr:rowOff>
    </xdr:from>
    <xdr:ext cx="95250" cy="209550"/>
    <xdr:sp>
      <xdr:nvSpPr>
        <xdr:cNvPr id="675" name="TextBox 675"/>
        <xdr:cNvSpPr txBox="1">
          <a:spLocks noChangeArrowheads="1"/>
        </xdr:cNvSpPr>
      </xdr:nvSpPr>
      <xdr:spPr>
        <a:xfrm>
          <a:off x="1590675" y="5372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15</xdr:row>
      <xdr:rowOff>0</xdr:rowOff>
    </xdr:from>
    <xdr:ext cx="95250" cy="209550"/>
    <xdr:sp>
      <xdr:nvSpPr>
        <xdr:cNvPr id="676" name="TextBox 676"/>
        <xdr:cNvSpPr txBox="1">
          <a:spLocks noChangeArrowheads="1"/>
        </xdr:cNvSpPr>
      </xdr:nvSpPr>
      <xdr:spPr>
        <a:xfrm>
          <a:off x="1590675" y="5372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15</xdr:row>
      <xdr:rowOff>0</xdr:rowOff>
    </xdr:from>
    <xdr:ext cx="95250" cy="209550"/>
    <xdr:sp>
      <xdr:nvSpPr>
        <xdr:cNvPr id="677" name="TextBox 677"/>
        <xdr:cNvSpPr txBox="1">
          <a:spLocks noChangeArrowheads="1"/>
        </xdr:cNvSpPr>
      </xdr:nvSpPr>
      <xdr:spPr>
        <a:xfrm>
          <a:off x="1590675" y="5372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15</xdr:row>
      <xdr:rowOff>0</xdr:rowOff>
    </xdr:from>
    <xdr:ext cx="95250" cy="209550"/>
    <xdr:sp>
      <xdr:nvSpPr>
        <xdr:cNvPr id="678" name="TextBox 678"/>
        <xdr:cNvSpPr txBox="1">
          <a:spLocks noChangeArrowheads="1"/>
        </xdr:cNvSpPr>
      </xdr:nvSpPr>
      <xdr:spPr>
        <a:xfrm>
          <a:off x="1590675" y="5372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15</xdr:row>
      <xdr:rowOff>0</xdr:rowOff>
    </xdr:from>
    <xdr:ext cx="95250" cy="209550"/>
    <xdr:sp>
      <xdr:nvSpPr>
        <xdr:cNvPr id="679" name="TextBox 679"/>
        <xdr:cNvSpPr txBox="1">
          <a:spLocks noChangeArrowheads="1"/>
        </xdr:cNvSpPr>
      </xdr:nvSpPr>
      <xdr:spPr>
        <a:xfrm>
          <a:off x="1590675" y="5372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15</xdr:row>
      <xdr:rowOff>0</xdr:rowOff>
    </xdr:from>
    <xdr:ext cx="95250" cy="209550"/>
    <xdr:sp>
      <xdr:nvSpPr>
        <xdr:cNvPr id="680" name="TextBox 680"/>
        <xdr:cNvSpPr txBox="1">
          <a:spLocks noChangeArrowheads="1"/>
        </xdr:cNvSpPr>
      </xdr:nvSpPr>
      <xdr:spPr>
        <a:xfrm>
          <a:off x="1590675" y="5372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15</xdr:row>
      <xdr:rowOff>0</xdr:rowOff>
    </xdr:from>
    <xdr:ext cx="95250" cy="209550"/>
    <xdr:sp>
      <xdr:nvSpPr>
        <xdr:cNvPr id="681" name="TextBox 681"/>
        <xdr:cNvSpPr txBox="1">
          <a:spLocks noChangeArrowheads="1"/>
        </xdr:cNvSpPr>
      </xdr:nvSpPr>
      <xdr:spPr>
        <a:xfrm>
          <a:off x="1590675" y="5372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15</xdr:row>
      <xdr:rowOff>0</xdr:rowOff>
    </xdr:from>
    <xdr:ext cx="95250" cy="209550"/>
    <xdr:sp>
      <xdr:nvSpPr>
        <xdr:cNvPr id="682" name="TextBox 682"/>
        <xdr:cNvSpPr txBox="1">
          <a:spLocks noChangeArrowheads="1"/>
        </xdr:cNvSpPr>
      </xdr:nvSpPr>
      <xdr:spPr>
        <a:xfrm>
          <a:off x="1590675" y="5372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15</xdr:row>
      <xdr:rowOff>0</xdr:rowOff>
    </xdr:from>
    <xdr:ext cx="95250" cy="209550"/>
    <xdr:sp>
      <xdr:nvSpPr>
        <xdr:cNvPr id="683" name="TextBox 683"/>
        <xdr:cNvSpPr txBox="1">
          <a:spLocks noChangeArrowheads="1"/>
        </xdr:cNvSpPr>
      </xdr:nvSpPr>
      <xdr:spPr>
        <a:xfrm>
          <a:off x="1590675" y="5372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409575</xdr:colOff>
      <xdr:row>11</xdr:row>
      <xdr:rowOff>0</xdr:rowOff>
    </xdr:from>
    <xdr:ext cx="95250" cy="209550"/>
    <xdr:sp>
      <xdr:nvSpPr>
        <xdr:cNvPr id="684" name="TextBox 684"/>
        <xdr:cNvSpPr txBox="1">
          <a:spLocks noChangeArrowheads="1"/>
        </xdr:cNvSpPr>
      </xdr:nvSpPr>
      <xdr:spPr>
        <a:xfrm>
          <a:off x="2133600" y="3848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15</xdr:row>
      <xdr:rowOff>0</xdr:rowOff>
    </xdr:from>
    <xdr:ext cx="95250" cy="209550"/>
    <xdr:sp>
      <xdr:nvSpPr>
        <xdr:cNvPr id="685" name="TextBox 685"/>
        <xdr:cNvSpPr txBox="1">
          <a:spLocks noChangeArrowheads="1"/>
        </xdr:cNvSpPr>
      </xdr:nvSpPr>
      <xdr:spPr>
        <a:xfrm>
          <a:off x="1590675" y="5372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15</xdr:row>
      <xdr:rowOff>0</xdr:rowOff>
    </xdr:from>
    <xdr:ext cx="95250" cy="209550"/>
    <xdr:sp>
      <xdr:nvSpPr>
        <xdr:cNvPr id="686" name="TextBox 686"/>
        <xdr:cNvSpPr txBox="1">
          <a:spLocks noChangeArrowheads="1"/>
        </xdr:cNvSpPr>
      </xdr:nvSpPr>
      <xdr:spPr>
        <a:xfrm>
          <a:off x="1590675" y="5372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15</xdr:row>
      <xdr:rowOff>0</xdr:rowOff>
    </xdr:from>
    <xdr:ext cx="95250" cy="209550"/>
    <xdr:sp>
      <xdr:nvSpPr>
        <xdr:cNvPr id="687" name="TextBox 687"/>
        <xdr:cNvSpPr txBox="1">
          <a:spLocks noChangeArrowheads="1"/>
        </xdr:cNvSpPr>
      </xdr:nvSpPr>
      <xdr:spPr>
        <a:xfrm>
          <a:off x="1590675" y="5372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15</xdr:row>
      <xdr:rowOff>0</xdr:rowOff>
    </xdr:from>
    <xdr:ext cx="95250" cy="209550"/>
    <xdr:sp>
      <xdr:nvSpPr>
        <xdr:cNvPr id="688" name="TextBox 688"/>
        <xdr:cNvSpPr txBox="1">
          <a:spLocks noChangeArrowheads="1"/>
        </xdr:cNvSpPr>
      </xdr:nvSpPr>
      <xdr:spPr>
        <a:xfrm>
          <a:off x="1590675" y="5372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15</xdr:row>
      <xdr:rowOff>0</xdr:rowOff>
    </xdr:from>
    <xdr:ext cx="95250" cy="209550"/>
    <xdr:sp>
      <xdr:nvSpPr>
        <xdr:cNvPr id="689" name="TextBox 689"/>
        <xdr:cNvSpPr txBox="1">
          <a:spLocks noChangeArrowheads="1"/>
        </xdr:cNvSpPr>
      </xdr:nvSpPr>
      <xdr:spPr>
        <a:xfrm>
          <a:off x="1590675" y="5372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15</xdr:row>
      <xdr:rowOff>0</xdr:rowOff>
    </xdr:from>
    <xdr:ext cx="95250" cy="209550"/>
    <xdr:sp>
      <xdr:nvSpPr>
        <xdr:cNvPr id="690" name="TextBox 690"/>
        <xdr:cNvSpPr txBox="1">
          <a:spLocks noChangeArrowheads="1"/>
        </xdr:cNvSpPr>
      </xdr:nvSpPr>
      <xdr:spPr>
        <a:xfrm>
          <a:off x="1590675" y="5372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15</xdr:row>
      <xdr:rowOff>0</xdr:rowOff>
    </xdr:from>
    <xdr:ext cx="95250" cy="209550"/>
    <xdr:sp>
      <xdr:nvSpPr>
        <xdr:cNvPr id="691" name="TextBox 691"/>
        <xdr:cNvSpPr txBox="1">
          <a:spLocks noChangeArrowheads="1"/>
        </xdr:cNvSpPr>
      </xdr:nvSpPr>
      <xdr:spPr>
        <a:xfrm>
          <a:off x="1590675" y="5372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15</xdr:row>
      <xdr:rowOff>0</xdr:rowOff>
    </xdr:from>
    <xdr:ext cx="95250" cy="209550"/>
    <xdr:sp>
      <xdr:nvSpPr>
        <xdr:cNvPr id="692" name="TextBox 692"/>
        <xdr:cNvSpPr txBox="1">
          <a:spLocks noChangeArrowheads="1"/>
        </xdr:cNvSpPr>
      </xdr:nvSpPr>
      <xdr:spPr>
        <a:xfrm>
          <a:off x="1590675" y="5372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15</xdr:row>
      <xdr:rowOff>0</xdr:rowOff>
    </xdr:from>
    <xdr:ext cx="95250" cy="209550"/>
    <xdr:sp>
      <xdr:nvSpPr>
        <xdr:cNvPr id="693" name="TextBox 693"/>
        <xdr:cNvSpPr txBox="1">
          <a:spLocks noChangeArrowheads="1"/>
        </xdr:cNvSpPr>
      </xdr:nvSpPr>
      <xdr:spPr>
        <a:xfrm>
          <a:off x="1590675" y="5372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15</xdr:row>
      <xdr:rowOff>0</xdr:rowOff>
    </xdr:from>
    <xdr:ext cx="95250" cy="209550"/>
    <xdr:sp>
      <xdr:nvSpPr>
        <xdr:cNvPr id="694" name="TextBox 694"/>
        <xdr:cNvSpPr txBox="1">
          <a:spLocks noChangeArrowheads="1"/>
        </xdr:cNvSpPr>
      </xdr:nvSpPr>
      <xdr:spPr>
        <a:xfrm>
          <a:off x="1590675" y="5372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15</xdr:row>
      <xdr:rowOff>0</xdr:rowOff>
    </xdr:from>
    <xdr:ext cx="95250" cy="209550"/>
    <xdr:sp>
      <xdr:nvSpPr>
        <xdr:cNvPr id="695" name="TextBox 695"/>
        <xdr:cNvSpPr txBox="1">
          <a:spLocks noChangeArrowheads="1"/>
        </xdr:cNvSpPr>
      </xdr:nvSpPr>
      <xdr:spPr>
        <a:xfrm>
          <a:off x="1590675" y="5372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15</xdr:row>
      <xdr:rowOff>0</xdr:rowOff>
    </xdr:from>
    <xdr:ext cx="95250" cy="209550"/>
    <xdr:sp>
      <xdr:nvSpPr>
        <xdr:cNvPr id="696" name="TextBox 696"/>
        <xdr:cNvSpPr txBox="1">
          <a:spLocks noChangeArrowheads="1"/>
        </xdr:cNvSpPr>
      </xdr:nvSpPr>
      <xdr:spPr>
        <a:xfrm>
          <a:off x="1590675" y="5372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15</xdr:row>
      <xdr:rowOff>0</xdr:rowOff>
    </xdr:from>
    <xdr:ext cx="95250" cy="209550"/>
    <xdr:sp>
      <xdr:nvSpPr>
        <xdr:cNvPr id="697" name="TextBox 697"/>
        <xdr:cNvSpPr txBox="1">
          <a:spLocks noChangeArrowheads="1"/>
        </xdr:cNvSpPr>
      </xdr:nvSpPr>
      <xdr:spPr>
        <a:xfrm>
          <a:off x="1590675" y="5372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15</xdr:row>
      <xdr:rowOff>0</xdr:rowOff>
    </xdr:from>
    <xdr:ext cx="95250" cy="209550"/>
    <xdr:sp>
      <xdr:nvSpPr>
        <xdr:cNvPr id="698" name="TextBox 698"/>
        <xdr:cNvSpPr txBox="1">
          <a:spLocks noChangeArrowheads="1"/>
        </xdr:cNvSpPr>
      </xdr:nvSpPr>
      <xdr:spPr>
        <a:xfrm>
          <a:off x="1590675" y="5372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15</xdr:row>
      <xdr:rowOff>0</xdr:rowOff>
    </xdr:from>
    <xdr:ext cx="95250" cy="209550"/>
    <xdr:sp>
      <xdr:nvSpPr>
        <xdr:cNvPr id="699" name="TextBox 699"/>
        <xdr:cNvSpPr txBox="1">
          <a:spLocks noChangeArrowheads="1"/>
        </xdr:cNvSpPr>
      </xdr:nvSpPr>
      <xdr:spPr>
        <a:xfrm>
          <a:off x="1590675" y="5372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15</xdr:row>
      <xdr:rowOff>0</xdr:rowOff>
    </xdr:from>
    <xdr:ext cx="95250" cy="209550"/>
    <xdr:sp>
      <xdr:nvSpPr>
        <xdr:cNvPr id="700" name="TextBox 700"/>
        <xdr:cNvSpPr txBox="1">
          <a:spLocks noChangeArrowheads="1"/>
        </xdr:cNvSpPr>
      </xdr:nvSpPr>
      <xdr:spPr>
        <a:xfrm>
          <a:off x="1590675" y="5372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15</xdr:row>
      <xdr:rowOff>0</xdr:rowOff>
    </xdr:from>
    <xdr:ext cx="95250" cy="209550"/>
    <xdr:sp>
      <xdr:nvSpPr>
        <xdr:cNvPr id="701" name="TextBox 701"/>
        <xdr:cNvSpPr txBox="1">
          <a:spLocks noChangeArrowheads="1"/>
        </xdr:cNvSpPr>
      </xdr:nvSpPr>
      <xdr:spPr>
        <a:xfrm>
          <a:off x="1590675" y="5372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15</xdr:row>
      <xdr:rowOff>0</xdr:rowOff>
    </xdr:from>
    <xdr:ext cx="95250" cy="209550"/>
    <xdr:sp>
      <xdr:nvSpPr>
        <xdr:cNvPr id="702" name="TextBox 702"/>
        <xdr:cNvSpPr txBox="1">
          <a:spLocks noChangeArrowheads="1"/>
        </xdr:cNvSpPr>
      </xdr:nvSpPr>
      <xdr:spPr>
        <a:xfrm>
          <a:off x="1590675" y="5372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409575</xdr:colOff>
      <xdr:row>11</xdr:row>
      <xdr:rowOff>0</xdr:rowOff>
    </xdr:from>
    <xdr:ext cx="95250" cy="209550"/>
    <xdr:sp>
      <xdr:nvSpPr>
        <xdr:cNvPr id="703" name="TextBox 703"/>
        <xdr:cNvSpPr txBox="1">
          <a:spLocks noChangeArrowheads="1"/>
        </xdr:cNvSpPr>
      </xdr:nvSpPr>
      <xdr:spPr>
        <a:xfrm>
          <a:off x="2133600" y="3848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15</xdr:row>
      <xdr:rowOff>0</xdr:rowOff>
    </xdr:from>
    <xdr:ext cx="95250" cy="209550"/>
    <xdr:sp>
      <xdr:nvSpPr>
        <xdr:cNvPr id="704" name="TextBox 704"/>
        <xdr:cNvSpPr txBox="1">
          <a:spLocks noChangeArrowheads="1"/>
        </xdr:cNvSpPr>
      </xdr:nvSpPr>
      <xdr:spPr>
        <a:xfrm>
          <a:off x="1590675" y="5372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15</xdr:row>
      <xdr:rowOff>0</xdr:rowOff>
    </xdr:from>
    <xdr:ext cx="95250" cy="209550"/>
    <xdr:sp>
      <xdr:nvSpPr>
        <xdr:cNvPr id="705" name="TextBox 705"/>
        <xdr:cNvSpPr txBox="1">
          <a:spLocks noChangeArrowheads="1"/>
        </xdr:cNvSpPr>
      </xdr:nvSpPr>
      <xdr:spPr>
        <a:xfrm>
          <a:off x="1590675" y="5372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15</xdr:row>
      <xdr:rowOff>0</xdr:rowOff>
    </xdr:from>
    <xdr:ext cx="95250" cy="209550"/>
    <xdr:sp>
      <xdr:nvSpPr>
        <xdr:cNvPr id="706" name="TextBox 706"/>
        <xdr:cNvSpPr txBox="1">
          <a:spLocks noChangeArrowheads="1"/>
        </xdr:cNvSpPr>
      </xdr:nvSpPr>
      <xdr:spPr>
        <a:xfrm>
          <a:off x="1590675" y="5372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15</xdr:row>
      <xdr:rowOff>0</xdr:rowOff>
    </xdr:from>
    <xdr:ext cx="95250" cy="209550"/>
    <xdr:sp>
      <xdr:nvSpPr>
        <xdr:cNvPr id="707" name="TextBox 707"/>
        <xdr:cNvSpPr txBox="1">
          <a:spLocks noChangeArrowheads="1"/>
        </xdr:cNvSpPr>
      </xdr:nvSpPr>
      <xdr:spPr>
        <a:xfrm>
          <a:off x="1590675" y="5372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15</xdr:row>
      <xdr:rowOff>0</xdr:rowOff>
    </xdr:from>
    <xdr:ext cx="95250" cy="209550"/>
    <xdr:sp>
      <xdr:nvSpPr>
        <xdr:cNvPr id="708" name="TextBox 708"/>
        <xdr:cNvSpPr txBox="1">
          <a:spLocks noChangeArrowheads="1"/>
        </xdr:cNvSpPr>
      </xdr:nvSpPr>
      <xdr:spPr>
        <a:xfrm>
          <a:off x="1590675" y="5372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15</xdr:row>
      <xdr:rowOff>0</xdr:rowOff>
    </xdr:from>
    <xdr:ext cx="95250" cy="209550"/>
    <xdr:sp>
      <xdr:nvSpPr>
        <xdr:cNvPr id="709" name="TextBox 709"/>
        <xdr:cNvSpPr txBox="1">
          <a:spLocks noChangeArrowheads="1"/>
        </xdr:cNvSpPr>
      </xdr:nvSpPr>
      <xdr:spPr>
        <a:xfrm>
          <a:off x="1590675" y="5372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15</xdr:row>
      <xdr:rowOff>0</xdr:rowOff>
    </xdr:from>
    <xdr:ext cx="95250" cy="209550"/>
    <xdr:sp>
      <xdr:nvSpPr>
        <xdr:cNvPr id="710" name="TextBox 710"/>
        <xdr:cNvSpPr txBox="1">
          <a:spLocks noChangeArrowheads="1"/>
        </xdr:cNvSpPr>
      </xdr:nvSpPr>
      <xdr:spPr>
        <a:xfrm>
          <a:off x="1590675" y="5372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15</xdr:row>
      <xdr:rowOff>0</xdr:rowOff>
    </xdr:from>
    <xdr:ext cx="95250" cy="209550"/>
    <xdr:sp>
      <xdr:nvSpPr>
        <xdr:cNvPr id="711" name="TextBox 711"/>
        <xdr:cNvSpPr txBox="1">
          <a:spLocks noChangeArrowheads="1"/>
        </xdr:cNvSpPr>
      </xdr:nvSpPr>
      <xdr:spPr>
        <a:xfrm>
          <a:off x="1590675" y="5372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15</xdr:row>
      <xdr:rowOff>0</xdr:rowOff>
    </xdr:from>
    <xdr:ext cx="95250" cy="209550"/>
    <xdr:sp>
      <xdr:nvSpPr>
        <xdr:cNvPr id="712" name="TextBox 712"/>
        <xdr:cNvSpPr txBox="1">
          <a:spLocks noChangeArrowheads="1"/>
        </xdr:cNvSpPr>
      </xdr:nvSpPr>
      <xdr:spPr>
        <a:xfrm>
          <a:off x="1590675" y="5372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15</xdr:row>
      <xdr:rowOff>0</xdr:rowOff>
    </xdr:from>
    <xdr:ext cx="95250" cy="209550"/>
    <xdr:sp>
      <xdr:nvSpPr>
        <xdr:cNvPr id="713" name="TextBox 713"/>
        <xdr:cNvSpPr txBox="1">
          <a:spLocks noChangeArrowheads="1"/>
        </xdr:cNvSpPr>
      </xdr:nvSpPr>
      <xdr:spPr>
        <a:xfrm>
          <a:off x="1590675" y="5372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15</xdr:row>
      <xdr:rowOff>0</xdr:rowOff>
    </xdr:from>
    <xdr:ext cx="95250" cy="209550"/>
    <xdr:sp>
      <xdr:nvSpPr>
        <xdr:cNvPr id="714" name="TextBox 714"/>
        <xdr:cNvSpPr txBox="1">
          <a:spLocks noChangeArrowheads="1"/>
        </xdr:cNvSpPr>
      </xdr:nvSpPr>
      <xdr:spPr>
        <a:xfrm>
          <a:off x="1590675" y="5372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15</xdr:row>
      <xdr:rowOff>0</xdr:rowOff>
    </xdr:from>
    <xdr:ext cx="95250" cy="209550"/>
    <xdr:sp>
      <xdr:nvSpPr>
        <xdr:cNvPr id="715" name="TextBox 715"/>
        <xdr:cNvSpPr txBox="1">
          <a:spLocks noChangeArrowheads="1"/>
        </xdr:cNvSpPr>
      </xdr:nvSpPr>
      <xdr:spPr>
        <a:xfrm>
          <a:off x="1590675" y="5372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15</xdr:row>
      <xdr:rowOff>0</xdr:rowOff>
    </xdr:from>
    <xdr:ext cx="95250" cy="209550"/>
    <xdr:sp>
      <xdr:nvSpPr>
        <xdr:cNvPr id="716" name="TextBox 716"/>
        <xdr:cNvSpPr txBox="1">
          <a:spLocks noChangeArrowheads="1"/>
        </xdr:cNvSpPr>
      </xdr:nvSpPr>
      <xdr:spPr>
        <a:xfrm>
          <a:off x="1590675" y="5372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15</xdr:row>
      <xdr:rowOff>0</xdr:rowOff>
    </xdr:from>
    <xdr:ext cx="95250" cy="209550"/>
    <xdr:sp>
      <xdr:nvSpPr>
        <xdr:cNvPr id="717" name="TextBox 717"/>
        <xdr:cNvSpPr txBox="1">
          <a:spLocks noChangeArrowheads="1"/>
        </xdr:cNvSpPr>
      </xdr:nvSpPr>
      <xdr:spPr>
        <a:xfrm>
          <a:off x="1590675" y="5372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15</xdr:row>
      <xdr:rowOff>0</xdr:rowOff>
    </xdr:from>
    <xdr:ext cx="95250" cy="209550"/>
    <xdr:sp>
      <xdr:nvSpPr>
        <xdr:cNvPr id="718" name="TextBox 718"/>
        <xdr:cNvSpPr txBox="1">
          <a:spLocks noChangeArrowheads="1"/>
        </xdr:cNvSpPr>
      </xdr:nvSpPr>
      <xdr:spPr>
        <a:xfrm>
          <a:off x="1590675" y="5372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15</xdr:row>
      <xdr:rowOff>0</xdr:rowOff>
    </xdr:from>
    <xdr:ext cx="95250" cy="209550"/>
    <xdr:sp>
      <xdr:nvSpPr>
        <xdr:cNvPr id="719" name="TextBox 719"/>
        <xdr:cNvSpPr txBox="1">
          <a:spLocks noChangeArrowheads="1"/>
        </xdr:cNvSpPr>
      </xdr:nvSpPr>
      <xdr:spPr>
        <a:xfrm>
          <a:off x="1590675" y="5372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15</xdr:row>
      <xdr:rowOff>0</xdr:rowOff>
    </xdr:from>
    <xdr:ext cx="95250" cy="209550"/>
    <xdr:sp>
      <xdr:nvSpPr>
        <xdr:cNvPr id="720" name="TextBox 720"/>
        <xdr:cNvSpPr txBox="1">
          <a:spLocks noChangeArrowheads="1"/>
        </xdr:cNvSpPr>
      </xdr:nvSpPr>
      <xdr:spPr>
        <a:xfrm>
          <a:off x="1590675" y="5372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15</xdr:row>
      <xdr:rowOff>0</xdr:rowOff>
    </xdr:from>
    <xdr:ext cx="95250" cy="209550"/>
    <xdr:sp>
      <xdr:nvSpPr>
        <xdr:cNvPr id="721" name="TextBox 721"/>
        <xdr:cNvSpPr txBox="1">
          <a:spLocks noChangeArrowheads="1"/>
        </xdr:cNvSpPr>
      </xdr:nvSpPr>
      <xdr:spPr>
        <a:xfrm>
          <a:off x="1590675" y="5372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15</xdr:row>
      <xdr:rowOff>0</xdr:rowOff>
    </xdr:from>
    <xdr:ext cx="95250" cy="209550"/>
    <xdr:sp>
      <xdr:nvSpPr>
        <xdr:cNvPr id="722" name="TextBox 722"/>
        <xdr:cNvSpPr txBox="1">
          <a:spLocks noChangeArrowheads="1"/>
        </xdr:cNvSpPr>
      </xdr:nvSpPr>
      <xdr:spPr>
        <a:xfrm>
          <a:off x="1590675" y="5372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15</xdr:row>
      <xdr:rowOff>0</xdr:rowOff>
    </xdr:from>
    <xdr:ext cx="95250" cy="209550"/>
    <xdr:sp>
      <xdr:nvSpPr>
        <xdr:cNvPr id="723" name="TextBox 723"/>
        <xdr:cNvSpPr txBox="1">
          <a:spLocks noChangeArrowheads="1"/>
        </xdr:cNvSpPr>
      </xdr:nvSpPr>
      <xdr:spPr>
        <a:xfrm>
          <a:off x="1590675" y="5372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15</xdr:row>
      <xdr:rowOff>0</xdr:rowOff>
    </xdr:from>
    <xdr:ext cx="95250" cy="209550"/>
    <xdr:sp>
      <xdr:nvSpPr>
        <xdr:cNvPr id="724" name="TextBox 724"/>
        <xdr:cNvSpPr txBox="1">
          <a:spLocks noChangeArrowheads="1"/>
        </xdr:cNvSpPr>
      </xdr:nvSpPr>
      <xdr:spPr>
        <a:xfrm>
          <a:off x="1590675" y="5372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15</xdr:row>
      <xdr:rowOff>0</xdr:rowOff>
    </xdr:from>
    <xdr:ext cx="95250" cy="209550"/>
    <xdr:sp>
      <xdr:nvSpPr>
        <xdr:cNvPr id="725" name="TextBox 725"/>
        <xdr:cNvSpPr txBox="1">
          <a:spLocks noChangeArrowheads="1"/>
        </xdr:cNvSpPr>
      </xdr:nvSpPr>
      <xdr:spPr>
        <a:xfrm>
          <a:off x="1590675" y="5372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15</xdr:row>
      <xdr:rowOff>0</xdr:rowOff>
    </xdr:from>
    <xdr:ext cx="95250" cy="209550"/>
    <xdr:sp>
      <xdr:nvSpPr>
        <xdr:cNvPr id="726" name="TextBox 726"/>
        <xdr:cNvSpPr txBox="1">
          <a:spLocks noChangeArrowheads="1"/>
        </xdr:cNvSpPr>
      </xdr:nvSpPr>
      <xdr:spPr>
        <a:xfrm>
          <a:off x="1590675" y="5372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15</xdr:row>
      <xdr:rowOff>0</xdr:rowOff>
    </xdr:from>
    <xdr:ext cx="95250" cy="209550"/>
    <xdr:sp>
      <xdr:nvSpPr>
        <xdr:cNvPr id="727" name="TextBox 727"/>
        <xdr:cNvSpPr txBox="1">
          <a:spLocks noChangeArrowheads="1"/>
        </xdr:cNvSpPr>
      </xdr:nvSpPr>
      <xdr:spPr>
        <a:xfrm>
          <a:off x="1590675" y="5372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15</xdr:row>
      <xdr:rowOff>0</xdr:rowOff>
    </xdr:from>
    <xdr:ext cx="95250" cy="209550"/>
    <xdr:sp>
      <xdr:nvSpPr>
        <xdr:cNvPr id="728" name="TextBox 728"/>
        <xdr:cNvSpPr txBox="1">
          <a:spLocks noChangeArrowheads="1"/>
        </xdr:cNvSpPr>
      </xdr:nvSpPr>
      <xdr:spPr>
        <a:xfrm>
          <a:off x="1590675" y="5372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15</xdr:row>
      <xdr:rowOff>0</xdr:rowOff>
    </xdr:from>
    <xdr:ext cx="95250" cy="209550"/>
    <xdr:sp>
      <xdr:nvSpPr>
        <xdr:cNvPr id="729" name="TextBox 729"/>
        <xdr:cNvSpPr txBox="1">
          <a:spLocks noChangeArrowheads="1"/>
        </xdr:cNvSpPr>
      </xdr:nvSpPr>
      <xdr:spPr>
        <a:xfrm>
          <a:off x="1590675" y="5372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15</xdr:row>
      <xdr:rowOff>0</xdr:rowOff>
    </xdr:from>
    <xdr:ext cx="95250" cy="209550"/>
    <xdr:sp>
      <xdr:nvSpPr>
        <xdr:cNvPr id="730" name="TextBox 730"/>
        <xdr:cNvSpPr txBox="1">
          <a:spLocks noChangeArrowheads="1"/>
        </xdr:cNvSpPr>
      </xdr:nvSpPr>
      <xdr:spPr>
        <a:xfrm>
          <a:off x="1590675" y="5372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15</xdr:row>
      <xdr:rowOff>0</xdr:rowOff>
    </xdr:from>
    <xdr:ext cx="95250" cy="209550"/>
    <xdr:sp>
      <xdr:nvSpPr>
        <xdr:cNvPr id="731" name="TextBox 731"/>
        <xdr:cNvSpPr txBox="1">
          <a:spLocks noChangeArrowheads="1"/>
        </xdr:cNvSpPr>
      </xdr:nvSpPr>
      <xdr:spPr>
        <a:xfrm>
          <a:off x="1590675" y="5372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15</xdr:row>
      <xdr:rowOff>0</xdr:rowOff>
    </xdr:from>
    <xdr:ext cx="95250" cy="209550"/>
    <xdr:sp>
      <xdr:nvSpPr>
        <xdr:cNvPr id="732" name="TextBox 732"/>
        <xdr:cNvSpPr txBox="1">
          <a:spLocks noChangeArrowheads="1"/>
        </xdr:cNvSpPr>
      </xdr:nvSpPr>
      <xdr:spPr>
        <a:xfrm>
          <a:off x="1590675" y="5372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15</xdr:row>
      <xdr:rowOff>0</xdr:rowOff>
    </xdr:from>
    <xdr:ext cx="95250" cy="209550"/>
    <xdr:sp>
      <xdr:nvSpPr>
        <xdr:cNvPr id="733" name="TextBox 733"/>
        <xdr:cNvSpPr txBox="1">
          <a:spLocks noChangeArrowheads="1"/>
        </xdr:cNvSpPr>
      </xdr:nvSpPr>
      <xdr:spPr>
        <a:xfrm>
          <a:off x="1590675" y="5372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15</xdr:row>
      <xdr:rowOff>0</xdr:rowOff>
    </xdr:from>
    <xdr:ext cx="95250" cy="209550"/>
    <xdr:sp>
      <xdr:nvSpPr>
        <xdr:cNvPr id="734" name="TextBox 734"/>
        <xdr:cNvSpPr txBox="1">
          <a:spLocks noChangeArrowheads="1"/>
        </xdr:cNvSpPr>
      </xdr:nvSpPr>
      <xdr:spPr>
        <a:xfrm>
          <a:off x="1590675" y="5372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15</xdr:row>
      <xdr:rowOff>0</xdr:rowOff>
    </xdr:from>
    <xdr:ext cx="95250" cy="209550"/>
    <xdr:sp>
      <xdr:nvSpPr>
        <xdr:cNvPr id="735" name="TextBox 735"/>
        <xdr:cNvSpPr txBox="1">
          <a:spLocks noChangeArrowheads="1"/>
        </xdr:cNvSpPr>
      </xdr:nvSpPr>
      <xdr:spPr>
        <a:xfrm>
          <a:off x="1590675" y="5372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15</xdr:row>
      <xdr:rowOff>0</xdr:rowOff>
    </xdr:from>
    <xdr:ext cx="95250" cy="209550"/>
    <xdr:sp>
      <xdr:nvSpPr>
        <xdr:cNvPr id="736" name="TextBox 736"/>
        <xdr:cNvSpPr txBox="1">
          <a:spLocks noChangeArrowheads="1"/>
        </xdr:cNvSpPr>
      </xdr:nvSpPr>
      <xdr:spPr>
        <a:xfrm>
          <a:off x="1590675" y="5372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15</xdr:row>
      <xdr:rowOff>0</xdr:rowOff>
    </xdr:from>
    <xdr:ext cx="95250" cy="209550"/>
    <xdr:sp>
      <xdr:nvSpPr>
        <xdr:cNvPr id="737" name="TextBox 737"/>
        <xdr:cNvSpPr txBox="1">
          <a:spLocks noChangeArrowheads="1"/>
        </xdr:cNvSpPr>
      </xdr:nvSpPr>
      <xdr:spPr>
        <a:xfrm>
          <a:off x="1590675" y="5372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15</xdr:row>
      <xdr:rowOff>0</xdr:rowOff>
    </xdr:from>
    <xdr:ext cx="95250" cy="209550"/>
    <xdr:sp>
      <xdr:nvSpPr>
        <xdr:cNvPr id="738" name="TextBox 738"/>
        <xdr:cNvSpPr txBox="1">
          <a:spLocks noChangeArrowheads="1"/>
        </xdr:cNvSpPr>
      </xdr:nvSpPr>
      <xdr:spPr>
        <a:xfrm>
          <a:off x="1590675" y="5372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15</xdr:row>
      <xdr:rowOff>0</xdr:rowOff>
    </xdr:from>
    <xdr:ext cx="95250" cy="209550"/>
    <xdr:sp>
      <xdr:nvSpPr>
        <xdr:cNvPr id="739" name="TextBox 739"/>
        <xdr:cNvSpPr txBox="1">
          <a:spLocks noChangeArrowheads="1"/>
        </xdr:cNvSpPr>
      </xdr:nvSpPr>
      <xdr:spPr>
        <a:xfrm>
          <a:off x="1590675" y="5372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15</xdr:row>
      <xdr:rowOff>0</xdr:rowOff>
    </xdr:from>
    <xdr:ext cx="95250" cy="209550"/>
    <xdr:sp>
      <xdr:nvSpPr>
        <xdr:cNvPr id="740" name="TextBox 740"/>
        <xdr:cNvSpPr txBox="1">
          <a:spLocks noChangeArrowheads="1"/>
        </xdr:cNvSpPr>
      </xdr:nvSpPr>
      <xdr:spPr>
        <a:xfrm>
          <a:off x="1590675" y="5372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15</xdr:row>
      <xdr:rowOff>0</xdr:rowOff>
    </xdr:from>
    <xdr:ext cx="95250" cy="209550"/>
    <xdr:sp>
      <xdr:nvSpPr>
        <xdr:cNvPr id="741" name="TextBox 741"/>
        <xdr:cNvSpPr txBox="1">
          <a:spLocks noChangeArrowheads="1"/>
        </xdr:cNvSpPr>
      </xdr:nvSpPr>
      <xdr:spPr>
        <a:xfrm>
          <a:off x="1590675" y="5372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15</xdr:row>
      <xdr:rowOff>0</xdr:rowOff>
    </xdr:from>
    <xdr:ext cx="95250" cy="209550"/>
    <xdr:sp>
      <xdr:nvSpPr>
        <xdr:cNvPr id="742" name="TextBox 742"/>
        <xdr:cNvSpPr txBox="1">
          <a:spLocks noChangeArrowheads="1"/>
        </xdr:cNvSpPr>
      </xdr:nvSpPr>
      <xdr:spPr>
        <a:xfrm>
          <a:off x="1590675" y="5372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15</xdr:row>
      <xdr:rowOff>0</xdr:rowOff>
    </xdr:from>
    <xdr:ext cx="95250" cy="209550"/>
    <xdr:sp>
      <xdr:nvSpPr>
        <xdr:cNvPr id="743" name="TextBox 743"/>
        <xdr:cNvSpPr txBox="1">
          <a:spLocks noChangeArrowheads="1"/>
        </xdr:cNvSpPr>
      </xdr:nvSpPr>
      <xdr:spPr>
        <a:xfrm>
          <a:off x="1590675" y="5372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15</xdr:row>
      <xdr:rowOff>0</xdr:rowOff>
    </xdr:from>
    <xdr:ext cx="95250" cy="209550"/>
    <xdr:sp>
      <xdr:nvSpPr>
        <xdr:cNvPr id="744" name="TextBox 744"/>
        <xdr:cNvSpPr txBox="1">
          <a:spLocks noChangeArrowheads="1"/>
        </xdr:cNvSpPr>
      </xdr:nvSpPr>
      <xdr:spPr>
        <a:xfrm>
          <a:off x="1590675" y="5372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15</xdr:row>
      <xdr:rowOff>0</xdr:rowOff>
    </xdr:from>
    <xdr:ext cx="95250" cy="209550"/>
    <xdr:sp>
      <xdr:nvSpPr>
        <xdr:cNvPr id="745" name="TextBox 745"/>
        <xdr:cNvSpPr txBox="1">
          <a:spLocks noChangeArrowheads="1"/>
        </xdr:cNvSpPr>
      </xdr:nvSpPr>
      <xdr:spPr>
        <a:xfrm>
          <a:off x="1590675" y="5372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15</xdr:row>
      <xdr:rowOff>0</xdr:rowOff>
    </xdr:from>
    <xdr:ext cx="95250" cy="209550"/>
    <xdr:sp>
      <xdr:nvSpPr>
        <xdr:cNvPr id="746" name="TextBox 746"/>
        <xdr:cNvSpPr txBox="1">
          <a:spLocks noChangeArrowheads="1"/>
        </xdr:cNvSpPr>
      </xdr:nvSpPr>
      <xdr:spPr>
        <a:xfrm>
          <a:off x="1590675" y="5372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15</xdr:row>
      <xdr:rowOff>0</xdr:rowOff>
    </xdr:from>
    <xdr:ext cx="95250" cy="209550"/>
    <xdr:sp>
      <xdr:nvSpPr>
        <xdr:cNvPr id="747" name="TextBox 747"/>
        <xdr:cNvSpPr txBox="1">
          <a:spLocks noChangeArrowheads="1"/>
        </xdr:cNvSpPr>
      </xdr:nvSpPr>
      <xdr:spPr>
        <a:xfrm>
          <a:off x="1590675" y="5372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15</xdr:row>
      <xdr:rowOff>0</xdr:rowOff>
    </xdr:from>
    <xdr:ext cx="95250" cy="209550"/>
    <xdr:sp>
      <xdr:nvSpPr>
        <xdr:cNvPr id="748" name="TextBox 748"/>
        <xdr:cNvSpPr txBox="1">
          <a:spLocks noChangeArrowheads="1"/>
        </xdr:cNvSpPr>
      </xdr:nvSpPr>
      <xdr:spPr>
        <a:xfrm>
          <a:off x="1590675" y="5372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15</xdr:row>
      <xdr:rowOff>0</xdr:rowOff>
    </xdr:from>
    <xdr:ext cx="95250" cy="209550"/>
    <xdr:sp>
      <xdr:nvSpPr>
        <xdr:cNvPr id="749" name="TextBox 749"/>
        <xdr:cNvSpPr txBox="1">
          <a:spLocks noChangeArrowheads="1"/>
        </xdr:cNvSpPr>
      </xdr:nvSpPr>
      <xdr:spPr>
        <a:xfrm>
          <a:off x="1590675" y="5372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15</xdr:row>
      <xdr:rowOff>0</xdr:rowOff>
    </xdr:from>
    <xdr:ext cx="95250" cy="209550"/>
    <xdr:sp>
      <xdr:nvSpPr>
        <xdr:cNvPr id="750" name="TextBox 750"/>
        <xdr:cNvSpPr txBox="1">
          <a:spLocks noChangeArrowheads="1"/>
        </xdr:cNvSpPr>
      </xdr:nvSpPr>
      <xdr:spPr>
        <a:xfrm>
          <a:off x="1590675" y="5372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15</xdr:row>
      <xdr:rowOff>0</xdr:rowOff>
    </xdr:from>
    <xdr:ext cx="95250" cy="209550"/>
    <xdr:sp>
      <xdr:nvSpPr>
        <xdr:cNvPr id="751" name="TextBox 751"/>
        <xdr:cNvSpPr txBox="1">
          <a:spLocks noChangeArrowheads="1"/>
        </xdr:cNvSpPr>
      </xdr:nvSpPr>
      <xdr:spPr>
        <a:xfrm>
          <a:off x="1590675" y="5372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15</xdr:row>
      <xdr:rowOff>0</xdr:rowOff>
    </xdr:from>
    <xdr:ext cx="95250" cy="209550"/>
    <xdr:sp>
      <xdr:nvSpPr>
        <xdr:cNvPr id="752" name="TextBox 752"/>
        <xdr:cNvSpPr txBox="1">
          <a:spLocks noChangeArrowheads="1"/>
        </xdr:cNvSpPr>
      </xdr:nvSpPr>
      <xdr:spPr>
        <a:xfrm>
          <a:off x="1590675" y="5372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15</xdr:row>
      <xdr:rowOff>0</xdr:rowOff>
    </xdr:from>
    <xdr:ext cx="95250" cy="209550"/>
    <xdr:sp>
      <xdr:nvSpPr>
        <xdr:cNvPr id="753" name="TextBox 753"/>
        <xdr:cNvSpPr txBox="1">
          <a:spLocks noChangeArrowheads="1"/>
        </xdr:cNvSpPr>
      </xdr:nvSpPr>
      <xdr:spPr>
        <a:xfrm>
          <a:off x="1590675" y="5372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15</xdr:row>
      <xdr:rowOff>0</xdr:rowOff>
    </xdr:from>
    <xdr:ext cx="95250" cy="209550"/>
    <xdr:sp>
      <xdr:nvSpPr>
        <xdr:cNvPr id="754" name="TextBox 754"/>
        <xdr:cNvSpPr txBox="1">
          <a:spLocks noChangeArrowheads="1"/>
        </xdr:cNvSpPr>
      </xdr:nvSpPr>
      <xdr:spPr>
        <a:xfrm>
          <a:off x="1590675" y="5372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15</xdr:row>
      <xdr:rowOff>0</xdr:rowOff>
    </xdr:from>
    <xdr:ext cx="95250" cy="209550"/>
    <xdr:sp>
      <xdr:nvSpPr>
        <xdr:cNvPr id="755" name="TextBox 755"/>
        <xdr:cNvSpPr txBox="1">
          <a:spLocks noChangeArrowheads="1"/>
        </xdr:cNvSpPr>
      </xdr:nvSpPr>
      <xdr:spPr>
        <a:xfrm>
          <a:off x="1590675" y="5372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15</xdr:row>
      <xdr:rowOff>0</xdr:rowOff>
    </xdr:from>
    <xdr:ext cx="95250" cy="209550"/>
    <xdr:sp>
      <xdr:nvSpPr>
        <xdr:cNvPr id="756" name="TextBox 756"/>
        <xdr:cNvSpPr txBox="1">
          <a:spLocks noChangeArrowheads="1"/>
        </xdr:cNvSpPr>
      </xdr:nvSpPr>
      <xdr:spPr>
        <a:xfrm>
          <a:off x="1590675" y="5372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15</xdr:row>
      <xdr:rowOff>0</xdr:rowOff>
    </xdr:from>
    <xdr:ext cx="95250" cy="209550"/>
    <xdr:sp>
      <xdr:nvSpPr>
        <xdr:cNvPr id="757" name="TextBox 757"/>
        <xdr:cNvSpPr txBox="1">
          <a:spLocks noChangeArrowheads="1"/>
        </xdr:cNvSpPr>
      </xdr:nvSpPr>
      <xdr:spPr>
        <a:xfrm>
          <a:off x="1590675" y="5372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15</xdr:row>
      <xdr:rowOff>0</xdr:rowOff>
    </xdr:from>
    <xdr:ext cx="95250" cy="209550"/>
    <xdr:sp>
      <xdr:nvSpPr>
        <xdr:cNvPr id="758" name="TextBox 758"/>
        <xdr:cNvSpPr txBox="1">
          <a:spLocks noChangeArrowheads="1"/>
        </xdr:cNvSpPr>
      </xdr:nvSpPr>
      <xdr:spPr>
        <a:xfrm>
          <a:off x="1590675" y="5372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15</xdr:row>
      <xdr:rowOff>0</xdr:rowOff>
    </xdr:from>
    <xdr:ext cx="95250" cy="209550"/>
    <xdr:sp>
      <xdr:nvSpPr>
        <xdr:cNvPr id="759" name="TextBox 759"/>
        <xdr:cNvSpPr txBox="1">
          <a:spLocks noChangeArrowheads="1"/>
        </xdr:cNvSpPr>
      </xdr:nvSpPr>
      <xdr:spPr>
        <a:xfrm>
          <a:off x="1590675" y="5372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15</xdr:row>
      <xdr:rowOff>0</xdr:rowOff>
    </xdr:from>
    <xdr:ext cx="95250" cy="209550"/>
    <xdr:sp>
      <xdr:nvSpPr>
        <xdr:cNvPr id="760" name="TextBox 760"/>
        <xdr:cNvSpPr txBox="1">
          <a:spLocks noChangeArrowheads="1"/>
        </xdr:cNvSpPr>
      </xdr:nvSpPr>
      <xdr:spPr>
        <a:xfrm>
          <a:off x="1590675" y="5372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15</xdr:row>
      <xdr:rowOff>0</xdr:rowOff>
    </xdr:from>
    <xdr:ext cx="95250" cy="209550"/>
    <xdr:sp>
      <xdr:nvSpPr>
        <xdr:cNvPr id="761" name="TextBox 761"/>
        <xdr:cNvSpPr txBox="1">
          <a:spLocks noChangeArrowheads="1"/>
        </xdr:cNvSpPr>
      </xdr:nvSpPr>
      <xdr:spPr>
        <a:xfrm>
          <a:off x="1590675" y="5372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15</xdr:row>
      <xdr:rowOff>0</xdr:rowOff>
    </xdr:from>
    <xdr:ext cx="95250" cy="209550"/>
    <xdr:sp>
      <xdr:nvSpPr>
        <xdr:cNvPr id="762" name="TextBox 762"/>
        <xdr:cNvSpPr txBox="1">
          <a:spLocks noChangeArrowheads="1"/>
        </xdr:cNvSpPr>
      </xdr:nvSpPr>
      <xdr:spPr>
        <a:xfrm>
          <a:off x="1590675" y="5372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15</xdr:row>
      <xdr:rowOff>0</xdr:rowOff>
    </xdr:from>
    <xdr:ext cx="95250" cy="209550"/>
    <xdr:sp>
      <xdr:nvSpPr>
        <xdr:cNvPr id="763" name="TextBox 763"/>
        <xdr:cNvSpPr txBox="1">
          <a:spLocks noChangeArrowheads="1"/>
        </xdr:cNvSpPr>
      </xdr:nvSpPr>
      <xdr:spPr>
        <a:xfrm>
          <a:off x="1590675" y="5372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15</xdr:row>
      <xdr:rowOff>0</xdr:rowOff>
    </xdr:from>
    <xdr:ext cx="95250" cy="209550"/>
    <xdr:sp>
      <xdr:nvSpPr>
        <xdr:cNvPr id="764" name="TextBox 764"/>
        <xdr:cNvSpPr txBox="1">
          <a:spLocks noChangeArrowheads="1"/>
        </xdr:cNvSpPr>
      </xdr:nvSpPr>
      <xdr:spPr>
        <a:xfrm>
          <a:off x="1590675" y="5372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15</xdr:row>
      <xdr:rowOff>0</xdr:rowOff>
    </xdr:from>
    <xdr:ext cx="95250" cy="209550"/>
    <xdr:sp>
      <xdr:nvSpPr>
        <xdr:cNvPr id="765" name="TextBox 765"/>
        <xdr:cNvSpPr txBox="1">
          <a:spLocks noChangeArrowheads="1"/>
        </xdr:cNvSpPr>
      </xdr:nvSpPr>
      <xdr:spPr>
        <a:xfrm>
          <a:off x="1590675" y="5372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15</xdr:row>
      <xdr:rowOff>0</xdr:rowOff>
    </xdr:from>
    <xdr:ext cx="95250" cy="209550"/>
    <xdr:sp>
      <xdr:nvSpPr>
        <xdr:cNvPr id="766" name="TextBox 766"/>
        <xdr:cNvSpPr txBox="1">
          <a:spLocks noChangeArrowheads="1"/>
        </xdr:cNvSpPr>
      </xdr:nvSpPr>
      <xdr:spPr>
        <a:xfrm>
          <a:off x="1590675" y="5372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15</xdr:row>
      <xdr:rowOff>0</xdr:rowOff>
    </xdr:from>
    <xdr:ext cx="95250" cy="209550"/>
    <xdr:sp>
      <xdr:nvSpPr>
        <xdr:cNvPr id="767" name="TextBox 767"/>
        <xdr:cNvSpPr txBox="1">
          <a:spLocks noChangeArrowheads="1"/>
        </xdr:cNvSpPr>
      </xdr:nvSpPr>
      <xdr:spPr>
        <a:xfrm>
          <a:off x="1590675" y="5372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15</xdr:row>
      <xdr:rowOff>0</xdr:rowOff>
    </xdr:from>
    <xdr:ext cx="95250" cy="209550"/>
    <xdr:sp>
      <xdr:nvSpPr>
        <xdr:cNvPr id="768" name="TextBox 768"/>
        <xdr:cNvSpPr txBox="1">
          <a:spLocks noChangeArrowheads="1"/>
        </xdr:cNvSpPr>
      </xdr:nvSpPr>
      <xdr:spPr>
        <a:xfrm>
          <a:off x="1590675" y="5372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15</xdr:row>
      <xdr:rowOff>0</xdr:rowOff>
    </xdr:from>
    <xdr:ext cx="95250" cy="209550"/>
    <xdr:sp>
      <xdr:nvSpPr>
        <xdr:cNvPr id="769" name="TextBox 769"/>
        <xdr:cNvSpPr txBox="1">
          <a:spLocks noChangeArrowheads="1"/>
        </xdr:cNvSpPr>
      </xdr:nvSpPr>
      <xdr:spPr>
        <a:xfrm>
          <a:off x="1590675" y="5372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15</xdr:row>
      <xdr:rowOff>0</xdr:rowOff>
    </xdr:from>
    <xdr:ext cx="95250" cy="209550"/>
    <xdr:sp>
      <xdr:nvSpPr>
        <xdr:cNvPr id="770" name="TextBox 770"/>
        <xdr:cNvSpPr txBox="1">
          <a:spLocks noChangeArrowheads="1"/>
        </xdr:cNvSpPr>
      </xdr:nvSpPr>
      <xdr:spPr>
        <a:xfrm>
          <a:off x="1590675" y="5372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15</xdr:row>
      <xdr:rowOff>0</xdr:rowOff>
    </xdr:from>
    <xdr:ext cx="95250" cy="209550"/>
    <xdr:sp>
      <xdr:nvSpPr>
        <xdr:cNvPr id="771" name="TextBox 771"/>
        <xdr:cNvSpPr txBox="1">
          <a:spLocks noChangeArrowheads="1"/>
        </xdr:cNvSpPr>
      </xdr:nvSpPr>
      <xdr:spPr>
        <a:xfrm>
          <a:off x="1590675" y="5372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15</xdr:row>
      <xdr:rowOff>0</xdr:rowOff>
    </xdr:from>
    <xdr:ext cx="95250" cy="209550"/>
    <xdr:sp>
      <xdr:nvSpPr>
        <xdr:cNvPr id="772" name="TextBox 772"/>
        <xdr:cNvSpPr txBox="1">
          <a:spLocks noChangeArrowheads="1"/>
        </xdr:cNvSpPr>
      </xdr:nvSpPr>
      <xdr:spPr>
        <a:xfrm>
          <a:off x="1590675" y="5372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15</xdr:row>
      <xdr:rowOff>0</xdr:rowOff>
    </xdr:from>
    <xdr:ext cx="95250" cy="209550"/>
    <xdr:sp>
      <xdr:nvSpPr>
        <xdr:cNvPr id="773" name="TextBox 773"/>
        <xdr:cNvSpPr txBox="1">
          <a:spLocks noChangeArrowheads="1"/>
        </xdr:cNvSpPr>
      </xdr:nvSpPr>
      <xdr:spPr>
        <a:xfrm>
          <a:off x="1590675" y="5372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15</xdr:row>
      <xdr:rowOff>0</xdr:rowOff>
    </xdr:from>
    <xdr:ext cx="95250" cy="209550"/>
    <xdr:sp>
      <xdr:nvSpPr>
        <xdr:cNvPr id="774" name="TextBox 774"/>
        <xdr:cNvSpPr txBox="1">
          <a:spLocks noChangeArrowheads="1"/>
        </xdr:cNvSpPr>
      </xdr:nvSpPr>
      <xdr:spPr>
        <a:xfrm>
          <a:off x="1590675" y="5372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15</xdr:row>
      <xdr:rowOff>0</xdr:rowOff>
    </xdr:from>
    <xdr:ext cx="95250" cy="209550"/>
    <xdr:sp>
      <xdr:nvSpPr>
        <xdr:cNvPr id="775" name="TextBox 775"/>
        <xdr:cNvSpPr txBox="1">
          <a:spLocks noChangeArrowheads="1"/>
        </xdr:cNvSpPr>
      </xdr:nvSpPr>
      <xdr:spPr>
        <a:xfrm>
          <a:off x="1590675" y="5372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15</xdr:row>
      <xdr:rowOff>0</xdr:rowOff>
    </xdr:from>
    <xdr:ext cx="95250" cy="209550"/>
    <xdr:sp>
      <xdr:nvSpPr>
        <xdr:cNvPr id="776" name="TextBox 776"/>
        <xdr:cNvSpPr txBox="1">
          <a:spLocks noChangeArrowheads="1"/>
        </xdr:cNvSpPr>
      </xdr:nvSpPr>
      <xdr:spPr>
        <a:xfrm>
          <a:off x="1590675" y="5372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15</xdr:row>
      <xdr:rowOff>0</xdr:rowOff>
    </xdr:from>
    <xdr:ext cx="95250" cy="209550"/>
    <xdr:sp>
      <xdr:nvSpPr>
        <xdr:cNvPr id="777" name="TextBox 777"/>
        <xdr:cNvSpPr txBox="1">
          <a:spLocks noChangeArrowheads="1"/>
        </xdr:cNvSpPr>
      </xdr:nvSpPr>
      <xdr:spPr>
        <a:xfrm>
          <a:off x="1590675" y="5372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15</xdr:row>
      <xdr:rowOff>0</xdr:rowOff>
    </xdr:from>
    <xdr:ext cx="95250" cy="209550"/>
    <xdr:sp>
      <xdr:nvSpPr>
        <xdr:cNvPr id="778" name="TextBox 778"/>
        <xdr:cNvSpPr txBox="1">
          <a:spLocks noChangeArrowheads="1"/>
        </xdr:cNvSpPr>
      </xdr:nvSpPr>
      <xdr:spPr>
        <a:xfrm>
          <a:off x="1590675" y="5372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15</xdr:row>
      <xdr:rowOff>0</xdr:rowOff>
    </xdr:from>
    <xdr:ext cx="95250" cy="209550"/>
    <xdr:sp>
      <xdr:nvSpPr>
        <xdr:cNvPr id="779" name="TextBox 779"/>
        <xdr:cNvSpPr txBox="1">
          <a:spLocks noChangeArrowheads="1"/>
        </xdr:cNvSpPr>
      </xdr:nvSpPr>
      <xdr:spPr>
        <a:xfrm>
          <a:off x="1590675" y="5372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15</xdr:row>
      <xdr:rowOff>0</xdr:rowOff>
    </xdr:from>
    <xdr:ext cx="95250" cy="209550"/>
    <xdr:sp>
      <xdr:nvSpPr>
        <xdr:cNvPr id="780" name="TextBox 780"/>
        <xdr:cNvSpPr txBox="1">
          <a:spLocks noChangeArrowheads="1"/>
        </xdr:cNvSpPr>
      </xdr:nvSpPr>
      <xdr:spPr>
        <a:xfrm>
          <a:off x="1590675" y="5372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15</xdr:row>
      <xdr:rowOff>0</xdr:rowOff>
    </xdr:from>
    <xdr:ext cx="95250" cy="209550"/>
    <xdr:sp>
      <xdr:nvSpPr>
        <xdr:cNvPr id="781" name="TextBox 781"/>
        <xdr:cNvSpPr txBox="1">
          <a:spLocks noChangeArrowheads="1"/>
        </xdr:cNvSpPr>
      </xdr:nvSpPr>
      <xdr:spPr>
        <a:xfrm>
          <a:off x="1590675" y="5372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15</xdr:row>
      <xdr:rowOff>0</xdr:rowOff>
    </xdr:from>
    <xdr:ext cx="95250" cy="209550"/>
    <xdr:sp>
      <xdr:nvSpPr>
        <xdr:cNvPr id="782" name="TextBox 782"/>
        <xdr:cNvSpPr txBox="1">
          <a:spLocks noChangeArrowheads="1"/>
        </xdr:cNvSpPr>
      </xdr:nvSpPr>
      <xdr:spPr>
        <a:xfrm>
          <a:off x="1590675" y="5372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15</xdr:row>
      <xdr:rowOff>0</xdr:rowOff>
    </xdr:from>
    <xdr:ext cx="95250" cy="209550"/>
    <xdr:sp>
      <xdr:nvSpPr>
        <xdr:cNvPr id="783" name="TextBox 783"/>
        <xdr:cNvSpPr txBox="1">
          <a:spLocks noChangeArrowheads="1"/>
        </xdr:cNvSpPr>
      </xdr:nvSpPr>
      <xdr:spPr>
        <a:xfrm>
          <a:off x="1590675" y="5372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15</xdr:row>
      <xdr:rowOff>0</xdr:rowOff>
    </xdr:from>
    <xdr:ext cx="95250" cy="209550"/>
    <xdr:sp>
      <xdr:nvSpPr>
        <xdr:cNvPr id="784" name="TextBox 784"/>
        <xdr:cNvSpPr txBox="1">
          <a:spLocks noChangeArrowheads="1"/>
        </xdr:cNvSpPr>
      </xdr:nvSpPr>
      <xdr:spPr>
        <a:xfrm>
          <a:off x="1590675" y="5372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15</xdr:row>
      <xdr:rowOff>0</xdr:rowOff>
    </xdr:from>
    <xdr:ext cx="95250" cy="209550"/>
    <xdr:sp>
      <xdr:nvSpPr>
        <xdr:cNvPr id="785" name="TextBox 785"/>
        <xdr:cNvSpPr txBox="1">
          <a:spLocks noChangeArrowheads="1"/>
        </xdr:cNvSpPr>
      </xdr:nvSpPr>
      <xdr:spPr>
        <a:xfrm>
          <a:off x="1590675" y="5372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15</xdr:row>
      <xdr:rowOff>0</xdr:rowOff>
    </xdr:from>
    <xdr:ext cx="95250" cy="209550"/>
    <xdr:sp>
      <xdr:nvSpPr>
        <xdr:cNvPr id="786" name="TextBox 786"/>
        <xdr:cNvSpPr txBox="1">
          <a:spLocks noChangeArrowheads="1"/>
        </xdr:cNvSpPr>
      </xdr:nvSpPr>
      <xdr:spPr>
        <a:xfrm>
          <a:off x="1590675" y="5372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15</xdr:row>
      <xdr:rowOff>0</xdr:rowOff>
    </xdr:from>
    <xdr:ext cx="95250" cy="209550"/>
    <xdr:sp>
      <xdr:nvSpPr>
        <xdr:cNvPr id="787" name="TextBox 787"/>
        <xdr:cNvSpPr txBox="1">
          <a:spLocks noChangeArrowheads="1"/>
        </xdr:cNvSpPr>
      </xdr:nvSpPr>
      <xdr:spPr>
        <a:xfrm>
          <a:off x="1590675" y="5372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15</xdr:row>
      <xdr:rowOff>0</xdr:rowOff>
    </xdr:from>
    <xdr:ext cx="95250" cy="209550"/>
    <xdr:sp>
      <xdr:nvSpPr>
        <xdr:cNvPr id="788" name="TextBox 788"/>
        <xdr:cNvSpPr txBox="1">
          <a:spLocks noChangeArrowheads="1"/>
        </xdr:cNvSpPr>
      </xdr:nvSpPr>
      <xdr:spPr>
        <a:xfrm>
          <a:off x="1590675" y="5372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15</xdr:row>
      <xdr:rowOff>0</xdr:rowOff>
    </xdr:from>
    <xdr:ext cx="95250" cy="209550"/>
    <xdr:sp>
      <xdr:nvSpPr>
        <xdr:cNvPr id="789" name="TextBox 789"/>
        <xdr:cNvSpPr txBox="1">
          <a:spLocks noChangeArrowheads="1"/>
        </xdr:cNvSpPr>
      </xdr:nvSpPr>
      <xdr:spPr>
        <a:xfrm>
          <a:off x="1590675" y="5372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15</xdr:row>
      <xdr:rowOff>0</xdr:rowOff>
    </xdr:from>
    <xdr:ext cx="95250" cy="209550"/>
    <xdr:sp>
      <xdr:nvSpPr>
        <xdr:cNvPr id="790" name="TextBox 790"/>
        <xdr:cNvSpPr txBox="1">
          <a:spLocks noChangeArrowheads="1"/>
        </xdr:cNvSpPr>
      </xdr:nvSpPr>
      <xdr:spPr>
        <a:xfrm>
          <a:off x="1590675" y="5372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15</xdr:row>
      <xdr:rowOff>0</xdr:rowOff>
    </xdr:from>
    <xdr:ext cx="95250" cy="209550"/>
    <xdr:sp>
      <xdr:nvSpPr>
        <xdr:cNvPr id="791" name="TextBox 791"/>
        <xdr:cNvSpPr txBox="1">
          <a:spLocks noChangeArrowheads="1"/>
        </xdr:cNvSpPr>
      </xdr:nvSpPr>
      <xdr:spPr>
        <a:xfrm>
          <a:off x="1590675" y="5372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15</xdr:row>
      <xdr:rowOff>0</xdr:rowOff>
    </xdr:from>
    <xdr:ext cx="95250" cy="209550"/>
    <xdr:sp>
      <xdr:nvSpPr>
        <xdr:cNvPr id="792" name="TextBox 792"/>
        <xdr:cNvSpPr txBox="1">
          <a:spLocks noChangeArrowheads="1"/>
        </xdr:cNvSpPr>
      </xdr:nvSpPr>
      <xdr:spPr>
        <a:xfrm>
          <a:off x="1590675" y="5372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15</xdr:row>
      <xdr:rowOff>0</xdr:rowOff>
    </xdr:from>
    <xdr:ext cx="95250" cy="209550"/>
    <xdr:sp>
      <xdr:nvSpPr>
        <xdr:cNvPr id="793" name="TextBox 793"/>
        <xdr:cNvSpPr txBox="1">
          <a:spLocks noChangeArrowheads="1"/>
        </xdr:cNvSpPr>
      </xdr:nvSpPr>
      <xdr:spPr>
        <a:xfrm>
          <a:off x="1590675" y="5372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15</xdr:row>
      <xdr:rowOff>0</xdr:rowOff>
    </xdr:from>
    <xdr:ext cx="95250" cy="209550"/>
    <xdr:sp>
      <xdr:nvSpPr>
        <xdr:cNvPr id="794" name="TextBox 794"/>
        <xdr:cNvSpPr txBox="1">
          <a:spLocks noChangeArrowheads="1"/>
        </xdr:cNvSpPr>
      </xdr:nvSpPr>
      <xdr:spPr>
        <a:xfrm>
          <a:off x="1590675" y="5372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15</xdr:row>
      <xdr:rowOff>0</xdr:rowOff>
    </xdr:from>
    <xdr:ext cx="95250" cy="209550"/>
    <xdr:sp>
      <xdr:nvSpPr>
        <xdr:cNvPr id="795" name="TextBox 795"/>
        <xdr:cNvSpPr txBox="1">
          <a:spLocks noChangeArrowheads="1"/>
        </xdr:cNvSpPr>
      </xdr:nvSpPr>
      <xdr:spPr>
        <a:xfrm>
          <a:off x="1590675" y="5372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15</xdr:row>
      <xdr:rowOff>0</xdr:rowOff>
    </xdr:from>
    <xdr:ext cx="95250" cy="209550"/>
    <xdr:sp>
      <xdr:nvSpPr>
        <xdr:cNvPr id="796" name="TextBox 796"/>
        <xdr:cNvSpPr txBox="1">
          <a:spLocks noChangeArrowheads="1"/>
        </xdr:cNvSpPr>
      </xdr:nvSpPr>
      <xdr:spPr>
        <a:xfrm>
          <a:off x="1590675" y="5372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15</xdr:row>
      <xdr:rowOff>0</xdr:rowOff>
    </xdr:from>
    <xdr:ext cx="95250" cy="209550"/>
    <xdr:sp>
      <xdr:nvSpPr>
        <xdr:cNvPr id="797" name="TextBox 797"/>
        <xdr:cNvSpPr txBox="1">
          <a:spLocks noChangeArrowheads="1"/>
        </xdr:cNvSpPr>
      </xdr:nvSpPr>
      <xdr:spPr>
        <a:xfrm>
          <a:off x="1590675" y="5372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15</xdr:row>
      <xdr:rowOff>0</xdr:rowOff>
    </xdr:from>
    <xdr:ext cx="95250" cy="209550"/>
    <xdr:sp>
      <xdr:nvSpPr>
        <xdr:cNvPr id="798" name="TextBox 798"/>
        <xdr:cNvSpPr txBox="1">
          <a:spLocks noChangeArrowheads="1"/>
        </xdr:cNvSpPr>
      </xdr:nvSpPr>
      <xdr:spPr>
        <a:xfrm>
          <a:off x="1590675" y="5372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15</xdr:row>
      <xdr:rowOff>0</xdr:rowOff>
    </xdr:from>
    <xdr:ext cx="95250" cy="209550"/>
    <xdr:sp>
      <xdr:nvSpPr>
        <xdr:cNvPr id="799" name="TextBox 799"/>
        <xdr:cNvSpPr txBox="1">
          <a:spLocks noChangeArrowheads="1"/>
        </xdr:cNvSpPr>
      </xdr:nvSpPr>
      <xdr:spPr>
        <a:xfrm>
          <a:off x="1590675" y="5372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15</xdr:row>
      <xdr:rowOff>0</xdr:rowOff>
    </xdr:from>
    <xdr:ext cx="95250" cy="209550"/>
    <xdr:sp>
      <xdr:nvSpPr>
        <xdr:cNvPr id="800" name="TextBox 800"/>
        <xdr:cNvSpPr txBox="1">
          <a:spLocks noChangeArrowheads="1"/>
        </xdr:cNvSpPr>
      </xdr:nvSpPr>
      <xdr:spPr>
        <a:xfrm>
          <a:off x="1590675" y="5372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15</xdr:row>
      <xdr:rowOff>0</xdr:rowOff>
    </xdr:from>
    <xdr:ext cx="95250" cy="209550"/>
    <xdr:sp>
      <xdr:nvSpPr>
        <xdr:cNvPr id="801" name="TextBox 801"/>
        <xdr:cNvSpPr txBox="1">
          <a:spLocks noChangeArrowheads="1"/>
        </xdr:cNvSpPr>
      </xdr:nvSpPr>
      <xdr:spPr>
        <a:xfrm>
          <a:off x="1590675" y="5372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15</xdr:row>
      <xdr:rowOff>0</xdr:rowOff>
    </xdr:from>
    <xdr:ext cx="95250" cy="209550"/>
    <xdr:sp>
      <xdr:nvSpPr>
        <xdr:cNvPr id="802" name="TextBox 802"/>
        <xdr:cNvSpPr txBox="1">
          <a:spLocks noChangeArrowheads="1"/>
        </xdr:cNvSpPr>
      </xdr:nvSpPr>
      <xdr:spPr>
        <a:xfrm>
          <a:off x="1590675" y="5372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15</xdr:row>
      <xdr:rowOff>0</xdr:rowOff>
    </xdr:from>
    <xdr:ext cx="95250" cy="209550"/>
    <xdr:sp>
      <xdr:nvSpPr>
        <xdr:cNvPr id="803" name="TextBox 803"/>
        <xdr:cNvSpPr txBox="1">
          <a:spLocks noChangeArrowheads="1"/>
        </xdr:cNvSpPr>
      </xdr:nvSpPr>
      <xdr:spPr>
        <a:xfrm>
          <a:off x="1590675" y="5372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15</xdr:row>
      <xdr:rowOff>0</xdr:rowOff>
    </xdr:from>
    <xdr:ext cx="95250" cy="209550"/>
    <xdr:sp>
      <xdr:nvSpPr>
        <xdr:cNvPr id="804" name="TextBox 804"/>
        <xdr:cNvSpPr txBox="1">
          <a:spLocks noChangeArrowheads="1"/>
        </xdr:cNvSpPr>
      </xdr:nvSpPr>
      <xdr:spPr>
        <a:xfrm>
          <a:off x="1590675" y="5372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15</xdr:row>
      <xdr:rowOff>0</xdr:rowOff>
    </xdr:from>
    <xdr:ext cx="95250" cy="209550"/>
    <xdr:sp>
      <xdr:nvSpPr>
        <xdr:cNvPr id="805" name="TextBox 805"/>
        <xdr:cNvSpPr txBox="1">
          <a:spLocks noChangeArrowheads="1"/>
        </xdr:cNvSpPr>
      </xdr:nvSpPr>
      <xdr:spPr>
        <a:xfrm>
          <a:off x="1590675" y="5372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15</xdr:row>
      <xdr:rowOff>0</xdr:rowOff>
    </xdr:from>
    <xdr:ext cx="95250" cy="209550"/>
    <xdr:sp>
      <xdr:nvSpPr>
        <xdr:cNvPr id="806" name="TextBox 806"/>
        <xdr:cNvSpPr txBox="1">
          <a:spLocks noChangeArrowheads="1"/>
        </xdr:cNvSpPr>
      </xdr:nvSpPr>
      <xdr:spPr>
        <a:xfrm>
          <a:off x="1590675" y="5372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15</xdr:row>
      <xdr:rowOff>0</xdr:rowOff>
    </xdr:from>
    <xdr:ext cx="95250" cy="209550"/>
    <xdr:sp>
      <xdr:nvSpPr>
        <xdr:cNvPr id="807" name="TextBox 807"/>
        <xdr:cNvSpPr txBox="1">
          <a:spLocks noChangeArrowheads="1"/>
        </xdr:cNvSpPr>
      </xdr:nvSpPr>
      <xdr:spPr>
        <a:xfrm>
          <a:off x="1590675" y="5372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15</xdr:row>
      <xdr:rowOff>0</xdr:rowOff>
    </xdr:from>
    <xdr:ext cx="95250" cy="209550"/>
    <xdr:sp>
      <xdr:nvSpPr>
        <xdr:cNvPr id="808" name="TextBox 808"/>
        <xdr:cNvSpPr txBox="1">
          <a:spLocks noChangeArrowheads="1"/>
        </xdr:cNvSpPr>
      </xdr:nvSpPr>
      <xdr:spPr>
        <a:xfrm>
          <a:off x="1590675" y="5372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15</xdr:row>
      <xdr:rowOff>0</xdr:rowOff>
    </xdr:from>
    <xdr:ext cx="95250" cy="209550"/>
    <xdr:sp>
      <xdr:nvSpPr>
        <xdr:cNvPr id="809" name="TextBox 809"/>
        <xdr:cNvSpPr txBox="1">
          <a:spLocks noChangeArrowheads="1"/>
        </xdr:cNvSpPr>
      </xdr:nvSpPr>
      <xdr:spPr>
        <a:xfrm>
          <a:off x="1590675" y="5372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15</xdr:row>
      <xdr:rowOff>0</xdr:rowOff>
    </xdr:from>
    <xdr:ext cx="95250" cy="209550"/>
    <xdr:sp>
      <xdr:nvSpPr>
        <xdr:cNvPr id="810" name="TextBox 810"/>
        <xdr:cNvSpPr txBox="1">
          <a:spLocks noChangeArrowheads="1"/>
        </xdr:cNvSpPr>
      </xdr:nvSpPr>
      <xdr:spPr>
        <a:xfrm>
          <a:off x="1590675" y="5372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15</xdr:row>
      <xdr:rowOff>0</xdr:rowOff>
    </xdr:from>
    <xdr:ext cx="95250" cy="209550"/>
    <xdr:sp>
      <xdr:nvSpPr>
        <xdr:cNvPr id="811" name="TextBox 811"/>
        <xdr:cNvSpPr txBox="1">
          <a:spLocks noChangeArrowheads="1"/>
        </xdr:cNvSpPr>
      </xdr:nvSpPr>
      <xdr:spPr>
        <a:xfrm>
          <a:off x="1590675" y="5372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15</xdr:row>
      <xdr:rowOff>0</xdr:rowOff>
    </xdr:from>
    <xdr:ext cx="95250" cy="209550"/>
    <xdr:sp>
      <xdr:nvSpPr>
        <xdr:cNvPr id="812" name="TextBox 812"/>
        <xdr:cNvSpPr txBox="1">
          <a:spLocks noChangeArrowheads="1"/>
        </xdr:cNvSpPr>
      </xdr:nvSpPr>
      <xdr:spPr>
        <a:xfrm>
          <a:off x="1590675" y="5372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15</xdr:row>
      <xdr:rowOff>0</xdr:rowOff>
    </xdr:from>
    <xdr:ext cx="95250" cy="209550"/>
    <xdr:sp>
      <xdr:nvSpPr>
        <xdr:cNvPr id="813" name="TextBox 813"/>
        <xdr:cNvSpPr txBox="1">
          <a:spLocks noChangeArrowheads="1"/>
        </xdr:cNvSpPr>
      </xdr:nvSpPr>
      <xdr:spPr>
        <a:xfrm>
          <a:off x="1590675" y="5372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15</xdr:row>
      <xdr:rowOff>0</xdr:rowOff>
    </xdr:from>
    <xdr:ext cx="95250" cy="209550"/>
    <xdr:sp>
      <xdr:nvSpPr>
        <xdr:cNvPr id="814" name="TextBox 814"/>
        <xdr:cNvSpPr txBox="1">
          <a:spLocks noChangeArrowheads="1"/>
        </xdr:cNvSpPr>
      </xdr:nvSpPr>
      <xdr:spPr>
        <a:xfrm>
          <a:off x="1590675" y="5372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15</xdr:row>
      <xdr:rowOff>0</xdr:rowOff>
    </xdr:from>
    <xdr:ext cx="95250" cy="209550"/>
    <xdr:sp>
      <xdr:nvSpPr>
        <xdr:cNvPr id="815" name="TextBox 815"/>
        <xdr:cNvSpPr txBox="1">
          <a:spLocks noChangeArrowheads="1"/>
        </xdr:cNvSpPr>
      </xdr:nvSpPr>
      <xdr:spPr>
        <a:xfrm>
          <a:off x="1590675" y="5372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15</xdr:row>
      <xdr:rowOff>0</xdr:rowOff>
    </xdr:from>
    <xdr:ext cx="95250" cy="209550"/>
    <xdr:sp>
      <xdr:nvSpPr>
        <xdr:cNvPr id="816" name="TextBox 816"/>
        <xdr:cNvSpPr txBox="1">
          <a:spLocks noChangeArrowheads="1"/>
        </xdr:cNvSpPr>
      </xdr:nvSpPr>
      <xdr:spPr>
        <a:xfrm>
          <a:off x="1590675" y="5372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15</xdr:row>
      <xdr:rowOff>0</xdr:rowOff>
    </xdr:from>
    <xdr:ext cx="95250" cy="209550"/>
    <xdr:sp>
      <xdr:nvSpPr>
        <xdr:cNvPr id="817" name="TextBox 817"/>
        <xdr:cNvSpPr txBox="1">
          <a:spLocks noChangeArrowheads="1"/>
        </xdr:cNvSpPr>
      </xdr:nvSpPr>
      <xdr:spPr>
        <a:xfrm>
          <a:off x="1590675" y="5372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15</xdr:row>
      <xdr:rowOff>0</xdr:rowOff>
    </xdr:from>
    <xdr:ext cx="95250" cy="209550"/>
    <xdr:sp>
      <xdr:nvSpPr>
        <xdr:cNvPr id="818" name="TextBox 818"/>
        <xdr:cNvSpPr txBox="1">
          <a:spLocks noChangeArrowheads="1"/>
        </xdr:cNvSpPr>
      </xdr:nvSpPr>
      <xdr:spPr>
        <a:xfrm>
          <a:off x="1590675" y="5372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15</xdr:row>
      <xdr:rowOff>0</xdr:rowOff>
    </xdr:from>
    <xdr:ext cx="95250" cy="209550"/>
    <xdr:sp>
      <xdr:nvSpPr>
        <xdr:cNvPr id="819" name="TextBox 819"/>
        <xdr:cNvSpPr txBox="1">
          <a:spLocks noChangeArrowheads="1"/>
        </xdr:cNvSpPr>
      </xdr:nvSpPr>
      <xdr:spPr>
        <a:xfrm>
          <a:off x="1590675" y="5372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15</xdr:row>
      <xdr:rowOff>0</xdr:rowOff>
    </xdr:from>
    <xdr:ext cx="95250" cy="209550"/>
    <xdr:sp>
      <xdr:nvSpPr>
        <xdr:cNvPr id="820" name="TextBox 820"/>
        <xdr:cNvSpPr txBox="1">
          <a:spLocks noChangeArrowheads="1"/>
        </xdr:cNvSpPr>
      </xdr:nvSpPr>
      <xdr:spPr>
        <a:xfrm>
          <a:off x="1590675" y="5372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15</xdr:row>
      <xdr:rowOff>0</xdr:rowOff>
    </xdr:from>
    <xdr:ext cx="95250" cy="209550"/>
    <xdr:sp>
      <xdr:nvSpPr>
        <xdr:cNvPr id="821" name="TextBox 821"/>
        <xdr:cNvSpPr txBox="1">
          <a:spLocks noChangeArrowheads="1"/>
        </xdr:cNvSpPr>
      </xdr:nvSpPr>
      <xdr:spPr>
        <a:xfrm>
          <a:off x="1590675" y="5372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15</xdr:row>
      <xdr:rowOff>0</xdr:rowOff>
    </xdr:from>
    <xdr:ext cx="95250" cy="209550"/>
    <xdr:sp>
      <xdr:nvSpPr>
        <xdr:cNvPr id="822" name="TextBox 822"/>
        <xdr:cNvSpPr txBox="1">
          <a:spLocks noChangeArrowheads="1"/>
        </xdr:cNvSpPr>
      </xdr:nvSpPr>
      <xdr:spPr>
        <a:xfrm>
          <a:off x="1590675" y="5372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15</xdr:row>
      <xdr:rowOff>0</xdr:rowOff>
    </xdr:from>
    <xdr:ext cx="95250" cy="209550"/>
    <xdr:sp>
      <xdr:nvSpPr>
        <xdr:cNvPr id="823" name="TextBox 823"/>
        <xdr:cNvSpPr txBox="1">
          <a:spLocks noChangeArrowheads="1"/>
        </xdr:cNvSpPr>
      </xdr:nvSpPr>
      <xdr:spPr>
        <a:xfrm>
          <a:off x="1590675" y="5372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15</xdr:row>
      <xdr:rowOff>0</xdr:rowOff>
    </xdr:from>
    <xdr:ext cx="95250" cy="209550"/>
    <xdr:sp>
      <xdr:nvSpPr>
        <xdr:cNvPr id="824" name="TextBox 824"/>
        <xdr:cNvSpPr txBox="1">
          <a:spLocks noChangeArrowheads="1"/>
        </xdr:cNvSpPr>
      </xdr:nvSpPr>
      <xdr:spPr>
        <a:xfrm>
          <a:off x="1590675" y="5372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15</xdr:row>
      <xdr:rowOff>0</xdr:rowOff>
    </xdr:from>
    <xdr:ext cx="95250" cy="209550"/>
    <xdr:sp>
      <xdr:nvSpPr>
        <xdr:cNvPr id="825" name="TextBox 825"/>
        <xdr:cNvSpPr txBox="1">
          <a:spLocks noChangeArrowheads="1"/>
        </xdr:cNvSpPr>
      </xdr:nvSpPr>
      <xdr:spPr>
        <a:xfrm>
          <a:off x="1590675" y="5372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15</xdr:row>
      <xdr:rowOff>0</xdr:rowOff>
    </xdr:from>
    <xdr:ext cx="95250" cy="209550"/>
    <xdr:sp>
      <xdr:nvSpPr>
        <xdr:cNvPr id="826" name="TextBox 826"/>
        <xdr:cNvSpPr txBox="1">
          <a:spLocks noChangeArrowheads="1"/>
        </xdr:cNvSpPr>
      </xdr:nvSpPr>
      <xdr:spPr>
        <a:xfrm>
          <a:off x="1590675" y="5372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15</xdr:row>
      <xdr:rowOff>0</xdr:rowOff>
    </xdr:from>
    <xdr:ext cx="95250" cy="209550"/>
    <xdr:sp>
      <xdr:nvSpPr>
        <xdr:cNvPr id="827" name="TextBox 827"/>
        <xdr:cNvSpPr txBox="1">
          <a:spLocks noChangeArrowheads="1"/>
        </xdr:cNvSpPr>
      </xdr:nvSpPr>
      <xdr:spPr>
        <a:xfrm>
          <a:off x="1590675" y="5372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15</xdr:row>
      <xdr:rowOff>0</xdr:rowOff>
    </xdr:from>
    <xdr:ext cx="95250" cy="209550"/>
    <xdr:sp>
      <xdr:nvSpPr>
        <xdr:cNvPr id="828" name="TextBox 828"/>
        <xdr:cNvSpPr txBox="1">
          <a:spLocks noChangeArrowheads="1"/>
        </xdr:cNvSpPr>
      </xdr:nvSpPr>
      <xdr:spPr>
        <a:xfrm>
          <a:off x="1590675" y="5372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15</xdr:row>
      <xdr:rowOff>0</xdr:rowOff>
    </xdr:from>
    <xdr:ext cx="95250" cy="209550"/>
    <xdr:sp>
      <xdr:nvSpPr>
        <xdr:cNvPr id="829" name="TextBox 829"/>
        <xdr:cNvSpPr txBox="1">
          <a:spLocks noChangeArrowheads="1"/>
        </xdr:cNvSpPr>
      </xdr:nvSpPr>
      <xdr:spPr>
        <a:xfrm>
          <a:off x="1590675" y="5372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15</xdr:row>
      <xdr:rowOff>0</xdr:rowOff>
    </xdr:from>
    <xdr:ext cx="95250" cy="209550"/>
    <xdr:sp>
      <xdr:nvSpPr>
        <xdr:cNvPr id="830" name="TextBox 830"/>
        <xdr:cNvSpPr txBox="1">
          <a:spLocks noChangeArrowheads="1"/>
        </xdr:cNvSpPr>
      </xdr:nvSpPr>
      <xdr:spPr>
        <a:xfrm>
          <a:off x="1590675" y="5372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15</xdr:row>
      <xdr:rowOff>0</xdr:rowOff>
    </xdr:from>
    <xdr:ext cx="95250" cy="209550"/>
    <xdr:sp>
      <xdr:nvSpPr>
        <xdr:cNvPr id="831" name="TextBox 831"/>
        <xdr:cNvSpPr txBox="1">
          <a:spLocks noChangeArrowheads="1"/>
        </xdr:cNvSpPr>
      </xdr:nvSpPr>
      <xdr:spPr>
        <a:xfrm>
          <a:off x="1590675" y="5372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15</xdr:row>
      <xdr:rowOff>0</xdr:rowOff>
    </xdr:from>
    <xdr:ext cx="95250" cy="209550"/>
    <xdr:sp>
      <xdr:nvSpPr>
        <xdr:cNvPr id="832" name="TextBox 832"/>
        <xdr:cNvSpPr txBox="1">
          <a:spLocks noChangeArrowheads="1"/>
        </xdr:cNvSpPr>
      </xdr:nvSpPr>
      <xdr:spPr>
        <a:xfrm>
          <a:off x="1590675" y="5372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15</xdr:row>
      <xdr:rowOff>0</xdr:rowOff>
    </xdr:from>
    <xdr:ext cx="95250" cy="209550"/>
    <xdr:sp>
      <xdr:nvSpPr>
        <xdr:cNvPr id="833" name="TextBox 833"/>
        <xdr:cNvSpPr txBox="1">
          <a:spLocks noChangeArrowheads="1"/>
        </xdr:cNvSpPr>
      </xdr:nvSpPr>
      <xdr:spPr>
        <a:xfrm>
          <a:off x="1590675" y="5372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15</xdr:row>
      <xdr:rowOff>0</xdr:rowOff>
    </xdr:from>
    <xdr:ext cx="95250" cy="209550"/>
    <xdr:sp>
      <xdr:nvSpPr>
        <xdr:cNvPr id="834" name="TextBox 834"/>
        <xdr:cNvSpPr txBox="1">
          <a:spLocks noChangeArrowheads="1"/>
        </xdr:cNvSpPr>
      </xdr:nvSpPr>
      <xdr:spPr>
        <a:xfrm>
          <a:off x="1590675" y="5372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15</xdr:row>
      <xdr:rowOff>0</xdr:rowOff>
    </xdr:from>
    <xdr:ext cx="95250" cy="209550"/>
    <xdr:sp>
      <xdr:nvSpPr>
        <xdr:cNvPr id="835" name="TextBox 835"/>
        <xdr:cNvSpPr txBox="1">
          <a:spLocks noChangeArrowheads="1"/>
        </xdr:cNvSpPr>
      </xdr:nvSpPr>
      <xdr:spPr>
        <a:xfrm>
          <a:off x="1590675" y="5372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15</xdr:row>
      <xdr:rowOff>0</xdr:rowOff>
    </xdr:from>
    <xdr:ext cx="95250" cy="209550"/>
    <xdr:sp>
      <xdr:nvSpPr>
        <xdr:cNvPr id="836" name="TextBox 836"/>
        <xdr:cNvSpPr txBox="1">
          <a:spLocks noChangeArrowheads="1"/>
        </xdr:cNvSpPr>
      </xdr:nvSpPr>
      <xdr:spPr>
        <a:xfrm>
          <a:off x="1590675" y="5372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15</xdr:row>
      <xdr:rowOff>0</xdr:rowOff>
    </xdr:from>
    <xdr:ext cx="95250" cy="209550"/>
    <xdr:sp>
      <xdr:nvSpPr>
        <xdr:cNvPr id="837" name="TextBox 837"/>
        <xdr:cNvSpPr txBox="1">
          <a:spLocks noChangeArrowheads="1"/>
        </xdr:cNvSpPr>
      </xdr:nvSpPr>
      <xdr:spPr>
        <a:xfrm>
          <a:off x="1590675" y="5372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15</xdr:row>
      <xdr:rowOff>0</xdr:rowOff>
    </xdr:from>
    <xdr:ext cx="95250" cy="209550"/>
    <xdr:sp>
      <xdr:nvSpPr>
        <xdr:cNvPr id="838" name="TextBox 838"/>
        <xdr:cNvSpPr txBox="1">
          <a:spLocks noChangeArrowheads="1"/>
        </xdr:cNvSpPr>
      </xdr:nvSpPr>
      <xdr:spPr>
        <a:xfrm>
          <a:off x="1590675" y="5372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15</xdr:row>
      <xdr:rowOff>0</xdr:rowOff>
    </xdr:from>
    <xdr:ext cx="95250" cy="209550"/>
    <xdr:sp>
      <xdr:nvSpPr>
        <xdr:cNvPr id="839" name="TextBox 839"/>
        <xdr:cNvSpPr txBox="1">
          <a:spLocks noChangeArrowheads="1"/>
        </xdr:cNvSpPr>
      </xdr:nvSpPr>
      <xdr:spPr>
        <a:xfrm>
          <a:off x="1590675" y="5372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15</xdr:row>
      <xdr:rowOff>0</xdr:rowOff>
    </xdr:from>
    <xdr:ext cx="95250" cy="209550"/>
    <xdr:sp>
      <xdr:nvSpPr>
        <xdr:cNvPr id="840" name="TextBox 840"/>
        <xdr:cNvSpPr txBox="1">
          <a:spLocks noChangeArrowheads="1"/>
        </xdr:cNvSpPr>
      </xdr:nvSpPr>
      <xdr:spPr>
        <a:xfrm>
          <a:off x="1590675" y="5372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15</xdr:row>
      <xdr:rowOff>0</xdr:rowOff>
    </xdr:from>
    <xdr:ext cx="95250" cy="209550"/>
    <xdr:sp>
      <xdr:nvSpPr>
        <xdr:cNvPr id="841" name="TextBox 841"/>
        <xdr:cNvSpPr txBox="1">
          <a:spLocks noChangeArrowheads="1"/>
        </xdr:cNvSpPr>
      </xdr:nvSpPr>
      <xdr:spPr>
        <a:xfrm>
          <a:off x="1590675" y="5372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15</xdr:row>
      <xdr:rowOff>0</xdr:rowOff>
    </xdr:from>
    <xdr:ext cx="95250" cy="209550"/>
    <xdr:sp>
      <xdr:nvSpPr>
        <xdr:cNvPr id="842" name="TextBox 842"/>
        <xdr:cNvSpPr txBox="1">
          <a:spLocks noChangeArrowheads="1"/>
        </xdr:cNvSpPr>
      </xdr:nvSpPr>
      <xdr:spPr>
        <a:xfrm>
          <a:off x="1590675" y="5372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15</xdr:row>
      <xdr:rowOff>0</xdr:rowOff>
    </xdr:from>
    <xdr:ext cx="95250" cy="209550"/>
    <xdr:sp>
      <xdr:nvSpPr>
        <xdr:cNvPr id="843" name="TextBox 843"/>
        <xdr:cNvSpPr txBox="1">
          <a:spLocks noChangeArrowheads="1"/>
        </xdr:cNvSpPr>
      </xdr:nvSpPr>
      <xdr:spPr>
        <a:xfrm>
          <a:off x="1590675" y="5372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15</xdr:row>
      <xdr:rowOff>0</xdr:rowOff>
    </xdr:from>
    <xdr:ext cx="95250" cy="209550"/>
    <xdr:sp>
      <xdr:nvSpPr>
        <xdr:cNvPr id="844" name="TextBox 844"/>
        <xdr:cNvSpPr txBox="1">
          <a:spLocks noChangeArrowheads="1"/>
        </xdr:cNvSpPr>
      </xdr:nvSpPr>
      <xdr:spPr>
        <a:xfrm>
          <a:off x="1590675" y="5372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15</xdr:row>
      <xdr:rowOff>0</xdr:rowOff>
    </xdr:from>
    <xdr:ext cx="95250" cy="209550"/>
    <xdr:sp>
      <xdr:nvSpPr>
        <xdr:cNvPr id="845" name="TextBox 845"/>
        <xdr:cNvSpPr txBox="1">
          <a:spLocks noChangeArrowheads="1"/>
        </xdr:cNvSpPr>
      </xdr:nvSpPr>
      <xdr:spPr>
        <a:xfrm>
          <a:off x="1590675" y="5372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15</xdr:row>
      <xdr:rowOff>0</xdr:rowOff>
    </xdr:from>
    <xdr:ext cx="95250" cy="209550"/>
    <xdr:sp>
      <xdr:nvSpPr>
        <xdr:cNvPr id="846" name="TextBox 846"/>
        <xdr:cNvSpPr txBox="1">
          <a:spLocks noChangeArrowheads="1"/>
        </xdr:cNvSpPr>
      </xdr:nvSpPr>
      <xdr:spPr>
        <a:xfrm>
          <a:off x="1590675" y="5372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15</xdr:row>
      <xdr:rowOff>0</xdr:rowOff>
    </xdr:from>
    <xdr:ext cx="95250" cy="209550"/>
    <xdr:sp>
      <xdr:nvSpPr>
        <xdr:cNvPr id="847" name="TextBox 847"/>
        <xdr:cNvSpPr txBox="1">
          <a:spLocks noChangeArrowheads="1"/>
        </xdr:cNvSpPr>
      </xdr:nvSpPr>
      <xdr:spPr>
        <a:xfrm>
          <a:off x="1590675" y="5372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15</xdr:row>
      <xdr:rowOff>0</xdr:rowOff>
    </xdr:from>
    <xdr:ext cx="95250" cy="209550"/>
    <xdr:sp>
      <xdr:nvSpPr>
        <xdr:cNvPr id="848" name="TextBox 848"/>
        <xdr:cNvSpPr txBox="1">
          <a:spLocks noChangeArrowheads="1"/>
        </xdr:cNvSpPr>
      </xdr:nvSpPr>
      <xdr:spPr>
        <a:xfrm>
          <a:off x="1590675" y="5372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15</xdr:row>
      <xdr:rowOff>0</xdr:rowOff>
    </xdr:from>
    <xdr:ext cx="95250" cy="209550"/>
    <xdr:sp>
      <xdr:nvSpPr>
        <xdr:cNvPr id="849" name="TextBox 849"/>
        <xdr:cNvSpPr txBox="1">
          <a:spLocks noChangeArrowheads="1"/>
        </xdr:cNvSpPr>
      </xdr:nvSpPr>
      <xdr:spPr>
        <a:xfrm>
          <a:off x="1590675" y="5372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15</xdr:row>
      <xdr:rowOff>0</xdr:rowOff>
    </xdr:from>
    <xdr:ext cx="95250" cy="209550"/>
    <xdr:sp>
      <xdr:nvSpPr>
        <xdr:cNvPr id="850" name="TextBox 850"/>
        <xdr:cNvSpPr txBox="1">
          <a:spLocks noChangeArrowheads="1"/>
        </xdr:cNvSpPr>
      </xdr:nvSpPr>
      <xdr:spPr>
        <a:xfrm>
          <a:off x="1590675" y="5372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15</xdr:row>
      <xdr:rowOff>0</xdr:rowOff>
    </xdr:from>
    <xdr:ext cx="95250" cy="209550"/>
    <xdr:sp>
      <xdr:nvSpPr>
        <xdr:cNvPr id="851" name="TextBox 851"/>
        <xdr:cNvSpPr txBox="1">
          <a:spLocks noChangeArrowheads="1"/>
        </xdr:cNvSpPr>
      </xdr:nvSpPr>
      <xdr:spPr>
        <a:xfrm>
          <a:off x="1590675" y="5372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15</xdr:row>
      <xdr:rowOff>0</xdr:rowOff>
    </xdr:from>
    <xdr:ext cx="95250" cy="209550"/>
    <xdr:sp>
      <xdr:nvSpPr>
        <xdr:cNvPr id="852" name="TextBox 852"/>
        <xdr:cNvSpPr txBox="1">
          <a:spLocks noChangeArrowheads="1"/>
        </xdr:cNvSpPr>
      </xdr:nvSpPr>
      <xdr:spPr>
        <a:xfrm>
          <a:off x="1590675" y="5372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15</xdr:row>
      <xdr:rowOff>0</xdr:rowOff>
    </xdr:from>
    <xdr:ext cx="95250" cy="209550"/>
    <xdr:sp>
      <xdr:nvSpPr>
        <xdr:cNvPr id="853" name="TextBox 853"/>
        <xdr:cNvSpPr txBox="1">
          <a:spLocks noChangeArrowheads="1"/>
        </xdr:cNvSpPr>
      </xdr:nvSpPr>
      <xdr:spPr>
        <a:xfrm>
          <a:off x="1590675" y="5372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15</xdr:row>
      <xdr:rowOff>0</xdr:rowOff>
    </xdr:from>
    <xdr:ext cx="95250" cy="209550"/>
    <xdr:sp>
      <xdr:nvSpPr>
        <xdr:cNvPr id="854" name="TextBox 854"/>
        <xdr:cNvSpPr txBox="1">
          <a:spLocks noChangeArrowheads="1"/>
        </xdr:cNvSpPr>
      </xdr:nvSpPr>
      <xdr:spPr>
        <a:xfrm>
          <a:off x="1590675" y="5372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15</xdr:row>
      <xdr:rowOff>0</xdr:rowOff>
    </xdr:from>
    <xdr:ext cx="95250" cy="209550"/>
    <xdr:sp>
      <xdr:nvSpPr>
        <xdr:cNvPr id="855" name="TextBox 855"/>
        <xdr:cNvSpPr txBox="1">
          <a:spLocks noChangeArrowheads="1"/>
        </xdr:cNvSpPr>
      </xdr:nvSpPr>
      <xdr:spPr>
        <a:xfrm>
          <a:off x="1590675" y="5372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15</xdr:row>
      <xdr:rowOff>0</xdr:rowOff>
    </xdr:from>
    <xdr:ext cx="95250" cy="209550"/>
    <xdr:sp>
      <xdr:nvSpPr>
        <xdr:cNvPr id="856" name="TextBox 856"/>
        <xdr:cNvSpPr txBox="1">
          <a:spLocks noChangeArrowheads="1"/>
        </xdr:cNvSpPr>
      </xdr:nvSpPr>
      <xdr:spPr>
        <a:xfrm>
          <a:off x="1590675" y="5372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15</xdr:row>
      <xdr:rowOff>0</xdr:rowOff>
    </xdr:from>
    <xdr:ext cx="95250" cy="209550"/>
    <xdr:sp>
      <xdr:nvSpPr>
        <xdr:cNvPr id="857" name="TextBox 857"/>
        <xdr:cNvSpPr txBox="1">
          <a:spLocks noChangeArrowheads="1"/>
        </xdr:cNvSpPr>
      </xdr:nvSpPr>
      <xdr:spPr>
        <a:xfrm>
          <a:off x="1590675" y="5372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15</xdr:row>
      <xdr:rowOff>0</xdr:rowOff>
    </xdr:from>
    <xdr:ext cx="95250" cy="209550"/>
    <xdr:sp>
      <xdr:nvSpPr>
        <xdr:cNvPr id="858" name="TextBox 858"/>
        <xdr:cNvSpPr txBox="1">
          <a:spLocks noChangeArrowheads="1"/>
        </xdr:cNvSpPr>
      </xdr:nvSpPr>
      <xdr:spPr>
        <a:xfrm>
          <a:off x="1590675" y="5372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15</xdr:row>
      <xdr:rowOff>0</xdr:rowOff>
    </xdr:from>
    <xdr:ext cx="95250" cy="209550"/>
    <xdr:sp>
      <xdr:nvSpPr>
        <xdr:cNvPr id="859" name="TextBox 859"/>
        <xdr:cNvSpPr txBox="1">
          <a:spLocks noChangeArrowheads="1"/>
        </xdr:cNvSpPr>
      </xdr:nvSpPr>
      <xdr:spPr>
        <a:xfrm>
          <a:off x="1590675" y="5372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15</xdr:row>
      <xdr:rowOff>0</xdr:rowOff>
    </xdr:from>
    <xdr:ext cx="95250" cy="209550"/>
    <xdr:sp>
      <xdr:nvSpPr>
        <xdr:cNvPr id="860" name="TextBox 860"/>
        <xdr:cNvSpPr txBox="1">
          <a:spLocks noChangeArrowheads="1"/>
        </xdr:cNvSpPr>
      </xdr:nvSpPr>
      <xdr:spPr>
        <a:xfrm>
          <a:off x="1590675" y="5372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15</xdr:row>
      <xdr:rowOff>0</xdr:rowOff>
    </xdr:from>
    <xdr:ext cx="95250" cy="209550"/>
    <xdr:sp>
      <xdr:nvSpPr>
        <xdr:cNvPr id="861" name="TextBox 861"/>
        <xdr:cNvSpPr txBox="1">
          <a:spLocks noChangeArrowheads="1"/>
        </xdr:cNvSpPr>
      </xdr:nvSpPr>
      <xdr:spPr>
        <a:xfrm>
          <a:off x="1590675" y="5372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15</xdr:row>
      <xdr:rowOff>0</xdr:rowOff>
    </xdr:from>
    <xdr:ext cx="95250" cy="209550"/>
    <xdr:sp>
      <xdr:nvSpPr>
        <xdr:cNvPr id="862" name="TextBox 862"/>
        <xdr:cNvSpPr txBox="1">
          <a:spLocks noChangeArrowheads="1"/>
        </xdr:cNvSpPr>
      </xdr:nvSpPr>
      <xdr:spPr>
        <a:xfrm>
          <a:off x="1590675" y="5372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15</xdr:row>
      <xdr:rowOff>0</xdr:rowOff>
    </xdr:from>
    <xdr:ext cx="95250" cy="209550"/>
    <xdr:sp>
      <xdr:nvSpPr>
        <xdr:cNvPr id="863" name="TextBox 863"/>
        <xdr:cNvSpPr txBox="1">
          <a:spLocks noChangeArrowheads="1"/>
        </xdr:cNvSpPr>
      </xdr:nvSpPr>
      <xdr:spPr>
        <a:xfrm>
          <a:off x="1590675" y="5372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15</xdr:row>
      <xdr:rowOff>0</xdr:rowOff>
    </xdr:from>
    <xdr:ext cx="95250" cy="209550"/>
    <xdr:sp>
      <xdr:nvSpPr>
        <xdr:cNvPr id="864" name="TextBox 864"/>
        <xdr:cNvSpPr txBox="1">
          <a:spLocks noChangeArrowheads="1"/>
        </xdr:cNvSpPr>
      </xdr:nvSpPr>
      <xdr:spPr>
        <a:xfrm>
          <a:off x="1590675" y="5372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15</xdr:row>
      <xdr:rowOff>0</xdr:rowOff>
    </xdr:from>
    <xdr:ext cx="95250" cy="209550"/>
    <xdr:sp>
      <xdr:nvSpPr>
        <xdr:cNvPr id="865" name="TextBox 865"/>
        <xdr:cNvSpPr txBox="1">
          <a:spLocks noChangeArrowheads="1"/>
        </xdr:cNvSpPr>
      </xdr:nvSpPr>
      <xdr:spPr>
        <a:xfrm>
          <a:off x="1590675" y="5372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15</xdr:row>
      <xdr:rowOff>0</xdr:rowOff>
    </xdr:from>
    <xdr:ext cx="95250" cy="209550"/>
    <xdr:sp>
      <xdr:nvSpPr>
        <xdr:cNvPr id="866" name="TextBox 866"/>
        <xdr:cNvSpPr txBox="1">
          <a:spLocks noChangeArrowheads="1"/>
        </xdr:cNvSpPr>
      </xdr:nvSpPr>
      <xdr:spPr>
        <a:xfrm>
          <a:off x="1590675" y="5372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15</xdr:row>
      <xdr:rowOff>0</xdr:rowOff>
    </xdr:from>
    <xdr:ext cx="95250" cy="209550"/>
    <xdr:sp>
      <xdr:nvSpPr>
        <xdr:cNvPr id="867" name="TextBox 867"/>
        <xdr:cNvSpPr txBox="1">
          <a:spLocks noChangeArrowheads="1"/>
        </xdr:cNvSpPr>
      </xdr:nvSpPr>
      <xdr:spPr>
        <a:xfrm>
          <a:off x="1590675" y="5372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15</xdr:row>
      <xdr:rowOff>0</xdr:rowOff>
    </xdr:from>
    <xdr:ext cx="95250" cy="209550"/>
    <xdr:sp>
      <xdr:nvSpPr>
        <xdr:cNvPr id="868" name="TextBox 868"/>
        <xdr:cNvSpPr txBox="1">
          <a:spLocks noChangeArrowheads="1"/>
        </xdr:cNvSpPr>
      </xdr:nvSpPr>
      <xdr:spPr>
        <a:xfrm>
          <a:off x="1590675" y="5372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15</xdr:row>
      <xdr:rowOff>0</xdr:rowOff>
    </xdr:from>
    <xdr:ext cx="95250" cy="209550"/>
    <xdr:sp>
      <xdr:nvSpPr>
        <xdr:cNvPr id="869" name="TextBox 869"/>
        <xdr:cNvSpPr txBox="1">
          <a:spLocks noChangeArrowheads="1"/>
        </xdr:cNvSpPr>
      </xdr:nvSpPr>
      <xdr:spPr>
        <a:xfrm>
          <a:off x="1590675" y="5372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15</xdr:row>
      <xdr:rowOff>0</xdr:rowOff>
    </xdr:from>
    <xdr:ext cx="95250" cy="209550"/>
    <xdr:sp>
      <xdr:nvSpPr>
        <xdr:cNvPr id="870" name="TextBox 870"/>
        <xdr:cNvSpPr txBox="1">
          <a:spLocks noChangeArrowheads="1"/>
        </xdr:cNvSpPr>
      </xdr:nvSpPr>
      <xdr:spPr>
        <a:xfrm>
          <a:off x="1590675" y="5372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15</xdr:row>
      <xdr:rowOff>0</xdr:rowOff>
    </xdr:from>
    <xdr:ext cx="95250" cy="209550"/>
    <xdr:sp>
      <xdr:nvSpPr>
        <xdr:cNvPr id="871" name="TextBox 871"/>
        <xdr:cNvSpPr txBox="1">
          <a:spLocks noChangeArrowheads="1"/>
        </xdr:cNvSpPr>
      </xdr:nvSpPr>
      <xdr:spPr>
        <a:xfrm>
          <a:off x="1590675" y="5372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15</xdr:row>
      <xdr:rowOff>0</xdr:rowOff>
    </xdr:from>
    <xdr:ext cx="95250" cy="209550"/>
    <xdr:sp>
      <xdr:nvSpPr>
        <xdr:cNvPr id="872" name="TextBox 872"/>
        <xdr:cNvSpPr txBox="1">
          <a:spLocks noChangeArrowheads="1"/>
        </xdr:cNvSpPr>
      </xdr:nvSpPr>
      <xdr:spPr>
        <a:xfrm>
          <a:off x="1590675" y="5372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15</xdr:row>
      <xdr:rowOff>0</xdr:rowOff>
    </xdr:from>
    <xdr:ext cx="95250" cy="209550"/>
    <xdr:sp>
      <xdr:nvSpPr>
        <xdr:cNvPr id="873" name="TextBox 873"/>
        <xdr:cNvSpPr txBox="1">
          <a:spLocks noChangeArrowheads="1"/>
        </xdr:cNvSpPr>
      </xdr:nvSpPr>
      <xdr:spPr>
        <a:xfrm>
          <a:off x="1590675" y="5372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15</xdr:row>
      <xdr:rowOff>0</xdr:rowOff>
    </xdr:from>
    <xdr:ext cx="95250" cy="209550"/>
    <xdr:sp>
      <xdr:nvSpPr>
        <xdr:cNvPr id="874" name="TextBox 874"/>
        <xdr:cNvSpPr txBox="1">
          <a:spLocks noChangeArrowheads="1"/>
        </xdr:cNvSpPr>
      </xdr:nvSpPr>
      <xdr:spPr>
        <a:xfrm>
          <a:off x="1590675" y="5372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15</xdr:row>
      <xdr:rowOff>0</xdr:rowOff>
    </xdr:from>
    <xdr:ext cx="95250" cy="209550"/>
    <xdr:sp>
      <xdr:nvSpPr>
        <xdr:cNvPr id="875" name="TextBox 875"/>
        <xdr:cNvSpPr txBox="1">
          <a:spLocks noChangeArrowheads="1"/>
        </xdr:cNvSpPr>
      </xdr:nvSpPr>
      <xdr:spPr>
        <a:xfrm>
          <a:off x="1590675" y="5372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15</xdr:row>
      <xdr:rowOff>0</xdr:rowOff>
    </xdr:from>
    <xdr:ext cx="95250" cy="209550"/>
    <xdr:sp>
      <xdr:nvSpPr>
        <xdr:cNvPr id="876" name="TextBox 876"/>
        <xdr:cNvSpPr txBox="1">
          <a:spLocks noChangeArrowheads="1"/>
        </xdr:cNvSpPr>
      </xdr:nvSpPr>
      <xdr:spPr>
        <a:xfrm>
          <a:off x="1590675" y="5372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15</xdr:row>
      <xdr:rowOff>0</xdr:rowOff>
    </xdr:from>
    <xdr:ext cx="95250" cy="209550"/>
    <xdr:sp>
      <xdr:nvSpPr>
        <xdr:cNvPr id="877" name="TextBox 877"/>
        <xdr:cNvSpPr txBox="1">
          <a:spLocks noChangeArrowheads="1"/>
        </xdr:cNvSpPr>
      </xdr:nvSpPr>
      <xdr:spPr>
        <a:xfrm>
          <a:off x="1590675" y="5372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15</xdr:row>
      <xdr:rowOff>0</xdr:rowOff>
    </xdr:from>
    <xdr:ext cx="95250" cy="209550"/>
    <xdr:sp>
      <xdr:nvSpPr>
        <xdr:cNvPr id="878" name="TextBox 878"/>
        <xdr:cNvSpPr txBox="1">
          <a:spLocks noChangeArrowheads="1"/>
        </xdr:cNvSpPr>
      </xdr:nvSpPr>
      <xdr:spPr>
        <a:xfrm>
          <a:off x="1590675" y="5372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15</xdr:row>
      <xdr:rowOff>0</xdr:rowOff>
    </xdr:from>
    <xdr:ext cx="95250" cy="209550"/>
    <xdr:sp>
      <xdr:nvSpPr>
        <xdr:cNvPr id="879" name="TextBox 879"/>
        <xdr:cNvSpPr txBox="1">
          <a:spLocks noChangeArrowheads="1"/>
        </xdr:cNvSpPr>
      </xdr:nvSpPr>
      <xdr:spPr>
        <a:xfrm>
          <a:off x="1590675" y="5372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15</xdr:row>
      <xdr:rowOff>0</xdr:rowOff>
    </xdr:from>
    <xdr:ext cx="95250" cy="209550"/>
    <xdr:sp>
      <xdr:nvSpPr>
        <xdr:cNvPr id="880" name="TextBox 880"/>
        <xdr:cNvSpPr txBox="1">
          <a:spLocks noChangeArrowheads="1"/>
        </xdr:cNvSpPr>
      </xdr:nvSpPr>
      <xdr:spPr>
        <a:xfrm>
          <a:off x="1590675" y="5372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15</xdr:row>
      <xdr:rowOff>0</xdr:rowOff>
    </xdr:from>
    <xdr:ext cx="95250" cy="209550"/>
    <xdr:sp>
      <xdr:nvSpPr>
        <xdr:cNvPr id="881" name="TextBox 881"/>
        <xdr:cNvSpPr txBox="1">
          <a:spLocks noChangeArrowheads="1"/>
        </xdr:cNvSpPr>
      </xdr:nvSpPr>
      <xdr:spPr>
        <a:xfrm>
          <a:off x="1590675" y="5372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15</xdr:row>
      <xdr:rowOff>0</xdr:rowOff>
    </xdr:from>
    <xdr:ext cx="95250" cy="209550"/>
    <xdr:sp>
      <xdr:nvSpPr>
        <xdr:cNvPr id="882" name="TextBox 882"/>
        <xdr:cNvSpPr txBox="1">
          <a:spLocks noChangeArrowheads="1"/>
        </xdr:cNvSpPr>
      </xdr:nvSpPr>
      <xdr:spPr>
        <a:xfrm>
          <a:off x="1590675" y="5372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15</xdr:row>
      <xdr:rowOff>0</xdr:rowOff>
    </xdr:from>
    <xdr:ext cx="95250" cy="209550"/>
    <xdr:sp>
      <xdr:nvSpPr>
        <xdr:cNvPr id="883" name="TextBox 883"/>
        <xdr:cNvSpPr txBox="1">
          <a:spLocks noChangeArrowheads="1"/>
        </xdr:cNvSpPr>
      </xdr:nvSpPr>
      <xdr:spPr>
        <a:xfrm>
          <a:off x="1590675" y="5372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15</xdr:row>
      <xdr:rowOff>0</xdr:rowOff>
    </xdr:from>
    <xdr:ext cx="95250" cy="209550"/>
    <xdr:sp>
      <xdr:nvSpPr>
        <xdr:cNvPr id="884" name="TextBox 884"/>
        <xdr:cNvSpPr txBox="1">
          <a:spLocks noChangeArrowheads="1"/>
        </xdr:cNvSpPr>
      </xdr:nvSpPr>
      <xdr:spPr>
        <a:xfrm>
          <a:off x="1590675" y="5372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15</xdr:row>
      <xdr:rowOff>0</xdr:rowOff>
    </xdr:from>
    <xdr:ext cx="95250" cy="209550"/>
    <xdr:sp>
      <xdr:nvSpPr>
        <xdr:cNvPr id="885" name="TextBox 885"/>
        <xdr:cNvSpPr txBox="1">
          <a:spLocks noChangeArrowheads="1"/>
        </xdr:cNvSpPr>
      </xdr:nvSpPr>
      <xdr:spPr>
        <a:xfrm>
          <a:off x="1590675" y="5372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409575</xdr:colOff>
      <xdr:row>11</xdr:row>
      <xdr:rowOff>0</xdr:rowOff>
    </xdr:from>
    <xdr:ext cx="95250" cy="209550"/>
    <xdr:sp>
      <xdr:nvSpPr>
        <xdr:cNvPr id="886" name="TextBox 886"/>
        <xdr:cNvSpPr txBox="1">
          <a:spLocks noChangeArrowheads="1"/>
        </xdr:cNvSpPr>
      </xdr:nvSpPr>
      <xdr:spPr>
        <a:xfrm>
          <a:off x="2133600" y="3848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15</xdr:row>
      <xdr:rowOff>0</xdr:rowOff>
    </xdr:from>
    <xdr:ext cx="95250" cy="209550"/>
    <xdr:sp>
      <xdr:nvSpPr>
        <xdr:cNvPr id="887" name="TextBox 887"/>
        <xdr:cNvSpPr txBox="1">
          <a:spLocks noChangeArrowheads="1"/>
        </xdr:cNvSpPr>
      </xdr:nvSpPr>
      <xdr:spPr>
        <a:xfrm>
          <a:off x="1590675" y="5372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15</xdr:row>
      <xdr:rowOff>0</xdr:rowOff>
    </xdr:from>
    <xdr:ext cx="95250" cy="209550"/>
    <xdr:sp>
      <xdr:nvSpPr>
        <xdr:cNvPr id="888" name="TextBox 888"/>
        <xdr:cNvSpPr txBox="1">
          <a:spLocks noChangeArrowheads="1"/>
        </xdr:cNvSpPr>
      </xdr:nvSpPr>
      <xdr:spPr>
        <a:xfrm>
          <a:off x="1590675" y="5372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15</xdr:row>
      <xdr:rowOff>0</xdr:rowOff>
    </xdr:from>
    <xdr:ext cx="95250" cy="209550"/>
    <xdr:sp>
      <xdr:nvSpPr>
        <xdr:cNvPr id="889" name="TextBox 889"/>
        <xdr:cNvSpPr txBox="1">
          <a:spLocks noChangeArrowheads="1"/>
        </xdr:cNvSpPr>
      </xdr:nvSpPr>
      <xdr:spPr>
        <a:xfrm>
          <a:off x="1590675" y="5372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15</xdr:row>
      <xdr:rowOff>0</xdr:rowOff>
    </xdr:from>
    <xdr:ext cx="95250" cy="209550"/>
    <xdr:sp>
      <xdr:nvSpPr>
        <xdr:cNvPr id="890" name="TextBox 890"/>
        <xdr:cNvSpPr txBox="1">
          <a:spLocks noChangeArrowheads="1"/>
        </xdr:cNvSpPr>
      </xdr:nvSpPr>
      <xdr:spPr>
        <a:xfrm>
          <a:off x="1590675" y="5372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15</xdr:row>
      <xdr:rowOff>0</xdr:rowOff>
    </xdr:from>
    <xdr:ext cx="95250" cy="209550"/>
    <xdr:sp>
      <xdr:nvSpPr>
        <xdr:cNvPr id="891" name="TextBox 891"/>
        <xdr:cNvSpPr txBox="1">
          <a:spLocks noChangeArrowheads="1"/>
        </xdr:cNvSpPr>
      </xdr:nvSpPr>
      <xdr:spPr>
        <a:xfrm>
          <a:off x="1590675" y="5372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15</xdr:row>
      <xdr:rowOff>0</xdr:rowOff>
    </xdr:from>
    <xdr:ext cx="95250" cy="209550"/>
    <xdr:sp>
      <xdr:nvSpPr>
        <xdr:cNvPr id="892" name="TextBox 892"/>
        <xdr:cNvSpPr txBox="1">
          <a:spLocks noChangeArrowheads="1"/>
        </xdr:cNvSpPr>
      </xdr:nvSpPr>
      <xdr:spPr>
        <a:xfrm>
          <a:off x="1590675" y="5372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15</xdr:row>
      <xdr:rowOff>0</xdr:rowOff>
    </xdr:from>
    <xdr:ext cx="95250" cy="209550"/>
    <xdr:sp>
      <xdr:nvSpPr>
        <xdr:cNvPr id="893" name="TextBox 893"/>
        <xdr:cNvSpPr txBox="1">
          <a:spLocks noChangeArrowheads="1"/>
        </xdr:cNvSpPr>
      </xdr:nvSpPr>
      <xdr:spPr>
        <a:xfrm>
          <a:off x="1590675" y="5372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15</xdr:row>
      <xdr:rowOff>0</xdr:rowOff>
    </xdr:from>
    <xdr:ext cx="95250" cy="209550"/>
    <xdr:sp>
      <xdr:nvSpPr>
        <xdr:cNvPr id="894" name="TextBox 894"/>
        <xdr:cNvSpPr txBox="1">
          <a:spLocks noChangeArrowheads="1"/>
        </xdr:cNvSpPr>
      </xdr:nvSpPr>
      <xdr:spPr>
        <a:xfrm>
          <a:off x="1590675" y="5372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15</xdr:row>
      <xdr:rowOff>0</xdr:rowOff>
    </xdr:from>
    <xdr:ext cx="95250" cy="209550"/>
    <xdr:sp>
      <xdr:nvSpPr>
        <xdr:cNvPr id="895" name="TextBox 895"/>
        <xdr:cNvSpPr txBox="1">
          <a:spLocks noChangeArrowheads="1"/>
        </xdr:cNvSpPr>
      </xdr:nvSpPr>
      <xdr:spPr>
        <a:xfrm>
          <a:off x="1590675" y="5372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15</xdr:row>
      <xdr:rowOff>0</xdr:rowOff>
    </xdr:from>
    <xdr:ext cx="95250" cy="209550"/>
    <xdr:sp>
      <xdr:nvSpPr>
        <xdr:cNvPr id="896" name="TextBox 896"/>
        <xdr:cNvSpPr txBox="1">
          <a:spLocks noChangeArrowheads="1"/>
        </xdr:cNvSpPr>
      </xdr:nvSpPr>
      <xdr:spPr>
        <a:xfrm>
          <a:off x="1590675" y="5372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15</xdr:row>
      <xdr:rowOff>0</xdr:rowOff>
    </xdr:from>
    <xdr:ext cx="95250" cy="209550"/>
    <xdr:sp>
      <xdr:nvSpPr>
        <xdr:cNvPr id="897" name="TextBox 897"/>
        <xdr:cNvSpPr txBox="1">
          <a:spLocks noChangeArrowheads="1"/>
        </xdr:cNvSpPr>
      </xdr:nvSpPr>
      <xdr:spPr>
        <a:xfrm>
          <a:off x="1590675" y="5372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15</xdr:row>
      <xdr:rowOff>0</xdr:rowOff>
    </xdr:from>
    <xdr:ext cx="95250" cy="209550"/>
    <xdr:sp>
      <xdr:nvSpPr>
        <xdr:cNvPr id="898" name="TextBox 898"/>
        <xdr:cNvSpPr txBox="1">
          <a:spLocks noChangeArrowheads="1"/>
        </xdr:cNvSpPr>
      </xdr:nvSpPr>
      <xdr:spPr>
        <a:xfrm>
          <a:off x="1590675" y="5372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15</xdr:row>
      <xdr:rowOff>0</xdr:rowOff>
    </xdr:from>
    <xdr:ext cx="95250" cy="209550"/>
    <xdr:sp>
      <xdr:nvSpPr>
        <xdr:cNvPr id="899" name="TextBox 899"/>
        <xdr:cNvSpPr txBox="1">
          <a:spLocks noChangeArrowheads="1"/>
        </xdr:cNvSpPr>
      </xdr:nvSpPr>
      <xdr:spPr>
        <a:xfrm>
          <a:off x="1590675" y="5372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15</xdr:row>
      <xdr:rowOff>0</xdr:rowOff>
    </xdr:from>
    <xdr:ext cx="95250" cy="209550"/>
    <xdr:sp>
      <xdr:nvSpPr>
        <xdr:cNvPr id="900" name="TextBox 900"/>
        <xdr:cNvSpPr txBox="1">
          <a:spLocks noChangeArrowheads="1"/>
        </xdr:cNvSpPr>
      </xdr:nvSpPr>
      <xdr:spPr>
        <a:xfrm>
          <a:off x="1590675" y="5372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15</xdr:row>
      <xdr:rowOff>0</xdr:rowOff>
    </xdr:from>
    <xdr:ext cx="95250" cy="209550"/>
    <xdr:sp>
      <xdr:nvSpPr>
        <xdr:cNvPr id="901" name="TextBox 901"/>
        <xdr:cNvSpPr txBox="1">
          <a:spLocks noChangeArrowheads="1"/>
        </xdr:cNvSpPr>
      </xdr:nvSpPr>
      <xdr:spPr>
        <a:xfrm>
          <a:off x="1590675" y="5372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15</xdr:row>
      <xdr:rowOff>0</xdr:rowOff>
    </xdr:from>
    <xdr:ext cx="95250" cy="209550"/>
    <xdr:sp>
      <xdr:nvSpPr>
        <xdr:cNvPr id="902" name="TextBox 902"/>
        <xdr:cNvSpPr txBox="1">
          <a:spLocks noChangeArrowheads="1"/>
        </xdr:cNvSpPr>
      </xdr:nvSpPr>
      <xdr:spPr>
        <a:xfrm>
          <a:off x="1590675" y="5372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15</xdr:row>
      <xdr:rowOff>0</xdr:rowOff>
    </xdr:from>
    <xdr:ext cx="95250" cy="209550"/>
    <xdr:sp>
      <xdr:nvSpPr>
        <xdr:cNvPr id="903" name="TextBox 903"/>
        <xdr:cNvSpPr txBox="1">
          <a:spLocks noChangeArrowheads="1"/>
        </xdr:cNvSpPr>
      </xdr:nvSpPr>
      <xdr:spPr>
        <a:xfrm>
          <a:off x="1590675" y="5372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15</xdr:row>
      <xdr:rowOff>0</xdr:rowOff>
    </xdr:from>
    <xdr:ext cx="95250" cy="209550"/>
    <xdr:sp>
      <xdr:nvSpPr>
        <xdr:cNvPr id="904" name="TextBox 904"/>
        <xdr:cNvSpPr txBox="1">
          <a:spLocks noChangeArrowheads="1"/>
        </xdr:cNvSpPr>
      </xdr:nvSpPr>
      <xdr:spPr>
        <a:xfrm>
          <a:off x="1590675" y="5372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409575</xdr:colOff>
      <xdr:row>11</xdr:row>
      <xdr:rowOff>0</xdr:rowOff>
    </xdr:from>
    <xdr:ext cx="95250" cy="209550"/>
    <xdr:sp>
      <xdr:nvSpPr>
        <xdr:cNvPr id="905" name="TextBox 905"/>
        <xdr:cNvSpPr txBox="1">
          <a:spLocks noChangeArrowheads="1"/>
        </xdr:cNvSpPr>
      </xdr:nvSpPr>
      <xdr:spPr>
        <a:xfrm>
          <a:off x="2133600" y="3848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15</xdr:row>
      <xdr:rowOff>0</xdr:rowOff>
    </xdr:from>
    <xdr:ext cx="95250" cy="209550"/>
    <xdr:sp>
      <xdr:nvSpPr>
        <xdr:cNvPr id="906" name="TextBox 906"/>
        <xdr:cNvSpPr txBox="1">
          <a:spLocks noChangeArrowheads="1"/>
        </xdr:cNvSpPr>
      </xdr:nvSpPr>
      <xdr:spPr>
        <a:xfrm>
          <a:off x="1590675" y="5372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15</xdr:row>
      <xdr:rowOff>0</xdr:rowOff>
    </xdr:from>
    <xdr:ext cx="95250" cy="209550"/>
    <xdr:sp>
      <xdr:nvSpPr>
        <xdr:cNvPr id="907" name="TextBox 907"/>
        <xdr:cNvSpPr txBox="1">
          <a:spLocks noChangeArrowheads="1"/>
        </xdr:cNvSpPr>
      </xdr:nvSpPr>
      <xdr:spPr>
        <a:xfrm>
          <a:off x="1590675" y="5372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15</xdr:row>
      <xdr:rowOff>0</xdr:rowOff>
    </xdr:from>
    <xdr:ext cx="95250" cy="209550"/>
    <xdr:sp>
      <xdr:nvSpPr>
        <xdr:cNvPr id="908" name="TextBox 908"/>
        <xdr:cNvSpPr txBox="1">
          <a:spLocks noChangeArrowheads="1"/>
        </xdr:cNvSpPr>
      </xdr:nvSpPr>
      <xdr:spPr>
        <a:xfrm>
          <a:off x="1590675" y="5372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15</xdr:row>
      <xdr:rowOff>0</xdr:rowOff>
    </xdr:from>
    <xdr:ext cx="95250" cy="209550"/>
    <xdr:sp>
      <xdr:nvSpPr>
        <xdr:cNvPr id="909" name="TextBox 909"/>
        <xdr:cNvSpPr txBox="1">
          <a:spLocks noChangeArrowheads="1"/>
        </xdr:cNvSpPr>
      </xdr:nvSpPr>
      <xdr:spPr>
        <a:xfrm>
          <a:off x="1590675" y="5372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15</xdr:row>
      <xdr:rowOff>0</xdr:rowOff>
    </xdr:from>
    <xdr:ext cx="95250" cy="209550"/>
    <xdr:sp>
      <xdr:nvSpPr>
        <xdr:cNvPr id="910" name="TextBox 910"/>
        <xdr:cNvSpPr txBox="1">
          <a:spLocks noChangeArrowheads="1"/>
        </xdr:cNvSpPr>
      </xdr:nvSpPr>
      <xdr:spPr>
        <a:xfrm>
          <a:off x="1590675" y="5372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15</xdr:row>
      <xdr:rowOff>0</xdr:rowOff>
    </xdr:from>
    <xdr:ext cx="95250" cy="209550"/>
    <xdr:sp>
      <xdr:nvSpPr>
        <xdr:cNvPr id="911" name="TextBox 911"/>
        <xdr:cNvSpPr txBox="1">
          <a:spLocks noChangeArrowheads="1"/>
        </xdr:cNvSpPr>
      </xdr:nvSpPr>
      <xdr:spPr>
        <a:xfrm>
          <a:off x="1590675" y="5372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15</xdr:row>
      <xdr:rowOff>0</xdr:rowOff>
    </xdr:from>
    <xdr:ext cx="95250" cy="209550"/>
    <xdr:sp>
      <xdr:nvSpPr>
        <xdr:cNvPr id="912" name="TextBox 912"/>
        <xdr:cNvSpPr txBox="1">
          <a:spLocks noChangeArrowheads="1"/>
        </xdr:cNvSpPr>
      </xdr:nvSpPr>
      <xdr:spPr>
        <a:xfrm>
          <a:off x="1590675" y="5372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15</xdr:row>
      <xdr:rowOff>0</xdr:rowOff>
    </xdr:from>
    <xdr:ext cx="95250" cy="209550"/>
    <xdr:sp>
      <xdr:nvSpPr>
        <xdr:cNvPr id="913" name="TextBox 913"/>
        <xdr:cNvSpPr txBox="1">
          <a:spLocks noChangeArrowheads="1"/>
        </xdr:cNvSpPr>
      </xdr:nvSpPr>
      <xdr:spPr>
        <a:xfrm>
          <a:off x="1590675" y="5372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15</xdr:row>
      <xdr:rowOff>0</xdr:rowOff>
    </xdr:from>
    <xdr:ext cx="95250" cy="209550"/>
    <xdr:sp>
      <xdr:nvSpPr>
        <xdr:cNvPr id="914" name="TextBox 914"/>
        <xdr:cNvSpPr txBox="1">
          <a:spLocks noChangeArrowheads="1"/>
        </xdr:cNvSpPr>
      </xdr:nvSpPr>
      <xdr:spPr>
        <a:xfrm>
          <a:off x="1590675" y="5372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15</xdr:row>
      <xdr:rowOff>0</xdr:rowOff>
    </xdr:from>
    <xdr:ext cx="95250" cy="209550"/>
    <xdr:sp>
      <xdr:nvSpPr>
        <xdr:cNvPr id="915" name="TextBox 915"/>
        <xdr:cNvSpPr txBox="1">
          <a:spLocks noChangeArrowheads="1"/>
        </xdr:cNvSpPr>
      </xdr:nvSpPr>
      <xdr:spPr>
        <a:xfrm>
          <a:off x="1590675" y="5372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15</xdr:row>
      <xdr:rowOff>0</xdr:rowOff>
    </xdr:from>
    <xdr:ext cx="95250" cy="209550"/>
    <xdr:sp>
      <xdr:nvSpPr>
        <xdr:cNvPr id="916" name="TextBox 916"/>
        <xdr:cNvSpPr txBox="1">
          <a:spLocks noChangeArrowheads="1"/>
        </xdr:cNvSpPr>
      </xdr:nvSpPr>
      <xdr:spPr>
        <a:xfrm>
          <a:off x="1590675" y="5372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15</xdr:row>
      <xdr:rowOff>0</xdr:rowOff>
    </xdr:from>
    <xdr:ext cx="95250" cy="209550"/>
    <xdr:sp>
      <xdr:nvSpPr>
        <xdr:cNvPr id="917" name="TextBox 917"/>
        <xdr:cNvSpPr txBox="1">
          <a:spLocks noChangeArrowheads="1"/>
        </xdr:cNvSpPr>
      </xdr:nvSpPr>
      <xdr:spPr>
        <a:xfrm>
          <a:off x="1590675" y="5372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15</xdr:row>
      <xdr:rowOff>0</xdr:rowOff>
    </xdr:from>
    <xdr:ext cx="95250" cy="209550"/>
    <xdr:sp>
      <xdr:nvSpPr>
        <xdr:cNvPr id="918" name="TextBox 918"/>
        <xdr:cNvSpPr txBox="1">
          <a:spLocks noChangeArrowheads="1"/>
        </xdr:cNvSpPr>
      </xdr:nvSpPr>
      <xdr:spPr>
        <a:xfrm>
          <a:off x="1590675" y="5372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15</xdr:row>
      <xdr:rowOff>0</xdr:rowOff>
    </xdr:from>
    <xdr:ext cx="95250" cy="209550"/>
    <xdr:sp>
      <xdr:nvSpPr>
        <xdr:cNvPr id="919" name="TextBox 919"/>
        <xdr:cNvSpPr txBox="1">
          <a:spLocks noChangeArrowheads="1"/>
        </xdr:cNvSpPr>
      </xdr:nvSpPr>
      <xdr:spPr>
        <a:xfrm>
          <a:off x="1590675" y="5372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15</xdr:row>
      <xdr:rowOff>0</xdr:rowOff>
    </xdr:from>
    <xdr:ext cx="95250" cy="209550"/>
    <xdr:sp>
      <xdr:nvSpPr>
        <xdr:cNvPr id="920" name="TextBox 920"/>
        <xdr:cNvSpPr txBox="1">
          <a:spLocks noChangeArrowheads="1"/>
        </xdr:cNvSpPr>
      </xdr:nvSpPr>
      <xdr:spPr>
        <a:xfrm>
          <a:off x="1590675" y="5372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15</xdr:row>
      <xdr:rowOff>0</xdr:rowOff>
    </xdr:from>
    <xdr:ext cx="95250" cy="209550"/>
    <xdr:sp>
      <xdr:nvSpPr>
        <xdr:cNvPr id="921" name="TextBox 921"/>
        <xdr:cNvSpPr txBox="1">
          <a:spLocks noChangeArrowheads="1"/>
        </xdr:cNvSpPr>
      </xdr:nvSpPr>
      <xdr:spPr>
        <a:xfrm>
          <a:off x="1590675" y="5372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15</xdr:row>
      <xdr:rowOff>0</xdr:rowOff>
    </xdr:from>
    <xdr:ext cx="95250" cy="209550"/>
    <xdr:sp>
      <xdr:nvSpPr>
        <xdr:cNvPr id="922" name="TextBox 922"/>
        <xdr:cNvSpPr txBox="1">
          <a:spLocks noChangeArrowheads="1"/>
        </xdr:cNvSpPr>
      </xdr:nvSpPr>
      <xdr:spPr>
        <a:xfrm>
          <a:off x="1590675" y="5372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15</xdr:row>
      <xdr:rowOff>0</xdr:rowOff>
    </xdr:from>
    <xdr:ext cx="95250" cy="209550"/>
    <xdr:sp>
      <xdr:nvSpPr>
        <xdr:cNvPr id="923" name="TextBox 923"/>
        <xdr:cNvSpPr txBox="1">
          <a:spLocks noChangeArrowheads="1"/>
        </xdr:cNvSpPr>
      </xdr:nvSpPr>
      <xdr:spPr>
        <a:xfrm>
          <a:off x="1590675" y="5372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11</xdr:row>
      <xdr:rowOff>0</xdr:rowOff>
    </xdr:from>
    <xdr:ext cx="95250" cy="209550"/>
    <xdr:sp>
      <xdr:nvSpPr>
        <xdr:cNvPr id="924" name="TextBox 924"/>
        <xdr:cNvSpPr txBox="1">
          <a:spLocks noChangeArrowheads="1"/>
        </xdr:cNvSpPr>
      </xdr:nvSpPr>
      <xdr:spPr>
        <a:xfrm>
          <a:off x="2181225" y="3848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15</xdr:row>
      <xdr:rowOff>0</xdr:rowOff>
    </xdr:from>
    <xdr:ext cx="95250" cy="209550"/>
    <xdr:sp>
      <xdr:nvSpPr>
        <xdr:cNvPr id="925" name="TextBox 925"/>
        <xdr:cNvSpPr txBox="1">
          <a:spLocks noChangeArrowheads="1"/>
        </xdr:cNvSpPr>
      </xdr:nvSpPr>
      <xdr:spPr>
        <a:xfrm>
          <a:off x="1590675" y="5372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15</xdr:row>
      <xdr:rowOff>0</xdr:rowOff>
    </xdr:from>
    <xdr:ext cx="95250" cy="209550"/>
    <xdr:sp>
      <xdr:nvSpPr>
        <xdr:cNvPr id="926" name="TextBox 926"/>
        <xdr:cNvSpPr txBox="1">
          <a:spLocks noChangeArrowheads="1"/>
        </xdr:cNvSpPr>
      </xdr:nvSpPr>
      <xdr:spPr>
        <a:xfrm>
          <a:off x="1590675" y="5372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15</xdr:row>
      <xdr:rowOff>0</xdr:rowOff>
    </xdr:from>
    <xdr:ext cx="95250" cy="209550"/>
    <xdr:sp>
      <xdr:nvSpPr>
        <xdr:cNvPr id="927" name="TextBox 927"/>
        <xdr:cNvSpPr txBox="1">
          <a:spLocks noChangeArrowheads="1"/>
        </xdr:cNvSpPr>
      </xdr:nvSpPr>
      <xdr:spPr>
        <a:xfrm>
          <a:off x="1590675" y="5372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15</xdr:row>
      <xdr:rowOff>0</xdr:rowOff>
    </xdr:from>
    <xdr:ext cx="95250" cy="209550"/>
    <xdr:sp>
      <xdr:nvSpPr>
        <xdr:cNvPr id="928" name="TextBox 928"/>
        <xdr:cNvSpPr txBox="1">
          <a:spLocks noChangeArrowheads="1"/>
        </xdr:cNvSpPr>
      </xdr:nvSpPr>
      <xdr:spPr>
        <a:xfrm>
          <a:off x="1590675" y="5372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15</xdr:row>
      <xdr:rowOff>0</xdr:rowOff>
    </xdr:from>
    <xdr:ext cx="95250" cy="209550"/>
    <xdr:sp>
      <xdr:nvSpPr>
        <xdr:cNvPr id="929" name="TextBox 929"/>
        <xdr:cNvSpPr txBox="1">
          <a:spLocks noChangeArrowheads="1"/>
        </xdr:cNvSpPr>
      </xdr:nvSpPr>
      <xdr:spPr>
        <a:xfrm>
          <a:off x="1590675" y="5372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15</xdr:row>
      <xdr:rowOff>0</xdr:rowOff>
    </xdr:from>
    <xdr:ext cx="95250" cy="209550"/>
    <xdr:sp>
      <xdr:nvSpPr>
        <xdr:cNvPr id="930" name="TextBox 930"/>
        <xdr:cNvSpPr txBox="1">
          <a:spLocks noChangeArrowheads="1"/>
        </xdr:cNvSpPr>
      </xdr:nvSpPr>
      <xdr:spPr>
        <a:xfrm>
          <a:off x="1590675" y="5372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15</xdr:row>
      <xdr:rowOff>0</xdr:rowOff>
    </xdr:from>
    <xdr:ext cx="95250" cy="209550"/>
    <xdr:sp>
      <xdr:nvSpPr>
        <xdr:cNvPr id="931" name="TextBox 931"/>
        <xdr:cNvSpPr txBox="1">
          <a:spLocks noChangeArrowheads="1"/>
        </xdr:cNvSpPr>
      </xdr:nvSpPr>
      <xdr:spPr>
        <a:xfrm>
          <a:off x="1590675" y="5372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15</xdr:row>
      <xdr:rowOff>0</xdr:rowOff>
    </xdr:from>
    <xdr:ext cx="95250" cy="209550"/>
    <xdr:sp>
      <xdr:nvSpPr>
        <xdr:cNvPr id="932" name="TextBox 932"/>
        <xdr:cNvSpPr txBox="1">
          <a:spLocks noChangeArrowheads="1"/>
        </xdr:cNvSpPr>
      </xdr:nvSpPr>
      <xdr:spPr>
        <a:xfrm>
          <a:off x="1590675" y="5372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15</xdr:row>
      <xdr:rowOff>0</xdr:rowOff>
    </xdr:from>
    <xdr:ext cx="95250" cy="209550"/>
    <xdr:sp>
      <xdr:nvSpPr>
        <xdr:cNvPr id="933" name="TextBox 933"/>
        <xdr:cNvSpPr txBox="1">
          <a:spLocks noChangeArrowheads="1"/>
        </xdr:cNvSpPr>
      </xdr:nvSpPr>
      <xdr:spPr>
        <a:xfrm>
          <a:off x="1590675" y="5372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15</xdr:row>
      <xdr:rowOff>0</xdr:rowOff>
    </xdr:from>
    <xdr:ext cx="95250" cy="209550"/>
    <xdr:sp>
      <xdr:nvSpPr>
        <xdr:cNvPr id="934" name="TextBox 934"/>
        <xdr:cNvSpPr txBox="1">
          <a:spLocks noChangeArrowheads="1"/>
        </xdr:cNvSpPr>
      </xdr:nvSpPr>
      <xdr:spPr>
        <a:xfrm>
          <a:off x="1590675" y="5372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15</xdr:row>
      <xdr:rowOff>0</xdr:rowOff>
    </xdr:from>
    <xdr:ext cx="95250" cy="209550"/>
    <xdr:sp>
      <xdr:nvSpPr>
        <xdr:cNvPr id="935" name="TextBox 935"/>
        <xdr:cNvSpPr txBox="1">
          <a:spLocks noChangeArrowheads="1"/>
        </xdr:cNvSpPr>
      </xdr:nvSpPr>
      <xdr:spPr>
        <a:xfrm>
          <a:off x="1590675" y="5372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15</xdr:row>
      <xdr:rowOff>0</xdr:rowOff>
    </xdr:from>
    <xdr:ext cx="95250" cy="209550"/>
    <xdr:sp>
      <xdr:nvSpPr>
        <xdr:cNvPr id="936" name="TextBox 936"/>
        <xdr:cNvSpPr txBox="1">
          <a:spLocks noChangeArrowheads="1"/>
        </xdr:cNvSpPr>
      </xdr:nvSpPr>
      <xdr:spPr>
        <a:xfrm>
          <a:off x="1590675" y="5372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15</xdr:row>
      <xdr:rowOff>0</xdr:rowOff>
    </xdr:from>
    <xdr:ext cx="95250" cy="209550"/>
    <xdr:sp>
      <xdr:nvSpPr>
        <xdr:cNvPr id="937" name="TextBox 937"/>
        <xdr:cNvSpPr txBox="1">
          <a:spLocks noChangeArrowheads="1"/>
        </xdr:cNvSpPr>
      </xdr:nvSpPr>
      <xdr:spPr>
        <a:xfrm>
          <a:off x="1590675" y="5372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15</xdr:row>
      <xdr:rowOff>0</xdr:rowOff>
    </xdr:from>
    <xdr:ext cx="95250" cy="209550"/>
    <xdr:sp>
      <xdr:nvSpPr>
        <xdr:cNvPr id="938" name="TextBox 938"/>
        <xdr:cNvSpPr txBox="1">
          <a:spLocks noChangeArrowheads="1"/>
        </xdr:cNvSpPr>
      </xdr:nvSpPr>
      <xdr:spPr>
        <a:xfrm>
          <a:off x="1590675" y="5372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15</xdr:row>
      <xdr:rowOff>0</xdr:rowOff>
    </xdr:from>
    <xdr:ext cx="95250" cy="209550"/>
    <xdr:sp>
      <xdr:nvSpPr>
        <xdr:cNvPr id="939" name="TextBox 939"/>
        <xdr:cNvSpPr txBox="1">
          <a:spLocks noChangeArrowheads="1"/>
        </xdr:cNvSpPr>
      </xdr:nvSpPr>
      <xdr:spPr>
        <a:xfrm>
          <a:off x="1590675" y="5372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15</xdr:row>
      <xdr:rowOff>0</xdr:rowOff>
    </xdr:from>
    <xdr:ext cx="95250" cy="209550"/>
    <xdr:sp>
      <xdr:nvSpPr>
        <xdr:cNvPr id="940" name="TextBox 940"/>
        <xdr:cNvSpPr txBox="1">
          <a:spLocks noChangeArrowheads="1"/>
        </xdr:cNvSpPr>
      </xdr:nvSpPr>
      <xdr:spPr>
        <a:xfrm>
          <a:off x="1590675" y="5372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15</xdr:row>
      <xdr:rowOff>0</xdr:rowOff>
    </xdr:from>
    <xdr:ext cx="95250" cy="209550"/>
    <xdr:sp>
      <xdr:nvSpPr>
        <xdr:cNvPr id="941" name="TextBox 941"/>
        <xdr:cNvSpPr txBox="1">
          <a:spLocks noChangeArrowheads="1"/>
        </xdr:cNvSpPr>
      </xdr:nvSpPr>
      <xdr:spPr>
        <a:xfrm>
          <a:off x="1590675" y="5372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15</xdr:row>
      <xdr:rowOff>0</xdr:rowOff>
    </xdr:from>
    <xdr:ext cx="95250" cy="209550"/>
    <xdr:sp>
      <xdr:nvSpPr>
        <xdr:cNvPr id="942" name="TextBox 942"/>
        <xdr:cNvSpPr txBox="1">
          <a:spLocks noChangeArrowheads="1"/>
        </xdr:cNvSpPr>
      </xdr:nvSpPr>
      <xdr:spPr>
        <a:xfrm>
          <a:off x="1590675" y="5372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15</xdr:row>
      <xdr:rowOff>0</xdr:rowOff>
    </xdr:from>
    <xdr:ext cx="95250" cy="209550"/>
    <xdr:sp>
      <xdr:nvSpPr>
        <xdr:cNvPr id="943" name="TextBox 943"/>
        <xdr:cNvSpPr txBox="1">
          <a:spLocks noChangeArrowheads="1"/>
        </xdr:cNvSpPr>
      </xdr:nvSpPr>
      <xdr:spPr>
        <a:xfrm>
          <a:off x="1590675" y="5372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15</xdr:row>
      <xdr:rowOff>0</xdr:rowOff>
    </xdr:from>
    <xdr:ext cx="95250" cy="209550"/>
    <xdr:sp>
      <xdr:nvSpPr>
        <xdr:cNvPr id="944" name="TextBox 944"/>
        <xdr:cNvSpPr txBox="1">
          <a:spLocks noChangeArrowheads="1"/>
        </xdr:cNvSpPr>
      </xdr:nvSpPr>
      <xdr:spPr>
        <a:xfrm>
          <a:off x="1590675" y="5372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15</xdr:row>
      <xdr:rowOff>0</xdr:rowOff>
    </xdr:from>
    <xdr:ext cx="95250" cy="209550"/>
    <xdr:sp>
      <xdr:nvSpPr>
        <xdr:cNvPr id="945" name="TextBox 945"/>
        <xdr:cNvSpPr txBox="1">
          <a:spLocks noChangeArrowheads="1"/>
        </xdr:cNvSpPr>
      </xdr:nvSpPr>
      <xdr:spPr>
        <a:xfrm>
          <a:off x="1590675" y="5372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15</xdr:row>
      <xdr:rowOff>0</xdr:rowOff>
    </xdr:from>
    <xdr:ext cx="95250" cy="209550"/>
    <xdr:sp>
      <xdr:nvSpPr>
        <xdr:cNvPr id="946" name="TextBox 946"/>
        <xdr:cNvSpPr txBox="1">
          <a:spLocks noChangeArrowheads="1"/>
        </xdr:cNvSpPr>
      </xdr:nvSpPr>
      <xdr:spPr>
        <a:xfrm>
          <a:off x="1590675" y="5372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15</xdr:row>
      <xdr:rowOff>0</xdr:rowOff>
    </xdr:from>
    <xdr:ext cx="95250" cy="209550"/>
    <xdr:sp>
      <xdr:nvSpPr>
        <xdr:cNvPr id="947" name="TextBox 947"/>
        <xdr:cNvSpPr txBox="1">
          <a:spLocks noChangeArrowheads="1"/>
        </xdr:cNvSpPr>
      </xdr:nvSpPr>
      <xdr:spPr>
        <a:xfrm>
          <a:off x="1590675" y="5372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15</xdr:row>
      <xdr:rowOff>0</xdr:rowOff>
    </xdr:from>
    <xdr:ext cx="95250" cy="209550"/>
    <xdr:sp>
      <xdr:nvSpPr>
        <xdr:cNvPr id="948" name="TextBox 948"/>
        <xdr:cNvSpPr txBox="1">
          <a:spLocks noChangeArrowheads="1"/>
        </xdr:cNvSpPr>
      </xdr:nvSpPr>
      <xdr:spPr>
        <a:xfrm>
          <a:off x="1590675" y="5372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15</xdr:row>
      <xdr:rowOff>0</xdr:rowOff>
    </xdr:from>
    <xdr:ext cx="95250" cy="209550"/>
    <xdr:sp>
      <xdr:nvSpPr>
        <xdr:cNvPr id="949" name="TextBox 949"/>
        <xdr:cNvSpPr txBox="1">
          <a:spLocks noChangeArrowheads="1"/>
        </xdr:cNvSpPr>
      </xdr:nvSpPr>
      <xdr:spPr>
        <a:xfrm>
          <a:off x="1590675" y="5372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15</xdr:row>
      <xdr:rowOff>0</xdr:rowOff>
    </xdr:from>
    <xdr:ext cx="95250" cy="209550"/>
    <xdr:sp>
      <xdr:nvSpPr>
        <xdr:cNvPr id="950" name="TextBox 950"/>
        <xdr:cNvSpPr txBox="1">
          <a:spLocks noChangeArrowheads="1"/>
        </xdr:cNvSpPr>
      </xdr:nvSpPr>
      <xdr:spPr>
        <a:xfrm>
          <a:off x="1590675" y="5372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15</xdr:row>
      <xdr:rowOff>0</xdr:rowOff>
    </xdr:from>
    <xdr:ext cx="95250" cy="209550"/>
    <xdr:sp>
      <xdr:nvSpPr>
        <xdr:cNvPr id="951" name="TextBox 951"/>
        <xdr:cNvSpPr txBox="1">
          <a:spLocks noChangeArrowheads="1"/>
        </xdr:cNvSpPr>
      </xdr:nvSpPr>
      <xdr:spPr>
        <a:xfrm>
          <a:off x="1590675" y="5372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15</xdr:row>
      <xdr:rowOff>0</xdr:rowOff>
    </xdr:from>
    <xdr:ext cx="95250" cy="209550"/>
    <xdr:sp>
      <xdr:nvSpPr>
        <xdr:cNvPr id="952" name="TextBox 952"/>
        <xdr:cNvSpPr txBox="1">
          <a:spLocks noChangeArrowheads="1"/>
        </xdr:cNvSpPr>
      </xdr:nvSpPr>
      <xdr:spPr>
        <a:xfrm>
          <a:off x="1590675" y="5372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15</xdr:row>
      <xdr:rowOff>0</xdr:rowOff>
    </xdr:from>
    <xdr:ext cx="95250" cy="209550"/>
    <xdr:sp>
      <xdr:nvSpPr>
        <xdr:cNvPr id="953" name="TextBox 953"/>
        <xdr:cNvSpPr txBox="1">
          <a:spLocks noChangeArrowheads="1"/>
        </xdr:cNvSpPr>
      </xdr:nvSpPr>
      <xdr:spPr>
        <a:xfrm>
          <a:off x="1590675" y="5372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15</xdr:row>
      <xdr:rowOff>0</xdr:rowOff>
    </xdr:from>
    <xdr:ext cx="95250" cy="209550"/>
    <xdr:sp>
      <xdr:nvSpPr>
        <xdr:cNvPr id="954" name="TextBox 954"/>
        <xdr:cNvSpPr txBox="1">
          <a:spLocks noChangeArrowheads="1"/>
        </xdr:cNvSpPr>
      </xdr:nvSpPr>
      <xdr:spPr>
        <a:xfrm>
          <a:off x="1590675" y="5372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15</xdr:row>
      <xdr:rowOff>0</xdr:rowOff>
    </xdr:from>
    <xdr:ext cx="95250" cy="209550"/>
    <xdr:sp>
      <xdr:nvSpPr>
        <xdr:cNvPr id="955" name="TextBox 955"/>
        <xdr:cNvSpPr txBox="1">
          <a:spLocks noChangeArrowheads="1"/>
        </xdr:cNvSpPr>
      </xdr:nvSpPr>
      <xdr:spPr>
        <a:xfrm>
          <a:off x="1590675" y="5372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15</xdr:row>
      <xdr:rowOff>0</xdr:rowOff>
    </xdr:from>
    <xdr:ext cx="95250" cy="209550"/>
    <xdr:sp>
      <xdr:nvSpPr>
        <xdr:cNvPr id="956" name="TextBox 956"/>
        <xdr:cNvSpPr txBox="1">
          <a:spLocks noChangeArrowheads="1"/>
        </xdr:cNvSpPr>
      </xdr:nvSpPr>
      <xdr:spPr>
        <a:xfrm>
          <a:off x="1590675" y="5372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15</xdr:row>
      <xdr:rowOff>0</xdr:rowOff>
    </xdr:from>
    <xdr:ext cx="95250" cy="209550"/>
    <xdr:sp>
      <xdr:nvSpPr>
        <xdr:cNvPr id="957" name="TextBox 957"/>
        <xdr:cNvSpPr txBox="1">
          <a:spLocks noChangeArrowheads="1"/>
        </xdr:cNvSpPr>
      </xdr:nvSpPr>
      <xdr:spPr>
        <a:xfrm>
          <a:off x="1590675" y="5372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15</xdr:row>
      <xdr:rowOff>0</xdr:rowOff>
    </xdr:from>
    <xdr:ext cx="95250" cy="209550"/>
    <xdr:sp>
      <xdr:nvSpPr>
        <xdr:cNvPr id="958" name="TextBox 958"/>
        <xdr:cNvSpPr txBox="1">
          <a:spLocks noChangeArrowheads="1"/>
        </xdr:cNvSpPr>
      </xdr:nvSpPr>
      <xdr:spPr>
        <a:xfrm>
          <a:off x="1590675" y="5372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15</xdr:row>
      <xdr:rowOff>0</xdr:rowOff>
    </xdr:from>
    <xdr:ext cx="95250" cy="209550"/>
    <xdr:sp>
      <xdr:nvSpPr>
        <xdr:cNvPr id="959" name="TextBox 959"/>
        <xdr:cNvSpPr txBox="1">
          <a:spLocks noChangeArrowheads="1"/>
        </xdr:cNvSpPr>
      </xdr:nvSpPr>
      <xdr:spPr>
        <a:xfrm>
          <a:off x="1590675" y="5372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15</xdr:row>
      <xdr:rowOff>0</xdr:rowOff>
    </xdr:from>
    <xdr:ext cx="95250" cy="209550"/>
    <xdr:sp>
      <xdr:nvSpPr>
        <xdr:cNvPr id="960" name="TextBox 960"/>
        <xdr:cNvSpPr txBox="1">
          <a:spLocks noChangeArrowheads="1"/>
        </xdr:cNvSpPr>
      </xdr:nvSpPr>
      <xdr:spPr>
        <a:xfrm>
          <a:off x="1590675" y="5372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15</xdr:row>
      <xdr:rowOff>0</xdr:rowOff>
    </xdr:from>
    <xdr:ext cx="95250" cy="209550"/>
    <xdr:sp>
      <xdr:nvSpPr>
        <xdr:cNvPr id="961" name="TextBox 961"/>
        <xdr:cNvSpPr txBox="1">
          <a:spLocks noChangeArrowheads="1"/>
        </xdr:cNvSpPr>
      </xdr:nvSpPr>
      <xdr:spPr>
        <a:xfrm>
          <a:off x="1590675" y="5372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15</xdr:row>
      <xdr:rowOff>0</xdr:rowOff>
    </xdr:from>
    <xdr:ext cx="95250" cy="209550"/>
    <xdr:sp>
      <xdr:nvSpPr>
        <xdr:cNvPr id="962" name="TextBox 962"/>
        <xdr:cNvSpPr txBox="1">
          <a:spLocks noChangeArrowheads="1"/>
        </xdr:cNvSpPr>
      </xdr:nvSpPr>
      <xdr:spPr>
        <a:xfrm>
          <a:off x="1590675" y="5372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15</xdr:row>
      <xdr:rowOff>0</xdr:rowOff>
    </xdr:from>
    <xdr:ext cx="95250" cy="209550"/>
    <xdr:sp>
      <xdr:nvSpPr>
        <xdr:cNvPr id="963" name="TextBox 963"/>
        <xdr:cNvSpPr txBox="1">
          <a:spLocks noChangeArrowheads="1"/>
        </xdr:cNvSpPr>
      </xdr:nvSpPr>
      <xdr:spPr>
        <a:xfrm>
          <a:off x="1590675" y="5372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15</xdr:row>
      <xdr:rowOff>0</xdr:rowOff>
    </xdr:from>
    <xdr:ext cx="95250" cy="209550"/>
    <xdr:sp>
      <xdr:nvSpPr>
        <xdr:cNvPr id="964" name="TextBox 964"/>
        <xdr:cNvSpPr txBox="1">
          <a:spLocks noChangeArrowheads="1"/>
        </xdr:cNvSpPr>
      </xdr:nvSpPr>
      <xdr:spPr>
        <a:xfrm>
          <a:off x="1590675" y="5372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15</xdr:row>
      <xdr:rowOff>0</xdr:rowOff>
    </xdr:from>
    <xdr:ext cx="95250" cy="209550"/>
    <xdr:sp>
      <xdr:nvSpPr>
        <xdr:cNvPr id="965" name="TextBox 965"/>
        <xdr:cNvSpPr txBox="1">
          <a:spLocks noChangeArrowheads="1"/>
        </xdr:cNvSpPr>
      </xdr:nvSpPr>
      <xdr:spPr>
        <a:xfrm>
          <a:off x="1590675" y="5372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15</xdr:row>
      <xdr:rowOff>0</xdr:rowOff>
    </xdr:from>
    <xdr:ext cx="95250" cy="209550"/>
    <xdr:sp>
      <xdr:nvSpPr>
        <xdr:cNvPr id="966" name="TextBox 966"/>
        <xdr:cNvSpPr txBox="1">
          <a:spLocks noChangeArrowheads="1"/>
        </xdr:cNvSpPr>
      </xdr:nvSpPr>
      <xdr:spPr>
        <a:xfrm>
          <a:off x="1590675" y="5372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15</xdr:row>
      <xdr:rowOff>0</xdr:rowOff>
    </xdr:from>
    <xdr:ext cx="95250" cy="209550"/>
    <xdr:sp>
      <xdr:nvSpPr>
        <xdr:cNvPr id="967" name="TextBox 967"/>
        <xdr:cNvSpPr txBox="1">
          <a:spLocks noChangeArrowheads="1"/>
        </xdr:cNvSpPr>
      </xdr:nvSpPr>
      <xdr:spPr>
        <a:xfrm>
          <a:off x="1590675" y="5372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15</xdr:row>
      <xdr:rowOff>0</xdr:rowOff>
    </xdr:from>
    <xdr:ext cx="95250" cy="209550"/>
    <xdr:sp>
      <xdr:nvSpPr>
        <xdr:cNvPr id="968" name="TextBox 968"/>
        <xdr:cNvSpPr txBox="1">
          <a:spLocks noChangeArrowheads="1"/>
        </xdr:cNvSpPr>
      </xdr:nvSpPr>
      <xdr:spPr>
        <a:xfrm>
          <a:off x="1590675" y="5372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15</xdr:row>
      <xdr:rowOff>0</xdr:rowOff>
    </xdr:from>
    <xdr:ext cx="95250" cy="209550"/>
    <xdr:sp>
      <xdr:nvSpPr>
        <xdr:cNvPr id="969" name="TextBox 969"/>
        <xdr:cNvSpPr txBox="1">
          <a:spLocks noChangeArrowheads="1"/>
        </xdr:cNvSpPr>
      </xdr:nvSpPr>
      <xdr:spPr>
        <a:xfrm>
          <a:off x="1590675" y="5372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15</xdr:row>
      <xdr:rowOff>0</xdr:rowOff>
    </xdr:from>
    <xdr:ext cx="95250" cy="209550"/>
    <xdr:sp>
      <xdr:nvSpPr>
        <xdr:cNvPr id="970" name="TextBox 970"/>
        <xdr:cNvSpPr txBox="1">
          <a:spLocks noChangeArrowheads="1"/>
        </xdr:cNvSpPr>
      </xdr:nvSpPr>
      <xdr:spPr>
        <a:xfrm>
          <a:off x="1590675" y="5372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15</xdr:row>
      <xdr:rowOff>0</xdr:rowOff>
    </xdr:from>
    <xdr:ext cx="95250" cy="209550"/>
    <xdr:sp>
      <xdr:nvSpPr>
        <xdr:cNvPr id="971" name="TextBox 971"/>
        <xdr:cNvSpPr txBox="1">
          <a:spLocks noChangeArrowheads="1"/>
        </xdr:cNvSpPr>
      </xdr:nvSpPr>
      <xdr:spPr>
        <a:xfrm>
          <a:off x="1590675" y="5372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15</xdr:row>
      <xdr:rowOff>0</xdr:rowOff>
    </xdr:from>
    <xdr:ext cx="95250" cy="209550"/>
    <xdr:sp>
      <xdr:nvSpPr>
        <xdr:cNvPr id="972" name="TextBox 972"/>
        <xdr:cNvSpPr txBox="1">
          <a:spLocks noChangeArrowheads="1"/>
        </xdr:cNvSpPr>
      </xdr:nvSpPr>
      <xdr:spPr>
        <a:xfrm>
          <a:off x="1590675" y="5372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15</xdr:row>
      <xdr:rowOff>0</xdr:rowOff>
    </xdr:from>
    <xdr:ext cx="95250" cy="209550"/>
    <xdr:sp>
      <xdr:nvSpPr>
        <xdr:cNvPr id="973" name="TextBox 973"/>
        <xdr:cNvSpPr txBox="1">
          <a:spLocks noChangeArrowheads="1"/>
        </xdr:cNvSpPr>
      </xdr:nvSpPr>
      <xdr:spPr>
        <a:xfrm>
          <a:off x="1590675" y="5372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15</xdr:row>
      <xdr:rowOff>0</xdr:rowOff>
    </xdr:from>
    <xdr:ext cx="95250" cy="209550"/>
    <xdr:sp>
      <xdr:nvSpPr>
        <xdr:cNvPr id="974" name="TextBox 974"/>
        <xdr:cNvSpPr txBox="1">
          <a:spLocks noChangeArrowheads="1"/>
        </xdr:cNvSpPr>
      </xdr:nvSpPr>
      <xdr:spPr>
        <a:xfrm>
          <a:off x="1590675" y="5372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15</xdr:row>
      <xdr:rowOff>0</xdr:rowOff>
    </xdr:from>
    <xdr:ext cx="95250" cy="209550"/>
    <xdr:sp>
      <xdr:nvSpPr>
        <xdr:cNvPr id="975" name="TextBox 975"/>
        <xdr:cNvSpPr txBox="1">
          <a:spLocks noChangeArrowheads="1"/>
        </xdr:cNvSpPr>
      </xdr:nvSpPr>
      <xdr:spPr>
        <a:xfrm>
          <a:off x="1590675" y="5372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15</xdr:row>
      <xdr:rowOff>0</xdr:rowOff>
    </xdr:from>
    <xdr:ext cx="95250" cy="209550"/>
    <xdr:sp>
      <xdr:nvSpPr>
        <xdr:cNvPr id="976" name="TextBox 976"/>
        <xdr:cNvSpPr txBox="1">
          <a:spLocks noChangeArrowheads="1"/>
        </xdr:cNvSpPr>
      </xdr:nvSpPr>
      <xdr:spPr>
        <a:xfrm>
          <a:off x="1590675" y="5372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15</xdr:row>
      <xdr:rowOff>0</xdr:rowOff>
    </xdr:from>
    <xdr:ext cx="95250" cy="209550"/>
    <xdr:sp>
      <xdr:nvSpPr>
        <xdr:cNvPr id="977" name="TextBox 977"/>
        <xdr:cNvSpPr txBox="1">
          <a:spLocks noChangeArrowheads="1"/>
        </xdr:cNvSpPr>
      </xdr:nvSpPr>
      <xdr:spPr>
        <a:xfrm>
          <a:off x="1590675" y="5372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15</xdr:row>
      <xdr:rowOff>0</xdr:rowOff>
    </xdr:from>
    <xdr:ext cx="95250" cy="209550"/>
    <xdr:sp>
      <xdr:nvSpPr>
        <xdr:cNvPr id="978" name="TextBox 978"/>
        <xdr:cNvSpPr txBox="1">
          <a:spLocks noChangeArrowheads="1"/>
        </xdr:cNvSpPr>
      </xdr:nvSpPr>
      <xdr:spPr>
        <a:xfrm>
          <a:off x="1590675" y="5372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15</xdr:row>
      <xdr:rowOff>0</xdr:rowOff>
    </xdr:from>
    <xdr:ext cx="95250" cy="209550"/>
    <xdr:sp>
      <xdr:nvSpPr>
        <xdr:cNvPr id="979" name="TextBox 979"/>
        <xdr:cNvSpPr txBox="1">
          <a:spLocks noChangeArrowheads="1"/>
        </xdr:cNvSpPr>
      </xdr:nvSpPr>
      <xdr:spPr>
        <a:xfrm>
          <a:off x="1590675" y="5372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15</xdr:row>
      <xdr:rowOff>0</xdr:rowOff>
    </xdr:from>
    <xdr:ext cx="95250" cy="209550"/>
    <xdr:sp>
      <xdr:nvSpPr>
        <xdr:cNvPr id="980" name="TextBox 980"/>
        <xdr:cNvSpPr txBox="1">
          <a:spLocks noChangeArrowheads="1"/>
        </xdr:cNvSpPr>
      </xdr:nvSpPr>
      <xdr:spPr>
        <a:xfrm>
          <a:off x="1590675" y="5372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15</xdr:row>
      <xdr:rowOff>0</xdr:rowOff>
    </xdr:from>
    <xdr:ext cx="95250" cy="209550"/>
    <xdr:sp>
      <xdr:nvSpPr>
        <xdr:cNvPr id="981" name="TextBox 981"/>
        <xdr:cNvSpPr txBox="1">
          <a:spLocks noChangeArrowheads="1"/>
        </xdr:cNvSpPr>
      </xdr:nvSpPr>
      <xdr:spPr>
        <a:xfrm>
          <a:off x="1590675" y="5372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15</xdr:row>
      <xdr:rowOff>0</xdr:rowOff>
    </xdr:from>
    <xdr:ext cx="95250" cy="209550"/>
    <xdr:sp>
      <xdr:nvSpPr>
        <xdr:cNvPr id="982" name="TextBox 982"/>
        <xdr:cNvSpPr txBox="1">
          <a:spLocks noChangeArrowheads="1"/>
        </xdr:cNvSpPr>
      </xdr:nvSpPr>
      <xdr:spPr>
        <a:xfrm>
          <a:off x="1590675" y="5372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15</xdr:row>
      <xdr:rowOff>0</xdr:rowOff>
    </xdr:from>
    <xdr:ext cx="95250" cy="209550"/>
    <xdr:sp>
      <xdr:nvSpPr>
        <xdr:cNvPr id="983" name="TextBox 983"/>
        <xdr:cNvSpPr txBox="1">
          <a:spLocks noChangeArrowheads="1"/>
        </xdr:cNvSpPr>
      </xdr:nvSpPr>
      <xdr:spPr>
        <a:xfrm>
          <a:off x="1590675" y="5372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15</xdr:row>
      <xdr:rowOff>0</xdr:rowOff>
    </xdr:from>
    <xdr:ext cx="95250" cy="209550"/>
    <xdr:sp>
      <xdr:nvSpPr>
        <xdr:cNvPr id="984" name="TextBox 984"/>
        <xdr:cNvSpPr txBox="1">
          <a:spLocks noChangeArrowheads="1"/>
        </xdr:cNvSpPr>
      </xdr:nvSpPr>
      <xdr:spPr>
        <a:xfrm>
          <a:off x="1590675" y="5372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15</xdr:row>
      <xdr:rowOff>0</xdr:rowOff>
    </xdr:from>
    <xdr:ext cx="95250" cy="209550"/>
    <xdr:sp>
      <xdr:nvSpPr>
        <xdr:cNvPr id="985" name="TextBox 985"/>
        <xdr:cNvSpPr txBox="1">
          <a:spLocks noChangeArrowheads="1"/>
        </xdr:cNvSpPr>
      </xdr:nvSpPr>
      <xdr:spPr>
        <a:xfrm>
          <a:off x="1590675" y="5372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15</xdr:row>
      <xdr:rowOff>0</xdr:rowOff>
    </xdr:from>
    <xdr:ext cx="95250" cy="209550"/>
    <xdr:sp>
      <xdr:nvSpPr>
        <xdr:cNvPr id="986" name="TextBox 986"/>
        <xdr:cNvSpPr txBox="1">
          <a:spLocks noChangeArrowheads="1"/>
        </xdr:cNvSpPr>
      </xdr:nvSpPr>
      <xdr:spPr>
        <a:xfrm>
          <a:off x="1590675" y="5372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15</xdr:row>
      <xdr:rowOff>0</xdr:rowOff>
    </xdr:from>
    <xdr:ext cx="95250" cy="209550"/>
    <xdr:sp>
      <xdr:nvSpPr>
        <xdr:cNvPr id="987" name="TextBox 987"/>
        <xdr:cNvSpPr txBox="1">
          <a:spLocks noChangeArrowheads="1"/>
        </xdr:cNvSpPr>
      </xdr:nvSpPr>
      <xdr:spPr>
        <a:xfrm>
          <a:off x="1590675" y="5372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15</xdr:row>
      <xdr:rowOff>0</xdr:rowOff>
    </xdr:from>
    <xdr:ext cx="95250" cy="209550"/>
    <xdr:sp>
      <xdr:nvSpPr>
        <xdr:cNvPr id="988" name="TextBox 988"/>
        <xdr:cNvSpPr txBox="1">
          <a:spLocks noChangeArrowheads="1"/>
        </xdr:cNvSpPr>
      </xdr:nvSpPr>
      <xdr:spPr>
        <a:xfrm>
          <a:off x="1590675" y="5372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15</xdr:row>
      <xdr:rowOff>0</xdr:rowOff>
    </xdr:from>
    <xdr:ext cx="95250" cy="209550"/>
    <xdr:sp>
      <xdr:nvSpPr>
        <xdr:cNvPr id="989" name="TextBox 989"/>
        <xdr:cNvSpPr txBox="1">
          <a:spLocks noChangeArrowheads="1"/>
        </xdr:cNvSpPr>
      </xdr:nvSpPr>
      <xdr:spPr>
        <a:xfrm>
          <a:off x="1590675" y="5372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15</xdr:row>
      <xdr:rowOff>0</xdr:rowOff>
    </xdr:from>
    <xdr:ext cx="95250" cy="209550"/>
    <xdr:sp>
      <xdr:nvSpPr>
        <xdr:cNvPr id="990" name="TextBox 990"/>
        <xdr:cNvSpPr txBox="1">
          <a:spLocks noChangeArrowheads="1"/>
        </xdr:cNvSpPr>
      </xdr:nvSpPr>
      <xdr:spPr>
        <a:xfrm>
          <a:off x="1590675" y="5372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15</xdr:row>
      <xdr:rowOff>0</xdr:rowOff>
    </xdr:from>
    <xdr:ext cx="95250" cy="209550"/>
    <xdr:sp>
      <xdr:nvSpPr>
        <xdr:cNvPr id="991" name="TextBox 991"/>
        <xdr:cNvSpPr txBox="1">
          <a:spLocks noChangeArrowheads="1"/>
        </xdr:cNvSpPr>
      </xdr:nvSpPr>
      <xdr:spPr>
        <a:xfrm>
          <a:off x="1590675" y="5372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15</xdr:row>
      <xdr:rowOff>0</xdr:rowOff>
    </xdr:from>
    <xdr:ext cx="95250" cy="209550"/>
    <xdr:sp>
      <xdr:nvSpPr>
        <xdr:cNvPr id="992" name="TextBox 992"/>
        <xdr:cNvSpPr txBox="1">
          <a:spLocks noChangeArrowheads="1"/>
        </xdr:cNvSpPr>
      </xdr:nvSpPr>
      <xdr:spPr>
        <a:xfrm>
          <a:off x="1590675" y="5372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15</xdr:row>
      <xdr:rowOff>0</xdr:rowOff>
    </xdr:from>
    <xdr:ext cx="95250" cy="209550"/>
    <xdr:sp>
      <xdr:nvSpPr>
        <xdr:cNvPr id="993" name="TextBox 993"/>
        <xdr:cNvSpPr txBox="1">
          <a:spLocks noChangeArrowheads="1"/>
        </xdr:cNvSpPr>
      </xdr:nvSpPr>
      <xdr:spPr>
        <a:xfrm>
          <a:off x="1590675" y="5372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15</xdr:row>
      <xdr:rowOff>0</xdr:rowOff>
    </xdr:from>
    <xdr:ext cx="95250" cy="209550"/>
    <xdr:sp>
      <xdr:nvSpPr>
        <xdr:cNvPr id="994" name="TextBox 994"/>
        <xdr:cNvSpPr txBox="1">
          <a:spLocks noChangeArrowheads="1"/>
        </xdr:cNvSpPr>
      </xdr:nvSpPr>
      <xdr:spPr>
        <a:xfrm>
          <a:off x="1590675" y="5372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15</xdr:row>
      <xdr:rowOff>0</xdr:rowOff>
    </xdr:from>
    <xdr:ext cx="95250" cy="209550"/>
    <xdr:sp>
      <xdr:nvSpPr>
        <xdr:cNvPr id="995" name="TextBox 995"/>
        <xdr:cNvSpPr txBox="1">
          <a:spLocks noChangeArrowheads="1"/>
        </xdr:cNvSpPr>
      </xdr:nvSpPr>
      <xdr:spPr>
        <a:xfrm>
          <a:off x="1590675" y="5372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15</xdr:row>
      <xdr:rowOff>0</xdr:rowOff>
    </xdr:from>
    <xdr:ext cx="95250" cy="209550"/>
    <xdr:sp>
      <xdr:nvSpPr>
        <xdr:cNvPr id="996" name="TextBox 996"/>
        <xdr:cNvSpPr txBox="1">
          <a:spLocks noChangeArrowheads="1"/>
        </xdr:cNvSpPr>
      </xdr:nvSpPr>
      <xdr:spPr>
        <a:xfrm>
          <a:off x="1590675" y="5372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15</xdr:row>
      <xdr:rowOff>0</xdr:rowOff>
    </xdr:from>
    <xdr:ext cx="95250" cy="209550"/>
    <xdr:sp>
      <xdr:nvSpPr>
        <xdr:cNvPr id="997" name="TextBox 997"/>
        <xdr:cNvSpPr txBox="1">
          <a:spLocks noChangeArrowheads="1"/>
        </xdr:cNvSpPr>
      </xdr:nvSpPr>
      <xdr:spPr>
        <a:xfrm>
          <a:off x="1590675" y="5372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542925</xdr:colOff>
      <xdr:row>15</xdr:row>
      <xdr:rowOff>0</xdr:rowOff>
    </xdr:from>
    <xdr:ext cx="95250" cy="209550"/>
    <xdr:sp>
      <xdr:nvSpPr>
        <xdr:cNvPr id="998" name="TextBox 998"/>
        <xdr:cNvSpPr txBox="1">
          <a:spLocks noChangeArrowheads="1"/>
        </xdr:cNvSpPr>
      </xdr:nvSpPr>
      <xdr:spPr>
        <a:xfrm>
          <a:off x="1724025" y="5372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15</xdr:row>
      <xdr:rowOff>0</xdr:rowOff>
    </xdr:from>
    <xdr:ext cx="95250" cy="209550"/>
    <xdr:sp>
      <xdr:nvSpPr>
        <xdr:cNvPr id="999" name="TextBox 999"/>
        <xdr:cNvSpPr txBox="1">
          <a:spLocks noChangeArrowheads="1"/>
        </xdr:cNvSpPr>
      </xdr:nvSpPr>
      <xdr:spPr>
        <a:xfrm>
          <a:off x="1590675" y="5372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15</xdr:row>
      <xdr:rowOff>0</xdr:rowOff>
    </xdr:from>
    <xdr:ext cx="95250" cy="209550"/>
    <xdr:sp>
      <xdr:nvSpPr>
        <xdr:cNvPr id="1000" name="TextBox 1000"/>
        <xdr:cNvSpPr txBox="1">
          <a:spLocks noChangeArrowheads="1"/>
        </xdr:cNvSpPr>
      </xdr:nvSpPr>
      <xdr:spPr>
        <a:xfrm>
          <a:off x="1590675" y="5372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15</xdr:row>
      <xdr:rowOff>0</xdr:rowOff>
    </xdr:from>
    <xdr:ext cx="95250" cy="209550"/>
    <xdr:sp>
      <xdr:nvSpPr>
        <xdr:cNvPr id="1001" name="TextBox 1001"/>
        <xdr:cNvSpPr txBox="1">
          <a:spLocks noChangeArrowheads="1"/>
        </xdr:cNvSpPr>
      </xdr:nvSpPr>
      <xdr:spPr>
        <a:xfrm>
          <a:off x="1590675" y="5372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15</xdr:row>
      <xdr:rowOff>0</xdr:rowOff>
    </xdr:from>
    <xdr:ext cx="95250" cy="209550"/>
    <xdr:sp>
      <xdr:nvSpPr>
        <xdr:cNvPr id="1002" name="TextBox 1002"/>
        <xdr:cNvSpPr txBox="1">
          <a:spLocks noChangeArrowheads="1"/>
        </xdr:cNvSpPr>
      </xdr:nvSpPr>
      <xdr:spPr>
        <a:xfrm>
          <a:off x="1590675" y="5372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15</xdr:row>
      <xdr:rowOff>0</xdr:rowOff>
    </xdr:from>
    <xdr:ext cx="95250" cy="209550"/>
    <xdr:sp>
      <xdr:nvSpPr>
        <xdr:cNvPr id="1003" name="TextBox 1003"/>
        <xdr:cNvSpPr txBox="1">
          <a:spLocks noChangeArrowheads="1"/>
        </xdr:cNvSpPr>
      </xdr:nvSpPr>
      <xdr:spPr>
        <a:xfrm>
          <a:off x="1590675" y="5372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15</xdr:row>
      <xdr:rowOff>0</xdr:rowOff>
    </xdr:from>
    <xdr:ext cx="95250" cy="209550"/>
    <xdr:sp>
      <xdr:nvSpPr>
        <xdr:cNvPr id="1004" name="TextBox 1004"/>
        <xdr:cNvSpPr txBox="1">
          <a:spLocks noChangeArrowheads="1"/>
        </xdr:cNvSpPr>
      </xdr:nvSpPr>
      <xdr:spPr>
        <a:xfrm>
          <a:off x="1590675" y="5372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15</xdr:row>
      <xdr:rowOff>0</xdr:rowOff>
    </xdr:from>
    <xdr:ext cx="95250" cy="209550"/>
    <xdr:sp>
      <xdr:nvSpPr>
        <xdr:cNvPr id="1005" name="TextBox 1005"/>
        <xdr:cNvSpPr txBox="1">
          <a:spLocks noChangeArrowheads="1"/>
        </xdr:cNvSpPr>
      </xdr:nvSpPr>
      <xdr:spPr>
        <a:xfrm>
          <a:off x="1590675" y="5372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15</xdr:row>
      <xdr:rowOff>0</xdr:rowOff>
    </xdr:from>
    <xdr:ext cx="95250" cy="209550"/>
    <xdr:sp>
      <xdr:nvSpPr>
        <xdr:cNvPr id="1006" name="TextBox 1006"/>
        <xdr:cNvSpPr txBox="1">
          <a:spLocks noChangeArrowheads="1"/>
        </xdr:cNvSpPr>
      </xdr:nvSpPr>
      <xdr:spPr>
        <a:xfrm>
          <a:off x="1590675" y="5372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15</xdr:row>
      <xdr:rowOff>0</xdr:rowOff>
    </xdr:from>
    <xdr:ext cx="95250" cy="209550"/>
    <xdr:sp>
      <xdr:nvSpPr>
        <xdr:cNvPr id="1007" name="TextBox 1007"/>
        <xdr:cNvSpPr txBox="1">
          <a:spLocks noChangeArrowheads="1"/>
        </xdr:cNvSpPr>
      </xdr:nvSpPr>
      <xdr:spPr>
        <a:xfrm>
          <a:off x="1590675" y="5372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15</xdr:row>
      <xdr:rowOff>0</xdr:rowOff>
    </xdr:from>
    <xdr:ext cx="95250" cy="209550"/>
    <xdr:sp>
      <xdr:nvSpPr>
        <xdr:cNvPr id="1008" name="TextBox 1008"/>
        <xdr:cNvSpPr txBox="1">
          <a:spLocks noChangeArrowheads="1"/>
        </xdr:cNvSpPr>
      </xdr:nvSpPr>
      <xdr:spPr>
        <a:xfrm>
          <a:off x="1590675" y="5372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15</xdr:row>
      <xdr:rowOff>0</xdr:rowOff>
    </xdr:from>
    <xdr:ext cx="95250" cy="209550"/>
    <xdr:sp>
      <xdr:nvSpPr>
        <xdr:cNvPr id="1009" name="TextBox 1009"/>
        <xdr:cNvSpPr txBox="1">
          <a:spLocks noChangeArrowheads="1"/>
        </xdr:cNvSpPr>
      </xdr:nvSpPr>
      <xdr:spPr>
        <a:xfrm>
          <a:off x="1590675" y="5372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15</xdr:row>
      <xdr:rowOff>0</xdr:rowOff>
    </xdr:from>
    <xdr:ext cx="95250" cy="209550"/>
    <xdr:sp>
      <xdr:nvSpPr>
        <xdr:cNvPr id="1010" name="TextBox 1010"/>
        <xdr:cNvSpPr txBox="1">
          <a:spLocks noChangeArrowheads="1"/>
        </xdr:cNvSpPr>
      </xdr:nvSpPr>
      <xdr:spPr>
        <a:xfrm>
          <a:off x="1590675" y="5372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15</xdr:row>
      <xdr:rowOff>0</xdr:rowOff>
    </xdr:from>
    <xdr:ext cx="95250" cy="209550"/>
    <xdr:sp>
      <xdr:nvSpPr>
        <xdr:cNvPr id="1011" name="TextBox 1011"/>
        <xdr:cNvSpPr txBox="1">
          <a:spLocks noChangeArrowheads="1"/>
        </xdr:cNvSpPr>
      </xdr:nvSpPr>
      <xdr:spPr>
        <a:xfrm>
          <a:off x="1590675" y="5372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15</xdr:row>
      <xdr:rowOff>0</xdr:rowOff>
    </xdr:from>
    <xdr:ext cx="95250" cy="209550"/>
    <xdr:sp>
      <xdr:nvSpPr>
        <xdr:cNvPr id="1012" name="TextBox 1012"/>
        <xdr:cNvSpPr txBox="1">
          <a:spLocks noChangeArrowheads="1"/>
        </xdr:cNvSpPr>
      </xdr:nvSpPr>
      <xdr:spPr>
        <a:xfrm>
          <a:off x="1590675" y="5372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15</xdr:row>
      <xdr:rowOff>0</xdr:rowOff>
    </xdr:from>
    <xdr:ext cx="95250" cy="209550"/>
    <xdr:sp>
      <xdr:nvSpPr>
        <xdr:cNvPr id="1013" name="TextBox 1013"/>
        <xdr:cNvSpPr txBox="1">
          <a:spLocks noChangeArrowheads="1"/>
        </xdr:cNvSpPr>
      </xdr:nvSpPr>
      <xdr:spPr>
        <a:xfrm>
          <a:off x="1590675" y="5372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15</xdr:row>
      <xdr:rowOff>0</xdr:rowOff>
    </xdr:from>
    <xdr:ext cx="95250" cy="209550"/>
    <xdr:sp>
      <xdr:nvSpPr>
        <xdr:cNvPr id="1014" name="TextBox 1014"/>
        <xdr:cNvSpPr txBox="1">
          <a:spLocks noChangeArrowheads="1"/>
        </xdr:cNvSpPr>
      </xdr:nvSpPr>
      <xdr:spPr>
        <a:xfrm>
          <a:off x="1590675" y="5372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15</xdr:row>
      <xdr:rowOff>0</xdr:rowOff>
    </xdr:from>
    <xdr:ext cx="95250" cy="209550"/>
    <xdr:sp>
      <xdr:nvSpPr>
        <xdr:cNvPr id="1015" name="TextBox 1015"/>
        <xdr:cNvSpPr txBox="1">
          <a:spLocks noChangeArrowheads="1"/>
        </xdr:cNvSpPr>
      </xdr:nvSpPr>
      <xdr:spPr>
        <a:xfrm>
          <a:off x="1590675" y="5372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15</xdr:row>
      <xdr:rowOff>0</xdr:rowOff>
    </xdr:from>
    <xdr:ext cx="95250" cy="209550"/>
    <xdr:sp>
      <xdr:nvSpPr>
        <xdr:cNvPr id="1016" name="TextBox 1016"/>
        <xdr:cNvSpPr txBox="1">
          <a:spLocks noChangeArrowheads="1"/>
        </xdr:cNvSpPr>
      </xdr:nvSpPr>
      <xdr:spPr>
        <a:xfrm>
          <a:off x="1590675" y="5372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15</xdr:row>
      <xdr:rowOff>0</xdr:rowOff>
    </xdr:from>
    <xdr:ext cx="95250" cy="209550"/>
    <xdr:sp>
      <xdr:nvSpPr>
        <xdr:cNvPr id="1017" name="TextBox 1017"/>
        <xdr:cNvSpPr txBox="1">
          <a:spLocks noChangeArrowheads="1"/>
        </xdr:cNvSpPr>
      </xdr:nvSpPr>
      <xdr:spPr>
        <a:xfrm>
          <a:off x="1590675" y="5372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15</xdr:row>
      <xdr:rowOff>0</xdr:rowOff>
    </xdr:from>
    <xdr:ext cx="95250" cy="209550"/>
    <xdr:sp>
      <xdr:nvSpPr>
        <xdr:cNvPr id="1018" name="TextBox 1018"/>
        <xdr:cNvSpPr txBox="1">
          <a:spLocks noChangeArrowheads="1"/>
        </xdr:cNvSpPr>
      </xdr:nvSpPr>
      <xdr:spPr>
        <a:xfrm>
          <a:off x="1590675" y="5372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15</xdr:row>
      <xdr:rowOff>0</xdr:rowOff>
    </xdr:from>
    <xdr:ext cx="95250" cy="209550"/>
    <xdr:sp>
      <xdr:nvSpPr>
        <xdr:cNvPr id="1019" name="TextBox 1019"/>
        <xdr:cNvSpPr txBox="1">
          <a:spLocks noChangeArrowheads="1"/>
        </xdr:cNvSpPr>
      </xdr:nvSpPr>
      <xdr:spPr>
        <a:xfrm>
          <a:off x="1590675" y="5372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15</xdr:row>
      <xdr:rowOff>0</xdr:rowOff>
    </xdr:from>
    <xdr:ext cx="95250" cy="209550"/>
    <xdr:sp>
      <xdr:nvSpPr>
        <xdr:cNvPr id="1020" name="TextBox 1020"/>
        <xdr:cNvSpPr txBox="1">
          <a:spLocks noChangeArrowheads="1"/>
        </xdr:cNvSpPr>
      </xdr:nvSpPr>
      <xdr:spPr>
        <a:xfrm>
          <a:off x="1590675" y="5372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15</xdr:row>
      <xdr:rowOff>0</xdr:rowOff>
    </xdr:from>
    <xdr:ext cx="95250" cy="209550"/>
    <xdr:sp>
      <xdr:nvSpPr>
        <xdr:cNvPr id="1021" name="TextBox 1021"/>
        <xdr:cNvSpPr txBox="1">
          <a:spLocks noChangeArrowheads="1"/>
        </xdr:cNvSpPr>
      </xdr:nvSpPr>
      <xdr:spPr>
        <a:xfrm>
          <a:off x="1590675" y="5372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15</xdr:row>
      <xdr:rowOff>0</xdr:rowOff>
    </xdr:from>
    <xdr:ext cx="95250" cy="209550"/>
    <xdr:sp>
      <xdr:nvSpPr>
        <xdr:cNvPr id="1022" name="TextBox 1022"/>
        <xdr:cNvSpPr txBox="1">
          <a:spLocks noChangeArrowheads="1"/>
        </xdr:cNvSpPr>
      </xdr:nvSpPr>
      <xdr:spPr>
        <a:xfrm>
          <a:off x="1590675" y="5372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15</xdr:row>
      <xdr:rowOff>0</xdr:rowOff>
    </xdr:from>
    <xdr:ext cx="95250" cy="209550"/>
    <xdr:sp>
      <xdr:nvSpPr>
        <xdr:cNvPr id="1023" name="TextBox 1023"/>
        <xdr:cNvSpPr txBox="1">
          <a:spLocks noChangeArrowheads="1"/>
        </xdr:cNvSpPr>
      </xdr:nvSpPr>
      <xdr:spPr>
        <a:xfrm>
          <a:off x="1590675" y="5372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15</xdr:row>
      <xdr:rowOff>0</xdr:rowOff>
    </xdr:from>
    <xdr:ext cx="95250" cy="209550"/>
    <xdr:sp>
      <xdr:nvSpPr>
        <xdr:cNvPr id="1024" name="TextBox 0"/>
        <xdr:cNvSpPr txBox="1">
          <a:spLocks noChangeArrowheads="1"/>
        </xdr:cNvSpPr>
      </xdr:nvSpPr>
      <xdr:spPr>
        <a:xfrm>
          <a:off x="1590675" y="5372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15</xdr:row>
      <xdr:rowOff>0</xdr:rowOff>
    </xdr:from>
    <xdr:ext cx="95250" cy="209550"/>
    <xdr:sp>
      <xdr:nvSpPr>
        <xdr:cNvPr id="1025" name="TextBox 1"/>
        <xdr:cNvSpPr txBox="1">
          <a:spLocks noChangeArrowheads="1"/>
        </xdr:cNvSpPr>
      </xdr:nvSpPr>
      <xdr:spPr>
        <a:xfrm>
          <a:off x="1590675" y="5372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15</xdr:row>
      <xdr:rowOff>0</xdr:rowOff>
    </xdr:from>
    <xdr:ext cx="95250" cy="209550"/>
    <xdr:sp>
      <xdr:nvSpPr>
        <xdr:cNvPr id="1026" name="TextBox 2"/>
        <xdr:cNvSpPr txBox="1">
          <a:spLocks noChangeArrowheads="1"/>
        </xdr:cNvSpPr>
      </xdr:nvSpPr>
      <xdr:spPr>
        <a:xfrm>
          <a:off x="1590675" y="5372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15</xdr:row>
      <xdr:rowOff>0</xdr:rowOff>
    </xdr:from>
    <xdr:ext cx="95250" cy="209550"/>
    <xdr:sp>
      <xdr:nvSpPr>
        <xdr:cNvPr id="1027" name="TextBox 3"/>
        <xdr:cNvSpPr txBox="1">
          <a:spLocks noChangeArrowheads="1"/>
        </xdr:cNvSpPr>
      </xdr:nvSpPr>
      <xdr:spPr>
        <a:xfrm>
          <a:off x="1590675" y="5372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15</xdr:row>
      <xdr:rowOff>0</xdr:rowOff>
    </xdr:from>
    <xdr:ext cx="95250" cy="209550"/>
    <xdr:sp>
      <xdr:nvSpPr>
        <xdr:cNvPr id="1028" name="TextBox 4"/>
        <xdr:cNvSpPr txBox="1">
          <a:spLocks noChangeArrowheads="1"/>
        </xdr:cNvSpPr>
      </xdr:nvSpPr>
      <xdr:spPr>
        <a:xfrm>
          <a:off x="1590675" y="5372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15</xdr:row>
      <xdr:rowOff>0</xdr:rowOff>
    </xdr:from>
    <xdr:ext cx="95250" cy="209550"/>
    <xdr:sp>
      <xdr:nvSpPr>
        <xdr:cNvPr id="1029" name="TextBox 5"/>
        <xdr:cNvSpPr txBox="1">
          <a:spLocks noChangeArrowheads="1"/>
        </xdr:cNvSpPr>
      </xdr:nvSpPr>
      <xdr:spPr>
        <a:xfrm>
          <a:off x="1590675" y="5372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15</xdr:row>
      <xdr:rowOff>0</xdr:rowOff>
    </xdr:from>
    <xdr:ext cx="95250" cy="209550"/>
    <xdr:sp>
      <xdr:nvSpPr>
        <xdr:cNvPr id="1030" name="TextBox 6"/>
        <xdr:cNvSpPr txBox="1">
          <a:spLocks noChangeArrowheads="1"/>
        </xdr:cNvSpPr>
      </xdr:nvSpPr>
      <xdr:spPr>
        <a:xfrm>
          <a:off x="1590675" y="5372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15</xdr:row>
      <xdr:rowOff>0</xdr:rowOff>
    </xdr:from>
    <xdr:ext cx="95250" cy="209550"/>
    <xdr:sp>
      <xdr:nvSpPr>
        <xdr:cNvPr id="1031" name="TextBox 7"/>
        <xdr:cNvSpPr txBox="1">
          <a:spLocks noChangeArrowheads="1"/>
        </xdr:cNvSpPr>
      </xdr:nvSpPr>
      <xdr:spPr>
        <a:xfrm>
          <a:off x="1590675" y="5372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15</xdr:row>
      <xdr:rowOff>0</xdr:rowOff>
    </xdr:from>
    <xdr:ext cx="95250" cy="209550"/>
    <xdr:sp>
      <xdr:nvSpPr>
        <xdr:cNvPr id="1032" name="TextBox 8"/>
        <xdr:cNvSpPr txBox="1">
          <a:spLocks noChangeArrowheads="1"/>
        </xdr:cNvSpPr>
      </xdr:nvSpPr>
      <xdr:spPr>
        <a:xfrm>
          <a:off x="1590675" y="5372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15</xdr:row>
      <xdr:rowOff>0</xdr:rowOff>
    </xdr:from>
    <xdr:ext cx="95250" cy="209550"/>
    <xdr:sp>
      <xdr:nvSpPr>
        <xdr:cNvPr id="1033" name="TextBox 9"/>
        <xdr:cNvSpPr txBox="1">
          <a:spLocks noChangeArrowheads="1"/>
        </xdr:cNvSpPr>
      </xdr:nvSpPr>
      <xdr:spPr>
        <a:xfrm>
          <a:off x="1590675" y="5372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15</xdr:row>
      <xdr:rowOff>0</xdr:rowOff>
    </xdr:from>
    <xdr:ext cx="95250" cy="209550"/>
    <xdr:sp>
      <xdr:nvSpPr>
        <xdr:cNvPr id="1034" name="TextBox 10"/>
        <xdr:cNvSpPr txBox="1">
          <a:spLocks noChangeArrowheads="1"/>
        </xdr:cNvSpPr>
      </xdr:nvSpPr>
      <xdr:spPr>
        <a:xfrm>
          <a:off x="1590675" y="5372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15</xdr:row>
      <xdr:rowOff>0</xdr:rowOff>
    </xdr:from>
    <xdr:ext cx="95250" cy="209550"/>
    <xdr:sp>
      <xdr:nvSpPr>
        <xdr:cNvPr id="1035" name="TextBox 11"/>
        <xdr:cNvSpPr txBox="1">
          <a:spLocks noChangeArrowheads="1"/>
        </xdr:cNvSpPr>
      </xdr:nvSpPr>
      <xdr:spPr>
        <a:xfrm>
          <a:off x="1590675" y="5372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15</xdr:row>
      <xdr:rowOff>0</xdr:rowOff>
    </xdr:from>
    <xdr:ext cx="95250" cy="209550"/>
    <xdr:sp>
      <xdr:nvSpPr>
        <xdr:cNvPr id="1036" name="TextBox 12"/>
        <xdr:cNvSpPr txBox="1">
          <a:spLocks noChangeArrowheads="1"/>
        </xdr:cNvSpPr>
      </xdr:nvSpPr>
      <xdr:spPr>
        <a:xfrm>
          <a:off x="1590675" y="5372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15</xdr:row>
      <xdr:rowOff>0</xdr:rowOff>
    </xdr:from>
    <xdr:ext cx="95250" cy="209550"/>
    <xdr:sp>
      <xdr:nvSpPr>
        <xdr:cNvPr id="1037" name="TextBox 13"/>
        <xdr:cNvSpPr txBox="1">
          <a:spLocks noChangeArrowheads="1"/>
        </xdr:cNvSpPr>
      </xdr:nvSpPr>
      <xdr:spPr>
        <a:xfrm>
          <a:off x="1590675" y="5372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15</xdr:row>
      <xdr:rowOff>0</xdr:rowOff>
    </xdr:from>
    <xdr:ext cx="95250" cy="209550"/>
    <xdr:sp>
      <xdr:nvSpPr>
        <xdr:cNvPr id="1038" name="TextBox 14"/>
        <xdr:cNvSpPr txBox="1">
          <a:spLocks noChangeArrowheads="1"/>
        </xdr:cNvSpPr>
      </xdr:nvSpPr>
      <xdr:spPr>
        <a:xfrm>
          <a:off x="1590675" y="5372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15</xdr:row>
      <xdr:rowOff>0</xdr:rowOff>
    </xdr:from>
    <xdr:ext cx="95250" cy="209550"/>
    <xdr:sp>
      <xdr:nvSpPr>
        <xdr:cNvPr id="1039" name="TextBox 15"/>
        <xdr:cNvSpPr txBox="1">
          <a:spLocks noChangeArrowheads="1"/>
        </xdr:cNvSpPr>
      </xdr:nvSpPr>
      <xdr:spPr>
        <a:xfrm>
          <a:off x="1590675" y="5372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15</xdr:row>
      <xdr:rowOff>0</xdr:rowOff>
    </xdr:from>
    <xdr:ext cx="95250" cy="209550"/>
    <xdr:sp>
      <xdr:nvSpPr>
        <xdr:cNvPr id="1040" name="TextBox 16"/>
        <xdr:cNvSpPr txBox="1">
          <a:spLocks noChangeArrowheads="1"/>
        </xdr:cNvSpPr>
      </xdr:nvSpPr>
      <xdr:spPr>
        <a:xfrm>
          <a:off x="1590675" y="5372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15</xdr:row>
      <xdr:rowOff>0</xdr:rowOff>
    </xdr:from>
    <xdr:ext cx="95250" cy="209550"/>
    <xdr:sp>
      <xdr:nvSpPr>
        <xdr:cNvPr id="1041" name="TextBox 17"/>
        <xdr:cNvSpPr txBox="1">
          <a:spLocks noChangeArrowheads="1"/>
        </xdr:cNvSpPr>
      </xdr:nvSpPr>
      <xdr:spPr>
        <a:xfrm>
          <a:off x="1590675" y="5372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15</xdr:row>
      <xdr:rowOff>0</xdr:rowOff>
    </xdr:from>
    <xdr:ext cx="95250" cy="209550"/>
    <xdr:sp>
      <xdr:nvSpPr>
        <xdr:cNvPr id="1042" name="TextBox 18"/>
        <xdr:cNvSpPr txBox="1">
          <a:spLocks noChangeArrowheads="1"/>
        </xdr:cNvSpPr>
      </xdr:nvSpPr>
      <xdr:spPr>
        <a:xfrm>
          <a:off x="1590675" y="5372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15</xdr:row>
      <xdr:rowOff>0</xdr:rowOff>
    </xdr:from>
    <xdr:ext cx="95250" cy="209550"/>
    <xdr:sp>
      <xdr:nvSpPr>
        <xdr:cNvPr id="1043" name="TextBox 19"/>
        <xdr:cNvSpPr txBox="1">
          <a:spLocks noChangeArrowheads="1"/>
        </xdr:cNvSpPr>
      </xdr:nvSpPr>
      <xdr:spPr>
        <a:xfrm>
          <a:off x="1590675" y="5372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15</xdr:row>
      <xdr:rowOff>0</xdr:rowOff>
    </xdr:from>
    <xdr:ext cx="95250" cy="209550"/>
    <xdr:sp>
      <xdr:nvSpPr>
        <xdr:cNvPr id="1044" name="TextBox 20"/>
        <xdr:cNvSpPr txBox="1">
          <a:spLocks noChangeArrowheads="1"/>
        </xdr:cNvSpPr>
      </xdr:nvSpPr>
      <xdr:spPr>
        <a:xfrm>
          <a:off x="1590675" y="5372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15</xdr:row>
      <xdr:rowOff>0</xdr:rowOff>
    </xdr:from>
    <xdr:ext cx="95250" cy="209550"/>
    <xdr:sp>
      <xdr:nvSpPr>
        <xdr:cNvPr id="1045" name="TextBox 21"/>
        <xdr:cNvSpPr txBox="1">
          <a:spLocks noChangeArrowheads="1"/>
        </xdr:cNvSpPr>
      </xdr:nvSpPr>
      <xdr:spPr>
        <a:xfrm>
          <a:off x="1590675" y="5372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15</xdr:row>
      <xdr:rowOff>0</xdr:rowOff>
    </xdr:from>
    <xdr:ext cx="95250" cy="209550"/>
    <xdr:sp>
      <xdr:nvSpPr>
        <xdr:cNvPr id="1046" name="TextBox 22"/>
        <xdr:cNvSpPr txBox="1">
          <a:spLocks noChangeArrowheads="1"/>
        </xdr:cNvSpPr>
      </xdr:nvSpPr>
      <xdr:spPr>
        <a:xfrm>
          <a:off x="1590675" y="5372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15</xdr:row>
      <xdr:rowOff>0</xdr:rowOff>
    </xdr:from>
    <xdr:ext cx="95250" cy="209550"/>
    <xdr:sp>
      <xdr:nvSpPr>
        <xdr:cNvPr id="1047" name="TextBox 23"/>
        <xdr:cNvSpPr txBox="1">
          <a:spLocks noChangeArrowheads="1"/>
        </xdr:cNvSpPr>
      </xdr:nvSpPr>
      <xdr:spPr>
        <a:xfrm>
          <a:off x="1590675" y="5372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15</xdr:row>
      <xdr:rowOff>0</xdr:rowOff>
    </xdr:from>
    <xdr:ext cx="95250" cy="209550"/>
    <xdr:sp>
      <xdr:nvSpPr>
        <xdr:cNvPr id="1048" name="TextBox 24"/>
        <xdr:cNvSpPr txBox="1">
          <a:spLocks noChangeArrowheads="1"/>
        </xdr:cNvSpPr>
      </xdr:nvSpPr>
      <xdr:spPr>
        <a:xfrm>
          <a:off x="1590675" y="5372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15</xdr:row>
      <xdr:rowOff>0</xdr:rowOff>
    </xdr:from>
    <xdr:ext cx="95250" cy="209550"/>
    <xdr:sp>
      <xdr:nvSpPr>
        <xdr:cNvPr id="1049" name="TextBox 25"/>
        <xdr:cNvSpPr txBox="1">
          <a:spLocks noChangeArrowheads="1"/>
        </xdr:cNvSpPr>
      </xdr:nvSpPr>
      <xdr:spPr>
        <a:xfrm>
          <a:off x="1590675" y="5372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15</xdr:row>
      <xdr:rowOff>0</xdr:rowOff>
    </xdr:from>
    <xdr:ext cx="95250" cy="209550"/>
    <xdr:sp>
      <xdr:nvSpPr>
        <xdr:cNvPr id="1050" name="TextBox 26"/>
        <xdr:cNvSpPr txBox="1">
          <a:spLocks noChangeArrowheads="1"/>
        </xdr:cNvSpPr>
      </xdr:nvSpPr>
      <xdr:spPr>
        <a:xfrm>
          <a:off x="1590675" y="5372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15</xdr:row>
      <xdr:rowOff>0</xdr:rowOff>
    </xdr:from>
    <xdr:ext cx="95250" cy="209550"/>
    <xdr:sp>
      <xdr:nvSpPr>
        <xdr:cNvPr id="1051" name="TextBox 27"/>
        <xdr:cNvSpPr txBox="1">
          <a:spLocks noChangeArrowheads="1"/>
        </xdr:cNvSpPr>
      </xdr:nvSpPr>
      <xdr:spPr>
        <a:xfrm>
          <a:off x="1590675" y="5372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15</xdr:row>
      <xdr:rowOff>0</xdr:rowOff>
    </xdr:from>
    <xdr:ext cx="95250" cy="209550"/>
    <xdr:sp>
      <xdr:nvSpPr>
        <xdr:cNvPr id="1052" name="TextBox 28"/>
        <xdr:cNvSpPr txBox="1">
          <a:spLocks noChangeArrowheads="1"/>
        </xdr:cNvSpPr>
      </xdr:nvSpPr>
      <xdr:spPr>
        <a:xfrm>
          <a:off x="1590675" y="5372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15</xdr:row>
      <xdr:rowOff>0</xdr:rowOff>
    </xdr:from>
    <xdr:ext cx="95250" cy="209550"/>
    <xdr:sp>
      <xdr:nvSpPr>
        <xdr:cNvPr id="1053" name="TextBox 29"/>
        <xdr:cNvSpPr txBox="1">
          <a:spLocks noChangeArrowheads="1"/>
        </xdr:cNvSpPr>
      </xdr:nvSpPr>
      <xdr:spPr>
        <a:xfrm>
          <a:off x="1590675" y="5372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15</xdr:row>
      <xdr:rowOff>0</xdr:rowOff>
    </xdr:from>
    <xdr:ext cx="95250" cy="209550"/>
    <xdr:sp>
      <xdr:nvSpPr>
        <xdr:cNvPr id="1054" name="TextBox 30"/>
        <xdr:cNvSpPr txBox="1">
          <a:spLocks noChangeArrowheads="1"/>
        </xdr:cNvSpPr>
      </xdr:nvSpPr>
      <xdr:spPr>
        <a:xfrm>
          <a:off x="1590675" y="5372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15</xdr:row>
      <xdr:rowOff>0</xdr:rowOff>
    </xdr:from>
    <xdr:ext cx="95250" cy="209550"/>
    <xdr:sp>
      <xdr:nvSpPr>
        <xdr:cNvPr id="1055" name="TextBox 31"/>
        <xdr:cNvSpPr txBox="1">
          <a:spLocks noChangeArrowheads="1"/>
        </xdr:cNvSpPr>
      </xdr:nvSpPr>
      <xdr:spPr>
        <a:xfrm>
          <a:off x="1590675" y="5372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15</xdr:row>
      <xdr:rowOff>0</xdr:rowOff>
    </xdr:from>
    <xdr:ext cx="95250" cy="209550"/>
    <xdr:sp>
      <xdr:nvSpPr>
        <xdr:cNvPr id="1056" name="TextBox 32"/>
        <xdr:cNvSpPr txBox="1">
          <a:spLocks noChangeArrowheads="1"/>
        </xdr:cNvSpPr>
      </xdr:nvSpPr>
      <xdr:spPr>
        <a:xfrm>
          <a:off x="1590675" y="5372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15</xdr:row>
      <xdr:rowOff>0</xdr:rowOff>
    </xdr:from>
    <xdr:ext cx="95250" cy="209550"/>
    <xdr:sp>
      <xdr:nvSpPr>
        <xdr:cNvPr id="1057" name="TextBox 33"/>
        <xdr:cNvSpPr txBox="1">
          <a:spLocks noChangeArrowheads="1"/>
        </xdr:cNvSpPr>
      </xdr:nvSpPr>
      <xdr:spPr>
        <a:xfrm>
          <a:off x="1590675" y="5372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15</xdr:row>
      <xdr:rowOff>0</xdr:rowOff>
    </xdr:from>
    <xdr:ext cx="95250" cy="209550"/>
    <xdr:sp>
      <xdr:nvSpPr>
        <xdr:cNvPr id="1058" name="TextBox 34"/>
        <xdr:cNvSpPr txBox="1">
          <a:spLocks noChangeArrowheads="1"/>
        </xdr:cNvSpPr>
      </xdr:nvSpPr>
      <xdr:spPr>
        <a:xfrm>
          <a:off x="1590675" y="5372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15</xdr:row>
      <xdr:rowOff>0</xdr:rowOff>
    </xdr:from>
    <xdr:ext cx="95250" cy="209550"/>
    <xdr:sp>
      <xdr:nvSpPr>
        <xdr:cNvPr id="1059" name="TextBox 35"/>
        <xdr:cNvSpPr txBox="1">
          <a:spLocks noChangeArrowheads="1"/>
        </xdr:cNvSpPr>
      </xdr:nvSpPr>
      <xdr:spPr>
        <a:xfrm>
          <a:off x="1590675" y="5372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15</xdr:row>
      <xdr:rowOff>0</xdr:rowOff>
    </xdr:from>
    <xdr:ext cx="95250" cy="209550"/>
    <xdr:sp>
      <xdr:nvSpPr>
        <xdr:cNvPr id="1060" name="TextBox 36"/>
        <xdr:cNvSpPr txBox="1">
          <a:spLocks noChangeArrowheads="1"/>
        </xdr:cNvSpPr>
      </xdr:nvSpPr>
      <xdr:spPr>
        <a:xfrm>
          <a:off x="1590675" y="5372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15</xdr:row>
      <xdr:rowOff>0</xdr:rowOff>
    </xdr:from>
    <xdr:ext cx="95250" cy="209550"/>
    <xdr:sp>
      <xdr:nvSpPr>
        <xdr:cNvPr id="1061" name="TextBox 37"/>
        <xdr:cNvSpPr txBox="1">
          <a:spLocks noChangeArrowheads="1"/>
        </xdr:cNvSpPr>
      </xdr:nvSpPr>
      <xdr:spPr>
        <a:xfrm>
          <a:off x="1590675" y="5372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15</xdr:row>
      <xdr:rowOff>0</xdr:rowOff>
    </xdr:from>
    <xdr:ext cx="95250" cy="209550"/>
    <xdr:sp>
      <xdr:nvSpPr>
        <xdr:cNvPr id="1062" name="TextBox 38"/>
        <xdr:cNvSpPr txBox="1">
          <a:spLocks noChangeArrowheads="1"/>
        </xdr:cNvSpPr>
      </xdr:nvSpPr>
      <xdr:spPr>
        <a:xfrm>
          <a:off x="1590675" y="5372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15</xdr:row>
      <xdr:rowOff>0</xdr:rowOff>
    </xdr:from>
    <xdr:ext cx="95250" cy="209550"/>
    <xdr:sp>
      <xdr:nvSpPr>
        <xdr:cNvPr id="1063" name="TextBox 39"/>
        <xdr:cNvSpPr txBox="1">
          <a:spLocks noChangeArrowheads="1"/>
        </xdr:cNvSpPr>
      </xdr:nvSpPr>
      <xdr:spPr>
        <a:xfrm>
          <a:off x="1590675" y="5372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15</xdr:row>
      <xdr:rowOff>0</xdr:rowOff>
    </xdr:from>
    <xdr:ext cx="95250" cy="209550"/>
    <xdr:sp>
      <xdr:nvSpPr>
        <xdr:cNvPr id="1064" name="TextBox 40"/>
        <xdr:cNvSpPr txBox="1">
          <a:spLocks noChangeArrowheads="1"/>
        </xdr:cNvSpPr>
      </xdr:nvSpPr>
      <xdr:spPr>
        <a:xfrm>
          <a:off x="1590675" y="5372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15</xdr:row>
      <xdr:rowOff>0</xdr:rowOff>
    </xdr:from>
    <xdr:ext cx="95250" cy="209550"/>
    <xdr:sp>
      <xdr:nvSpPr>
        <xdr:cNvPr id="1065" name="TextBox 41"/>
        <xdr:cNvSpPr txBox="1">
          <a:spLocks noChangeArrowheads="1"/>
        </xdr:cNvSpPr>
      </xdr:nvSpPr>
      <xdr:spPr>
        <a:xfrm>
          <a:off x="1590675" y="5372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15</xdr:row>
      <xdr:rowOff>0</xdr:rowOff>
    </xdr:from>
    <xdr:ext cx="95250" cy="209550"/>
    <xdr:sp>
      <xdr:nvSpPr>
        <xdr:cNvPr id="1066" name="TextBox 42"/>
        <xdr:cNvSpPr txBox="1">
          <a:spLocks noChangeArrowheads="1"/>
        </xdr:cNvSpPr>
      </xdr:nvSpPr>
      <xdr:spPr>
        <a:xfrm>
          <a:off x="1590675" y="5372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15</xdr:row>
      <xdr:rowOff>0</xdr:rowOff>
    </xdr:from>
    <xdr:ext cx="95250" cy="209550"/>
    <xdr:sp>
      <xdr:nvSpPr>
        <xdr:cNvPr id="1067" name="TextBox 43"/>
        <xdr:cNvSpPr txBox="1">
          <a:spLocks noChangeArrowheads="1"/>
        </xdr:cNvSpPr>
      </xdr:nvSpPr>
      <xdr:spPr>
        <a:xfrm>
          <a:off x="1590675" y="5372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15</xdr:row>
      <xdr:rowOff>0</xdr:rowOff>
    </xdr:from>
    <xdr:ext cx="95250" cy="209550"/>
    <xdr:sp>
      <xdr:nvSpPr>
        <xdr:cNvPr id="1068" name="TextBox 44"/>
        <xdr:cNvSpPr txBox="1">
          <a:spLocks noChangeArrowheads="1"/>
        </xdr:cNvSpPr>
      </xdr:nvSpPr>
      <xdr:spPr>
        <a:xfrm>
          <a:off x="1590675" y="5372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15</xdr:row>
      <xdr:rowOff>0</xdr:rowOff>
    </xdr:from>
    <xdr:ext cx="95250" cy="209550"/>
    <xdr:sp>
      <xdr:nvSpPr>
        <xdr:cNvPr id="1069" name="TextBox 45"/>
        <xdr:cNvSpPr txBox="1">
          <a:spLocks noChangeArrowheads="1"/>
        </xdr:cNvSpPr>
      </xdr:nvSpPr>
      <xdr:spPr>
        <a:xfrm>
          <a:off x="1590675" y="5372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15</xdr:row>
      <xdr:rowOff>0</xdr:rowOff>
    </xdr:from>
    <xdr:ext cx="95250" cy="209550"/>
    <xdr:sp>
      <xdr:nvSpPr>
        <xdr:cNvPr id="1070" name="TextBox 46"/>
        <xdr:cNvSpPr txBox="1">
          <a:spLocks noChangeArrowheads="1"/>
        </xdr:cNvSpPr>
      </xdr:nvSpPr>
      <xdr:spPr>
        <a:xfrm>
          <a:off x="1590675" y="5372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15</xdr:row>
      <xdr:rowOff>0</xdr:rowOff>
    </xdr:from>
    <xdr:ext cx="95250" cy="209550"/>
    <xdr:sp>
      <xdr:nvSpPr>
        <xdr:cNvPr id="1071" name="TextBox 47"/>
        <xdr:cNvSpPr txBox="1">
          <a:spLocks noChangeArrowheads="1"/>
        </xdr:cNvSpPr>
      </xdr:nvSpPr>
      <xdr:spPr>
        <a:xfrm>
          <a:off x="1590675" y="5372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15</xdr:row>
      <xdr:rowOff>0</xdr:rowOff>
    </xdr:from>
    <xdr:ext cx="95250" cy="209550"/>
    <xdr:sp>
      <xdr:nvSpPr>
        <xdr:cNvPr id="1072" name="TextBox 48"/>
        <xdr:cNvSpPr txBox="1">
          <a:spLocks noChangeArrowheads="1"/>
        </xdr:cNvSpPr>
      </xdr:nvSpPr>
      <xdr:spPr>
        <a:xfrm>
          <a:off x="1590675" y="5372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15</xdr:row>
      <xdr:rowOff>0</xdr:rowOff>
    </xdr:from>
    <xdr:ext cx="95250" cy="209550"/>
    <xdr:sp>
      <xdr:nvSpPr>
        <xdr:cNvPr id="1073" name="TextBox 49"/>
        <xdr:cNvSpPr txBox="1">
          <a:spLocks noChangeArrowheads="1"/>
        </xdr:cNvSpPr>
      </xdr:nvSpPr>
      <xdr:spPr>
        <a:xfrm>
          <a:off x="1590675" y="5372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15</xdr:row>
      <xdr:rowOff>0</xdr:rowOff>
    </xdr:from>
    <xdr:ext cx="95250" cy="209550"/>
    <xdr:sp>
      <xdr:nvSpPr>
        <xdr:cNvPr id="1074" name="TextBox 50"/>
        <xdr:cNvSpPr txBox="1">
          <a:spLocks noChangeArrowheads="1"/>
        </xdr:cNvSpPr>
      </xdr:nvSpPr>
      <xdr:spPr>
        <a:xfrm>
          <a:off x="1590675" y="5372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15</xdr:row>
      <xdr:rowOff>0</xdr:rowOff>
    </xdr:from>
    <xdr:ext cx="95250" cy="209550"/>
    <xdr:sp>
      <xdr:nvSpPr>
        <xdr:cNvPr id="1075" name="TextBox 51"/>
        <xdr:cNvSpPr txBox="1">
          <a:spLocks noChangeArrowheads="1"/>
        </xdr:cNvSpPr>
      </xdr:nvSpPr>
      <xdr:spPr>
        <a:xfrm>
          <a:off x="1590675" y="5372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15</xdr:row>
      <xdr:rowOff>0</xdr:rowOff>
    </xdr:from>
    <xdr:ext cx="95250" cy="209550"/>
    <xdr:sp>
      <xdr:nvSpPr>
        <xdr:cNvPr id="1076" name="TextBox 52"/>
        <xdr:cNvSpPr txBox="1">
          <a:spLocks noChangeArrowheads="1"/>
        </xdr:cNvSpPr>
      </xdr:nvSpPr>
      <xdr:spPr>
        <a:xfrm>
          <a:off x="1590675" y="5372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15</xdr:row>
      <xdr:rowOff>0</xdr:rowOff>
    </xdr:from>
    <xdr:ext cx="95250" cy="209550"/>
    <xdr:sp>
      <xdr:nvSpPr>
        <xdr:cNvPr id="1077" name="TextBox 53"/>
        <xdr:cNvSpPr txBox="1">
          <a:spLocks noChangeArrowheads="1"/>
        </xdr:cNvSpPr>
      </xdr:nvSpPr>
      <xdr:spPr>
        <a:xfrm>
          <a:off x="1590675" y="5372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15</xdr:row>
      <xdr:rowOff>0</xdr:rowOff>
    </xdr:from>
    <xdr:ext cx="95250" cy="209550"/>
    <xdr:sp>
      <xdr:nvSpPr>
        <xdr:cNvPr id="1078" name="TextBox 54"/>
        <xdr:cNvSpPr txBox="1">
          <a:spLocks noChangeArrowheads="1"/>
        </xdr:cNvSpPr>
      </xdr:nvSpPr>
      <xdr:spPr>
        <a:xfrm>
          <a:off x="1590675" y="5372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15</xdr:row>
      <xdr:rowOff>0</xdr:rowOff>
    </xdr:from>
    <xdr:ext cx="95250" cy="209550"/>
    <xdr:sp>
      <xdr:nvSpPr>
        <xdr:cNvPr id="1079" name="TextBox 55"/>
        <xdr:cNvSpPr txBox="1">
          <a:spLocks noChangeArrowheads="1"/>
        </xdr:cNvSpPr>
      </xdr:nvSpPr>
      <xdr:spPr>
        <a:xfrm>
          <a:off x="1590675" y="5372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15</xdr:row>
      <xdr:rowOff>0</xdr:rowOff>
    </xdr:from>
    <xdr:ext cx="95250" cy="209550"/>
    <xdr:sp>
      <xdr:nvSpPr>
        <xdr:cNvPr id="1080" name="TextBox 56"/>
        <xdr:cNvSpPr txBox="1">
          <a:spLocks noChangeArrowheads="1"/>
        </xdr:cNvSpPr>
      </xdr:nvSpPr>
      <xdr:spPr>
        <a:xfrm>
          <a:off x="1590675" y="5372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15</xdr:row>
      <xdr:rowOff>0</xdr:rowOff>
    </xdr:from>
    <xdr:ext cx="95250" cy="209550"/>
    <xdr:sp>
      <xdr:nvSpPr>
        <xdr:cNvPr id="1081" name="TextBox 57"/>
        <xdr:cNvSpPr txBox="1">
          <a:spLocks noChangeArrowheads="1"/>
        </xdr:cNvSpPr>
      </xdr:nvSpPr>
      <xdr:spPr>
        <a:xfrm>
          <a:off x="1590675" y="5372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15</xdr:row>
      <xdr:rowOff>0</xdr:rowOff>
    </xdr:from>
    <xdr:ext cx="95250" cy="209550"/>
    <xdr:sp>
      <xdr:nvSpPr>
        <xdr:cNvPr id="1082" name="TextBox 58"/>
        <xdr:cNvSpPr txBox="1">
          <a:spLocks noChangeArrowheads="1"/>
        </xdr:cNvSpPr>
      </xdr:nvSpPr>
      <xdr:spPr>
        <a:xfrm>
          <a:off x="1590675" y="5372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15</xdr:row>
      <xdr:rowOff>0</xdr:rowOff>
    </xdr:from>
    <xdr:ext cx="95250" cy="209550"/>
    <xdr:sp>
      <xdr:nvSpPr>
        <xdr:cNvPr id="1083" name="TextBox 59"/>
        <xdr:cNvSpPr txBox="1">
          <a:spLocks noChangeArrowheads="1"/>
        </xdr:cNvSpPr>
      </xdr:nvSpPr>
      <xdr:spPr>
        <a:xfrm>
          <a:off x="1590675" y="5372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15</xdr:row>
      <xdr:rowOff>0</xdr:rowOff>
    </xdr:from>
    <xdr:ext cx="95250" cy="209550"/>
    <xdr:sp>
      <xdr:nvSpPr>
        <xdr:cNvPr id="1084" name="TextBox 60"/>
        <xdr:cNvSpPr txBox="1">
          <a:spLocks noChangeArrowheads="1"/>
        </xdr:cNvSpPr>
      </xdr:nvSpPr>
      <xdr:spPr>
        <a:xfrm>
          <a:off x="1590675" y="5372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15</xdr:row>
      <xdr:rowOff>0</xdr:rowOff>
    </xdr:from>
    <xdr:ext cx="95250" cy="209550"/>
    <xdr:sp>
      <xdr:nvSpPr>
        <xdr:cNvPr id="1085" name="TextBox 61"/>
        <xdr:cNvSpPr txBox="1">
          <a:spLocks noChangeArrowheads="1"/>
        </xdr:cNvSpPr>
      </xdr:nvSpPr>
      <xdr:spPr>
        <a:xfrm>
          <a:off x="1590675" y="5372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15</xdr:row>
      <xdr:rowOff>0</xdr:rowOff>
    </xdr:from>
    <xdr:ext cx="95250" cy="209550"/>
    <xdr:sp>
      <xdr:nvSpPr>
        <xdr:cNvPr id="1086" name="TextBox 62"/>
        <xdr:cNvSpPr txBox="1">
          <a:spLocks noChangeArrowheads="1"/>
        </xdr:cNvSpPr>
      </xdr:nvSpPr>
      <xdr:spPr>
        <a:xfrm>
          <a:off x="1590675" y="5372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15</xdr:row>
      <xdr:rowOff>0</xdr:rowOff>
    </xdr:from>
    <xdr:ext cx="95250" cy="209550"/>
    <xdr:sp>
      <xdr:nvSpPr>
        <xdr:cNvPr id="1087" name="TextBox 63"/>
        <xdr:cNvSpPr txBox="1">
          <a:spLocks noChangeArrowheads="1"/>
        </xdr:cNvSpPr>
      </xdr:nvSpPr>
      <xdr:spPr>
        <a:xfrm>
          <a:off x="1590675" y="5372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15</xdr:row>
      <xdr:rowOff>0</xdr:rowOff>
    </xdr:from>
    <xdr:ext cx="95250" cy="209550"/>
    <xdr:sp>
      <xdr:nvSpPr>
        <xdr:cNvPr id="1088" name="TextBox 64"/>
        <xdr:cNvSpPr txBox="1">
          <a:spLocks noChangeArrowheads="1"/>
        </xdr:cNvSpPr>
      </xdr:nvSpPr>
      <xdr:spPr>
        <a:xfrm>
          <a:off x="1590675" y="5372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15</xdr:row>
      <xdr:rowOff>0</xdr:rowOff>
    </xdr:from>
    <xdr:ext cx="95250" cy="209550"/>
    <xdr:sp>
      <xdr:nvSpPr>
        <xdr:cNvPr id="1089" name="TextBox 65"/>
        <xdr:cNvSpPr txBox="1">
          <a:spLocks noChangeArrowheads="1"/>
        </xdr:cNvSpPr>
      </xdr:nvSpPr>
      <xdr:spPr>
        <a:xfrm>
          <a:off x="1590675" y="5372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15</xdr:row>
      <xdr:rowOff>0</xdr:rowOff>
    </xdr:from>
    <xdr:ext cx="95250" cy="209550"/>
    <xdr:sp>
      <xdr:nvSpPr>
        <xdr:cNvPr id="1090" name="TextBox 66"/>
        <xdr:cNvSpPr txBox="1">
          <a:spLocks noChangeArrowheads="1"/>
        </xdr:cNvSpPr>
      </xdr:nvSpPr>
      <xdr:spPr>
        <a:xfrm>
          <a:off x="1590675" y="5372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15</xdr:row>
      <xdr:rowOff>0</xdr:rowOff>
    </xdr:from>
    <xdr:ext cx="95250" cy="209550"/>
    <xdr:sp>
      <xdr:nvSpPr>
        <xdr:cNvPr id="1091" name="TextBox 67"/>
        <xdr:cNvSpPr txBox="1">
          <a:spLocks noChangeArrowheads="1"/>
        </xdr:cNvSpPr>
      </xdr:nvSpPr>
      <xdr:spPr>
        <a:xfrm>
          <a:off x="1590675" y="5372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15</xdr:row>
      <xdr:rowOff>0</xdr:rowOff>
    </xdr:from>
    <xdr:ext cx="95250" cy="209550"/>
    <xdr:sp>
      <xdr:nvSpPr>
        <xdr:cNvPr id="1092" name="TextBox 68"/>
        <xdr:cNvSpPr txBox="1">
          <a:spLocks noChangeArrowheads="1"/>
        </xdr:cNvSpPr>
      </xdr:nvSpPr>
      <xdr:spPr>
        <a:xfrm>
          <a:off x="1590675" y="5372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15</xdr:row>
      <xdr:rowOff>0</xdr:rowOff>
    </xdr:from>
    <xdr:ext cx="95250" cy="209550"/>
    <xdr:sp>
      <xdr:nvSpPr>
        <xdr:cNvPr id="1093" name="TextBox 69"/>
        <xdr:cNvSpPr txBox="1">
          <a:spLocks noChangeArrowheads="1"/>
        </xdr:cNvSpPr>
      </xdr:nvSpPr>
      <xdr:spPr>
        <a:xfrm>
          <a:off x="1590675" y="5372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15</xdr:row>
      <xdr:rowOff>0</xdr:rowOff>
    </xdr:from>
    <xdr:ext cx="95250" cy="209550"/>
    <xdr:sp>
      <xdr:nvSpPr>
        <xdr:cNvPr id="1094" name="TextBox 70"/>
        <xdr:cNvSpPr txBox="1">
          <a:spLocks noChangeArrowheads="1"/>
        </xdr:cNvSpPr>
      </xdr:nvSpPr>
      <xdr:spPr>
        <a:xfrm>
          <a:off x="1590675" y="5372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15</xdr:row>
      <xdr:rowOff>0</xdr:rowOff>
    </xdr:from>
    <xdr:ext cx="95250" cy="209550"/>
    <xdr:sp>
      <xdr:nvSpPr>
        <xdr:cNvPr id="1095" name="TextBox 71"/>
        <xdr:cNvSpPr txBox="1">
          <a:spLocks noChangeArrowheads="1"/>
        </xdr:cNvSpPr>
      </xdr:nvSpPr>
      <xdr:spPr>
        <a:xfrm>
          <a:off x="1590675" y="5372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15</xdr:row>
      <xdr:rowOff>0</xdr:rowOff>
    </xdr:from>
    <xdr:ext cx="95250" cy="209550"/>
    <xdr:sp>
      <xdr:nvSpPr>
        <xdr:cNvPr id="1096" name="TextBox 72"/>
        <xdr:cNvSpPr txBox="1">
          <a:spLocks noChangeArrowheads="1"/>
        </xdr:cNvSpPr>
      </xdr:nvSpPr>
      <xdr:spPr>
        <a:xfrm>
          <a:off x="1590675" y="5372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15</xdr:row>
      <xdr:rowOff>0</xdr:rowOff>
    </xdr:from>
    <xdr:ext cx="95250" cy="209550"/>
    <xdr:sp>
      <xdr:nvSpPr>
        <xdr:cNvPr id="1097" name="TextBox 73"/>
        <xdr:cNvSpPr txBox="1">
          <a:spLocks noChangeArrowheads="1"/>
        </xdr:cNvSpPr>
      </xdr:nvSpPr>
      <xdr:spPr>
        <a:xfrm>
          <a:off x="1590675" y="5372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15</xdr:row>
      <xdr:rowOff>0</xdr:rowOff>
    </xdr:from>
    <xdr:ext cx="95250" cy="209550"/>
    <xdr:sp>
      <xdr:nvSpPr>
        <xdr:cNvPr id="1098" name="TextBox 74"/>
        <xdr:cNvSpPr txBox="1">
          <a:spLocks noChangeArrowheads="1"/>
        </xdr:cNvSpPr>
      </xdr:nvSpPr>
      <xdr:spPr>
        <a:xfrm>
          <a:off x="1590675" y="5372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15</xdr:row>
      <xdr:rowOff>0</xdr:rowOff>
    </xdr:from>
    <xdr:ext cx="95250" cy="209550"/>
    <xdr:sp>
      <xdr:nvSpPr>
        <xdr:cNvPr id="1099" name="TextBox 75"/>
        <xdr:cNvSpPr txBox="1">
          <a:spLocks noChangeArrowheads="1"/>
        </xdr:cNvSpPr>
      </xdr:nvSpPr>
      <xdr:spPr>
        <a:xfrm>
          <a:off x="1590675" y="5372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15</xdr:row>
      <xdr:rowOff>0</xdr:rowOff>
    </xdr:from>
    <xdr:ext cx="95250" cy="209550"/>
    <xdr:sp>
      <xdr:nvSpPr>
        <xdr:cNvPr id="1100" name="TextBox 76"/>
        <xdr:cNvSpPr txBox="1">
          <a:spLocks noChangeArrowheads="1"/>
        </xdr:cNvSpPr>
      </xdr:nvSpPr>
      <xdr:spPr>
        <a:xfrm>
          <a:off x="1590675" y="5372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15</xdr:row>
      <xdr:rowOff>0</xdr:rowOff>
    </xdr:from>
    <xdr:ext cx="95250" cy="209550"/>
    <xdr:sp>
      <xdr:nvSpPr>
        <xdr:cNvPr id="1101" name="TextBox 77"/>
        <xdr:cNvSpPr txBox="1">
          <a:spLocks noChangeArrowheads="1"/>
        </xdr:cNvSpPr>
      </xdr:nvSpPr>
      <xdr:spPr>
        <a:xfrm>
          <a:off x="1590675" y="5372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15</xdr:row>
      <xdr:rowOff>0</xdr:rowOff>
    </xdr:from>
    <xdr:ext cx="95250" cy="209550"/>
    <xdr:sp>
      <xdr:nvSpPr>
        <xdr:cNvPr id="1102" name="TextBox 78"/>
        <xdr:cNvSpPr txBox="1">
          <a:spLocks noChangeArrowheads="1"/>
        </xdr:cNvSpPr>
      </xdr:nvSpPr>
      <xdr:spPr>
        <a:xfrm>
          <a:off x="1590675" y="5372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15</xdr:row>
      <xdr:rowOff>0</xdr:rowOff>
    </xdr:from>
    <xdr:ext cx="95250" cy="209550"/>
    <xdr:sp>
      <xdr:nvSpPr>
        <xdr:cNvPr id="1103" name="TextBox 79"/>
        <xdr:cNvSpPr txBox="1">
          <a:spLocks noChangeArrowheads="1"/>
        </xdr:cNvSpPr>
      </xdr:nvSpPr>
      <xdr:spPr>
        <a:xfrm>
          <a:off x="1590675" y="5372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15</xdr:row>
      <xdr:rowOff>0</xdr:rowOff>
    </xdr:from>
    <xdr:ext cx="95250" cy="209550"/>
    <xdr:sp>
      <xdr:nvSpPr>
        <xdr:cNvPr id="1104" name="TextBox 80"/>
        <xdr:cNvSpPr txBox="1">
          <a:spLocks noChangeArrowheads="1"/>
        </xdr:cNvSpPr>
      </xdr:nvSpPr>
      <xdr:spPr>
        <a:xfrm>
          <a:off x="1590675" y="5372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15</xdr:row>
      <xdr:rowOff>0</xdr:rowOff>
    </xdr:from>
    <xdr:ext cx="95250" cy="209550"/>
    <xdr:sp>
      <xdr:nvSpPr>
        <xdr:cNvPr id="1105" name="TextBox 81"/>
        <xdr:cNvSpPr txBox="1">
          <a:spLocks noChangeArrowheads="1"/>
        </xdr:cNvSpPr>
      </xdr:nvSpPr>
      <xdr:spPr>
        <a:xfrm>
          <a:off x="1590675" y="5372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15</xdr:row>
      <xdr:rowOff>0</xdr:rowOff>
    </xdr:from>
    <xdr:ext cx="95250" cy="209550"/>
    <xdr:sp>
      <xdr:nvSpPr>
        <xdr:cNvPr id="1106" name="TextBox 82"/>
        <xdr:cNvSpPr txBox="1">
          <a:spLocks noChangeArrowheads="1"/>
        </xdr:cNvSpPr>
      </xdr:nvSpPr>
      <xdr:spPr>
        <a:xfrm>
          <a:off x="1590675" y="5372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1"/>
  <sheetViews>
    <sheetView zoomScaleSheetLayoutView="100" workbookViewId="0" topLeftCell="E7">
      <selection activeCell="I18" sqref="I18"/>
    </sheetView>
  </sheetViews>
  <sheetFormatPr defaultColWidth="9.140625" defaultRowHeight="12.75"/>
  <cols>
    <col min="1" max="1" width="13.421875" style="0" customWidth="1"/>
    <col min="2" max="2" width="7.8515625" style="0" customWidth="1"/>
    <col min="3" max="4" width="7.140625" style="0" customWidth="1"/>
    <col min="5" max="5" width="6.00390625" style="0" customWidth="1"/>
    <col min="6" max="6" width="7.140625" style="0" customWidth="1"/>
    <col min="7" max="7" width="6.00390625" style="0" customWidth="1"/>
    <col min="8" max="8" width="7.140625" style="0" customWidth="1"/>
    <col min="9" max="9" width="5.8515625" style="0" customWidth="1"/>
    <col min="10" max="10" width="7.140625" style="0" customWidth="1"/>
    <col min="11" max="11" width="5.7109375" style="0" customWidth="1"/>
    <col min="12" max="12" width="7.140625" style="0" customWidth="1"/>
    <col min="13" max="13" width="5.57421875" style="0" customWidth="1"/>
    <col min="14" max="14" width="7.140625" style="0" customWidth="1"/>
    <col min="15" max="15" width="6.140625" style="0" customWidth="1"/>
    <col min="16" max="24" width="7.140625" style="0" customWidth="1"/>
    <col min="25" max="26" width="6.00390625" style="0" customWidth="1"/>
    <col min="27" max="27" width="7.00390625" style="0" customWidth="1"/>
    <col min="28" max="28" width="12.00390625" style="0" customWidth="1"/>
  </cols>
  <sheetData>
    <row r="1" spans="1:27" s="576" customFormat="1" ht="27.75">
      <c r="A1" s="1246" t="s">
        <v>1441</v>
      </c>
      <c r="B1" s="1247"/>
      <c r="C1" s="1247"/>
      <c r="D1" s="1247"/>
      <c r="E1" s="1247"/>
      <c r="F1" s="1247"/>
      <c r="G1" s="1247"/>
      <c r="H1" s="1247"/>
      <c r="I1" s="1247"/>
      <c r="J1" s="1247"/>
      <c r="K1" s="1247"/>
      <c r="L1" s="1247"/>
      <c r="M1" s="1247"/>
      <c r="N1" s="1247"/>
      <c r="O1" s="1247"/>
      <c r="P1" s="1247"/>
      <c r="Q1" s="1247"/>
      <c r="R1" s="1247"/>
      <c r="S1" s="1247"/>
      <c r="T1" s="1247"/>
      <c r="U1" s="1247"/>
      <c r="V1" s="1247"/>
      <c r="W1" s="1247"/>
      <c r="X1" s="1247"/>
      <c r="Y1" s="1247"/>
      <c r="Z1" s="1247"/>
      <c r="AA1" s="1247"/>
    </row>
    <row r="2" spans="1:27" s="577" customFormat="1" ht="26.25" customHeight="1">
      <c r="A2" s="1225" t="s">
        <v>55</v>
      </c>
      <c r="B2" s="1225"/>
      <c r="C2" s="1225"/>
      <c r="D2" s="1225"/>
      <c r="E2" s="1225"/>
      <c r="F2" s="1225"/>
      <c r="G2" s="1225"/>
      <c r="H2" s="1225"/>
      <c r="I2" s="1225"/>
      <c r="J2" s="1225"/>
      <c r="K2" s="1225"/>
      <c r="L2" s="1225"/>
      <c r="M2" s="1225"/>
      <c r="N2" s="1225"/>
      <c r="O2" s="1225"/>
      <c r="P2" s="1225"/>
      <c r="Q2" s="1225"/>
      <c r="R2" s="1225"/>
      <c r="S2" s="1225"/>
      <c r="T2" s="1225"/>
      <c r="U2" s="1225"/>
      <c r="V2" s="1225"/>
      <c r="W2" s="1225"/>
      <c r="X2" s="1225"/>
      <c r="Y2" s="1225"/>
      <c r="Z2" s="1225"/>
      <c r="AA2" s="1225"/>
    </row>
    <row r="3" spans="1:28" s="46" customFormat="1" ht="19.5" customHeight="1">
      <c r="A3" s="46" t="s">
        <v>56</v>
      </c>
      <c r="AB3" s="483" t="s">
        <v>57</v>
      </c>
    </row>
    <row r="4" spans="1:28" s="415" customFormat="1" ht="27" customHeight="1">
      <c r="A4" s="1226" t="s">
        <v>58</v>
      </c>
      <c r="B4" s="1229" t="s">
        <v>59</v>
      </c>
      <c r="C4" s="1230"/>
      <c r="D4" s="1231" t="s">
        <v>60</v>
      </c>
      <c r="E4" s="1230"/>
      <c r="F4" s="1229" t="s">
        <v>61</v>
      </c>
      <c r="G4" s="1230"/>
      <c r="H4" s="1231" t="s">
        <v>62</v>
      </c>
      <c r="I4" s="1230"/>
      <c r="J4" s="1229" t="s">
        <v>63</v>
      </c>
      <c r="K4" s="1230"/>
      <c r="L4" s="1231" t="s">
        <v>64</v>
      </c>
      <c r="M4" s="1230"/>
      <c r="N4" s="1231" t="s">
        <v>65</v>
      </c>
      <c r="O4" s="1232"/>
      <c r="P4" s="1229" t="s">
        <v>364</v>
      </c>
      <c r="Q4" s="1233"/>
      <c r="R4" s="1231" t="s">
        <v>365</v>
      </c>
      <c r="S4" s="1233"/>
      <c r="T4" s="1234" t="s">
        <v>66</v>
      </c>
      <c r="U4" s="1241"/>
      <c r="V4" s="1234" t="s">
        <v>67</v>
      </c>
      <c r="W4" s="1235"/>
      <c r="X4" s="524" t="s">
        <v>68</v>
      </c>
      <c r="Y4" s="1022" t="s">
        <v>1229</v>
      </c>
      <c r="Z4" s="524" t="s">
        <v>1230</v>
      </c>
      <c r="AA4" s="524" t="s">
        <v>1230</v>
      </c>
      <c r="AB4" s="1216" t="s">
        <v>69</v>
      </c>
    </row>
    <row r="5" spans="1:28" s="415" customFormat="1" ht="27" customHeight="1">
      <c r="A5" s="1227"/>
      <c r="B5" s="1237"/>
      <c r="C5" s="1227"/>
      <c r="D5" s="1237"/>
      <c r="E5" s="1227"/>
      <c r="F5" s="1237"/>
      <c r="G5" s="1227"/>
      <c r="H5" s="1237"/>
      <c r="I5" s="1227"/>
      <c r="J5" s="1236" t="s">
        <v>70</v>
      </c>
      <c r="K5" s="1227"/>
      <c r="L5" s="1237" t="s">
        <v>71</v>
      </c>
      <c r="M5" s="1227"/>
      <c r="N5" s="1236" t="s">
        <v>72</v>
      </c>
      <c r="O5" s="1238"/>
      <c r="P5" s="1239" t="s">
        <v>1088</v>
      </c>
      <c r="Q5" s="1240"/>
      <c r="R5" s="1217" t="s">
        <v>1088</v>
      </c>
      <c r="S5" s="1240"/>
      <c r="T5" s="1236" t="s">
        <v>73</v>
      </c>
      <c r="U5" s="1227"/>
      <c r="V5" s="1237" t="s">
        <v>74</v>
      </c>
      <c r="W5" s="1227"/>
      <c r="X5" s="579" t="s">
        <v>75</v>
      </c>
      <c r="Y5" s="1056"/>
      <c r="Z5" s="579" t="s">
        <v>1231</v>
      </c>
      <c r="AA5" s="579" t="s">
        <v>1232</v>
      </c>
      <c r="AB5" s="1237"/>
    </row>
    <row r="6" spans="1:28" s="415" customFormat="1" ht="27" customHeight="1">
      <c r="A6" s="1227"/>
      <c r="B6" s="1242" t="s">
        <v>120</v>
      </c>
      <c r="C6" s="1228"/>
      <c r="D6" s="1243" t="s">
        <v>123</v>
      </c>
      <c r="E6" s="1228"/>
      <c r="F6" s="1243" t="s">
        <v>124</v>
      </c>
      <c r="G6" s="1228"/>
      <c r="H6" s="1243" t="s">
        <v>125</v>
      </c>
      <c r="I6" s="1228"/>
      <c r="J6" s="1243" t="s">
        <v>126</v>
      </c>
      <c r="K6" s="1228"/>
      <c r="L6" s="1242" t="s">
        <v>127</v>
      </c>
      <c r="M6" s="1228"/>
      <c r="N6" s="1243" t="s">
        <v>126</v>
      </c>
      <c r="O6" s="1228"/>
      <c r="P6" s="1244" t="s">
        <v>48</v>
      </c>
      <c r="Q6" s="1245"/>
      <c r="R6" s="1244" t="s">
        <v>49</v>
      </c>
      <c r="S6" s="1245"/>
      <c r="T6" s="1243" t="s">
        <v>128</v>
      </c>
      <c r="U6" s="1228"/>
      <c r="V6" s="1242" t="s">
        <v>128</v>
      </c>
      <c r="W6" s="1228"/>
      <c r="X6" s="505" t="s">
        <v>119</v>
      </c>
      <c r="Y6" s="770"/>
      <c r="Z6" s="844"/>
      <c r="AA6" s="844" t="s">
        <v>1233</v>
      </c>
      <c r="AB6" s="1237"/>
    </row>
    <row r="7" spans="1:28" s="415" customFormat="1" ht="27" customHeight="1">
      <c r="A7" s="1227"/>
      <c r="B7" s="524" t="s">
        <v>129</v>
      </c>
      <c r="C7" s="578" t="s">
        <v>130</v>
      </c>
      <c r="D7" s="524" t="s">
        <v>129</v>
      </c>
      <c r="E7" s="578" t="s">
        <v>130</v>
      </c>
      <c r="F7" s="524" t="s">
        <v>129</v>
      </c>
      <c r="G7" s="578" t="s">
        <v>130</v>
      </c>
      <c r="H7" s="579" t="s">
        <v>129</v>
      </c>
      <c r="I7" s="580" t="s">
        <v>130</v>
      </c>
      <c r="J7" s="579" t="s">
        <v>129</v>
      </c>
      <c r="K7" s="580" t="s">
        <v>130</v>
      </c>
      <c r="L7" s="579" t="s">
        <v>129</v>
      </c>
      <c r="M7" s="580" t="s">
        <v>130</v>
      </c>
      <c r="N7" s="579" t="s">
        <v>129</v>
      </c>
      <c r="O7" s="580" t="s">
        <v>130</v>
      </c>
      <c r="P7" s="579" t="s">
        <v>129</v>
      </c>
      <c r="Q7" s="580" t="s">
        <v>130</v>
      </c>
      <c r="R7" s="579" t="s">
        <v>129</v>
      </c>
      <c r="S7" s="580" t="s">
        <v>130</v>
      </c>
      <c r="T7" s="579" t="s">
        <v>129</v>
      </c>
      <c r="U7" s="580" t="s">
        <v>130</v>
      </c>
      <c r="V7" s="579" t="s">
        <v>129</v>
      </c>
      <c r="W7" s="580" t="s">
        <v>130</v>
      </c>
      <c r="X7" s="505" t="s">
        <v>119</v>
      </c>
      <c r="Y7" s="770"/>
      <c r="Z7" s="844" t="s">
        <v>1234</v>
      </c>
      <c r="AA7" s="844" t="s">
        <v>1235</v>
      </c>
      <c r="AB7" s="1237"/>
    </row>
    <row r="8" spans="1:28" s="415" customFormat="1" ht="27" customHeight="1">
      <c r="A8" s="1227"/>
      <c r="B8" s="505"/>
      <c r="C8" s="416"/>
      <c r="D8" s="505"/>
      <c r="E8" s="416"/>
      <c r="F8" s="505"/>
      <c r="G8" s="416"/>
      <c r="H8" s="505"/>
      <c r="I8" s="416"/>
      <c r="J8" s="505"/>
      <c r="K8" s="416"/>
      <c r="L8" s="505"/>
      <c r="M8" s="416"/>
      <c r="N8" s="505"/>
      <c r="O8" s="416"/>
      <c r="P8" s="505"/>
      <c r="Q8" s="416"/>
      <c r="R8" s="505"/>
      <c r="S8" s="416"/>
      <c r="T8" s="505"/>
      <c r="U8" s="416"/>
      <c r="V8" s="505"/>
      <c r="W8" s="416"/>
      <c r="X8" s="505" t="s">
        <v>131</v>
      </c>
      <c r="Y8" s="770" t="s">
        <v>1236</v>
      </c>
      <c r="Z8" s="844" t="s">
        <v>1235</v>
      </c>
      <c r="AA8" s="844" t="s">
        <v>1237</v>
      </c>
      <c r="AB8" s="1237"/>
    </row>
    <row r="9" spans="1:28" s="550" customFormat="1" ht="27" customHeight="1">
      <c r="A9" s="1228"/>
      <c r="B9" s="491" t="s">
        <v>132</v>
      </c>
      <c r="C9" s="428" t="s">
        <v>133</v>
      </c>
      <c r="D9" s="491" t="s">
        <v>132</v>
      </c>
      <c r="E9" s="428" t="s">
        <v>133</v>
      </c>
      <c r="F9" s="491" t="s">
        <v>132</v>
      </c>
      <c r="G9" s="428" t="s">
        <v>133</v>
      </c>
      <c r="H9" s="491" t="s">
        <v>132</v>
      </c>
      <c r="I9" s="428" t="s">
        <v>133</v>
      </c>
      <c r="J9" s="491" t="s">
        <v>132</v>
      </c>
      <c r="K9" s="428" t="s">
        <v>133</v>
      </c>
      <c r="L9" s="491" t="s">
        <v>132</v>
      </c>
      <c r="M9" s="428" t="s">
        <v>133</v>
      </c>
      <c r="N9" s="491" t="s">
        <v>132</v>
      </c>
      <c r="O9" s="428" t="s">
        <v>133</v>
      </c>
      <c r="P9" s="491" t="s">
        <v>132</v>
      </c>
      <c r="Q9" s="428" t="s">
        <v>133</v>
      </c>
      <c r="R9" s="491" t="s">
        <v>132</v>
      </c>
      <c r="S9" s="428" t="s">
        <v>133</v>
      </c>
      <c r="T9" s="491" t="s">
        <v>132</v>
      </c>
      <c r="U9" s="428" t="s">
        <v>133</v>
      </c>
      <c r="V9" s="491" t="s">
        <v>132</v>
      </c>
      <c r="W9" s="428" t="s">
        <v>133</v>
      </c>
      <c r="X9" s="491" t="s">
        <v>128</v>
      </c>
      <c r="Y9" s="786" t="s">
        <v>1238</v>
      </c>
      <c r="Z9" s="999" t="s">
        <v>1238</v>
      </c>
      <c r="AA9" s="999" t="s">
        <v>1239</v>
      </c>
      <c r="AB9" s="1242"/>
    </row>
    <row r="10" spans="1:28" s="280" customFormat="1" ht="36.75" customHeight="1">
      <c r="A10" s="344" t="s">
        <v>353</v>
      </c>
      <c r="B10" s="345">
        <v>330</v>
      </c>
      <c r="C10" s="345">
        <f aca="true" t="shared" si="0" ref="C10:C15">SUM(E10,G10,I10,K10,M10,O10,Q10,S10,U10,W10)</f>
        <v>2108</v>
      </c>
      <c r="D10" s="345">
        <v>5</v>
      </c>
      <c r="E10" s="345">
        <v>1256</v>
      </c>
      <c r="F10" s="345">
        <v>1</v>
      </c>
      <c r="G10" s="345">
        <v>285</v>
      </c>
      <c r="H10" s="345">
        <v>177</v>
      </c>
      <c r="I10" s="345">
        <v>488</v>
      </c>
      <c r="J10" s="347" t="s">
        <v>135</v>
      </c>
      <c r="K10" s="347" t="s">
        <v>135</v>
      </c>
      <c r="L10" s="345" t="s">
        <v>134</v>
      </c>
      <c r="M10" s="345" t="s">
        <v>134</v>
      </c>
      <c r="N10" s="345">
        <v>86</v>
      </c>
      <c r="O10" s="346" t="s">
        <v>136</v>
      </c>
      <c r="P10" s="345">
        <v>56</v>
      </c>
      <c r="Q10" s="345">
        <v>72</v>
      </c>
      <c r="R10" s="345">
        <v>1</v>
      </c>
      <c r="S10" s="346" t="s">
        <v>51</v>
      </c>
      <c r="T10" s="345">
        <v>1</v>
      </c>
      <c r="U10" s="346" t="s">
        <v>51</v>
      </c>
      <c r="V10" s="345">
        <v>4</v>
      </c>
      <c r="W10" s="345">
        <v>7</v>
      </c>
      <c r="X10" s="346" t="s">
        <v>51</v>
      </c>
      <c r="Y10" s="346" t="s">
        <v>51</v>
      </c>
      <c r="Z10" s="346" t="s">
        <v>51</v>
      </c>
      <c r="AA10" s="346" t="s">
        <v>51</v>
      </c>
      <c r="AB10" s="348" t="s">
        <v>1084</v>
      </c>
    </row>
    <row r="11" spans="1:28" s="280" customFormat="1" ht="36.75" customHeight="1">
      <c r="A11" s="349" t="s">
        <v>354</v>
      </c>
      <c r="B11" s="345">
        <f>SUM(D11,F11,H11,J11,L11,N11,P11,R11,T11,V11)</f>
        <v>46</v>
      </c>
      <c r="C11" s="345">
        <f t="shared" si="0"/>
        <v>72</v>
      </c>
      <c r="D11" s="346" t="s">
        <v>51</v>
      </c>
      <c r="E11" s="346" t="s">
        <v>51</v>
      </c>
      <c r="F11" s="346" t="s">
        <v>51</v>
      </c>
      <c r="G11" s="346" t="s">
        <v>51</v>
      </c>
      <c r="H11" s="347">
        <v>30</v>
      </c>
      <c r="I11" s="347">
        <v>72</v>
      </c>
      <c r="J11" s="347" t="s">
        <v>51</v>
      </c>
      <c r="K11" s="347" t="s">
        <v>51</v>
      </c>
      <c r="L11" s="345" t="s">
        <v>134</v>
      </c>
      <c r="M11" s="345" t="s">
        <v>134</v>
      </c>
      <c r="N11" s="347">
        <v>8</v>
      </c>
      <c r="O11" s="346" t="s">
        <v>136</v>
      </c>
      <c r="P11" s="346" t="s">
        <v>51</v>
      </c>
      <c r="Q11" s="346" t="s">
        <v>136</v>
      </c>
      <c r="R11" s="347">
        <v>8</v>
      </c>
      <c r="S11" s="346" t="s">
        <v>51</v>
      </c>
      <c r="T11" s="346" t="s">
        <v>51</v>
      </c>
      <c r="U11" s="346" t="s">
        <v>51</v>
      </c>
      <c r="V11" s="346" t="s">
        <v>51</v>
      </c>
      <c r="W11" s="346" t="s">
        <v>51</v>
      </c>
      <c r="X11" s="346" t="s">
        <v>51</v>
      </c>
      <c r="Y11" s="346" t="s">
        <v>51</v>
      </c>
      <c r="Z11" s="346" t="s">
        <v>51</v>
      </c>
      <c r="AA11" s="346" t="s">
        <v>51</v>
      </c>
      <c r="AB11" s="348" t="s">
        <v>1085</v>
      </c>
    </row>
    <row r="12" spans="1:28" s="159" customFormat="1" ht="36.75" customHeight="1">
      <c r="A12" s="350" t="s">
        <v>355</v>
      </c>
      <c r="B12" s="345">
        <f>SUM(D12,F12,H12,J12,L12,N12,P12,R12,T12,V12)</f>
        <v>335</v>
      </c>
      <c r="C12" s="345">
        <f t="shared" si="0"/>
        <v>2101</v>
      </c>
      <c r="D12" s="351">
        <v>5</v>
      </c>
      <c r="E12" s="351">
        <v>1274</v>
      </c>
      <c r="F12" s="351">
        <v>1</v>
      </c>
      <c r="G12" s="351">
        <v>297</v>
      </c>
      <c r="H12" s="351">
        <v>180</v>
      </c>
      <c r="I12" s="351">
        <v>472</v>
      </c>
      <c r="J12" s="352" t="s">
        <v>51</v>
      </c>
      <c r="K12" s="352" t="s">
        <v>51</v>
      </c>
      <c r="L12" s="353" t="s">
        <v>134</v>
      </c>
      <c r="M12" s="353" t="s">
        <v>134</v>
      </c>
      <c r="N12" s="351">
        <v>88</v>
      </c>
      <c r="O12" s="354" t="s">
        <v>136</v>
      </c>
      <c r="P12" s="351">
        <v>55</v>
      </c>
      <c r="Q12" s="354" t="s">
        <v>136</v>
      </c>
      <c r="R12" s="351">
        <v>1</v>
      </c>
      <c r="S12" s="351">
        <v>54</v>
      </c>
      <c r="T12" s="351">
        <v>1</v>
      </c>
      <c r="U12" s="354" t="s">
        <v>51</v>
      </c>
      <c r="V12" s="351">
        <v>4</v>
      </c>
      <c r="W12" s="351">
        <v>4</v>
      </c>
      <c r="X12" s="354" t="s">
        <v>51</v>
      </c>
      <c r="Y12" s="354" t="s">
        <v>51</v>
      </c>
      <c r="Z12" s="354" t="s">
        <v>51</v>
      </c>
      <c r="AA12" s="354" t="s">
        <v>51</v>
      </c>
      <c r="AB12" s="348" t="s">
        <v>1086</v>
      </c>
    </row>
    <row r="13" spans="1:28" s="258" customFormat="1" ht="36.75" customHeight="1">
      <c r="A13" s="355" t="s">
        <v>356</v>
      </c>
      <c r="B13" s="345">
        <f>SUM(D13,F13,H13,J13,L13,N13,P13,R13,T13,V13)</f>
        <v>47</v>
      </c>
      <c r="C13" s="345">
        <f t="shared" si="0"/>
        <v>135</v>
      </c>
      <c r="D13" s="356" t="s">
        <v>51</v>
      </c>
      <c r="E13" s="356" t="s">
        <v>51</v>
      </c>
      <c r="F13" s="356">
        <v>1</v>
      </c>
      <c r="G13" s="356">
        <v>65</v>
      </c>
      <c r="H13" s="357">
        <v>29</v>
      </c>
      <c r="I13" s="357">
        <v>70</v>
      </c>
      <c r="J13" s="352" t="s">
        <v>51</v>
      </c>
      <c r="K13" s="352" t="s">
        <v>51</v>
      </c>
      <c r="L13" s="353" t="s">
        <v>134</v>
      </c>
      <c r="M13" s="353" t="s">
        <v>134</v>
      </c>
      <c r="N13" s="357">
        <v>8</v>
      </c>
      <c r="O13" s="354" t="s">
        <v>136</v>
      </c>
      <c r="P13" s="356" t="s">
        <v>51</v>
      </c>
      <c r="Q13" s="354" t="s">
        <v>136</v>
      </c>
      <c r="R13" s="357">
        <v>9</v>
      </c>
      <c r="S13" s="356" t="s">
        <v>51</v>
      </c>
      <c r="T13" s="356" t="s">
        <v>51</v>
      </c>
      <c r="U13" s="354" t="s">
        <v>51</v>
      </c>
      <c r="V13" s="356" t="s">
        <v>51</v>
      </c>
      <c r="W13" s="356" t="s">
        <v>51</v>
      </c>
      <c r="X13" s="354" t="s">
        <v>51</v>
      </c>
      <c r="Y13" s="354" t="s">
        <v>51</v>
      </c>
      <c r="Z13" s="354" t="s">
        <v>51</v>
      </c>
      <c r="AA13" s="354" t="s">
        <v>51</v>
      </c>
      <c r="AB13" s="348" t="s">
        <v>1087</v>
      </c>
    </row>
    <row r="14" spans="1:28" s="159" customFormat="1" ht="36.75" customHeight="1">
      <c r="A14" s="358" t="s">
        <v>54</v>
      </c>
      <c r="B14" s="345">
        <f>SUM(D14,F14,H14,J14,L14,N14,P14,R14,T14,V14)</f>
        <v>415</v>
      </c>
      <c r="C14" s="345">
        <f t="shared" si="0"/>
        <v>2480</v>
      </c>
      <c r="D14" s="16">
        <v>5</v>
      </c>
      <c r="E14" s="16">
        <v>1405</v>
      </c>
      <c r="F14" s="16">
        <v>2</v>
      </c>
      <c r="G14" s="16">
        <v>380</v>
      </c>
      <c r="H14" s="16">
        <v>223</v>
      </c>
      <c r="I14" s="16">
        <v>563</v>
      </c>
      <c r="J14" s="359" t="s">
        <v>51</v>
      </c>
      <c r="K14" s="359" t="s">
        <v>51</v>
      </c>
      <c r="L14" s="16">
        <v>1</v>
      </c>
      <c r="M14" s="16">
        <v>66</v>
      </c>
      <c r="N14" s="16">
        <v>103</v>
      </c>
      <c r="O14" s="356" t="s">
        <v>53</v>
      </c>
      <c r="P14" s="16">
        <v>1</v>
      </c>
      <c r="Q14" s="356">
        <v>54</v>
      </c>
      <c r="R14" s="16">
        <v>74</v>
      </c>
      <c r="S14" s="162" t="s">
        <v>910</v>
      </c>
      <c r="T14" s="16">
        <v>1</v>
      </c>
      <c r="U14" s="356" t="s">
        <v>51</v>
      </c>
      <c r="V14" s="16">
        <v>5</v>
      </c>
      <c r="W14" s="16">
        <v>12</v>
      </c>
      <c r="X14" s="356" t="s">
        <v>51</v>
      </c>
      <c r="Y14" s="356" t="s">
        <v>51</v>
      </c>
      <c r="Z14" s="356" t="s">
        <v>51</v>
      </c>
      <c r="AA14" s="356" t="s">
        <v>51</v>
      </c>
      <c r="AB14" s="158" t="s">
        <v>54</v>
      </c>
    </row>
    <row r="15" spans="1:28" s="159" customFormat="1" ht="36.75" customHeight="1">
      <c r="A15" s="358" t="s">
        <v>362</v>
      </c>
      <c r="B15" s="16">
        <f>SUM(D15,F15,H15,J15,L15,N15,P15,R15,T15,V15)</f>
        <v>434</v>
      </c>
      <c r="C15" s="583">
        <f t="shared" si="0"/>
        <v>2520</v>
      </c>
      <c r="D15" s="16">
        <v>5</v>
      </c>
      <c r="E15" s="16">
        <v>1405</v>
      </c>
      <c r="F15" s="16">
        <v>2</v>
      </c>
      <c r="G15" s="16">
        <v>364</v>
      </c>
      <c r="H15" s="16">
        <v>229</v>
      </c>
      <c r="I15" s="16">
        <v>566</v>
      </c>
      <c r="J15" s="359" t="s">
        <v>50</v>
      </c>
      <c r="K15" s="359" t="s">
        <v>50</v>
      </c>
      <c r="L15" s="16">
        <v>1</v>
      </c>
      <c r="M15" s="16">
        <v>119</v>
      </c>
      <c r="N15" s="16">
        <v>107</v>
      </c>
      <c r="O15" s="356" t="s">
        <v>50</v>
      </c>
      <c r="P15" s="16">
        <v>1</v>
      </c>
      <c r="Q15" s="356">
        <v>54</v>
      </c>
      <c r="R15" s="16">
        <v>83</v>
      </c>
      <c r="S15" s="162" t="s">
        <v>50</v>
      </c>
      <c r="T15" s="16">
        <v>1</v>
      </c>
      <c r="U15" s="356" t="s">
        <v>50</v>
      </c>
      <c r="V15" s="16">
        <v>5</v>
      </c>
      <c r="W15" s="16">
        <v>12</v>
      </c>
      <c r="X15" s="356" t="s">
        <v>50</v>
      </c>
      <c r="Y15" s="356" t="s">
        <v>50</v>
      </c>
      <c r="Z15" s="356" t="s">
        <v>50</v>
      </c>
      <c r="AA15" s="356" t="s">
        <v>50</v>
      </c>
      <c r="AB15" s="158" t="s">
        <v>363</v>
      </c>
    </row>
    <row r="16" spans="1:28" s="159" customFormat="1" ht="36.75" customHeight="1">
      <c r="A16" s="358" t="s">
        <v>911</v>
      </c>
      <c r="B16" s="16">
        <v>446</v>
      </c>
      <c r="C16" s="583">
        <v>2990</v>
      </c>
      <c r="D16" s="16">
        <v>5</v>
      </c>
      <c r="E16" s="16">
        <v>1503</v>
      </c>
      <c r="F16" s="16">
        <v>3</v>
      </c>
      <c r="G16" s="16">
        <v>507</v>
      </c>
      <c r="H16" s="16">
        <v>231</v>
      </c>
      <c r="I16" s="16">
        <v>604</v>
      </c>
      <c r="J16" s="359" t="s">
        <v>50</v>
      </c>
      <c r="K16" s="359" t="s">
        <v>50</v>
      </c>
      <c r="L16" s="16">
        <v>4</v>
      </c>
      <c r="M16" s="16">
        <v>310</v>
      </c>
      <c r="N16" s="16">
        <v>110</v>
      </c>
      <c r="O16" s="356" t="s">
        <v>50</v>
      </c>
      <c r="P16" s="16">
        <v>1</v>
      </c>
      <c r="Q16" s="356">
        <v>54</v>
      </c>
      <c r="R16" s="16">
        <v>86</v>
      </c>
      <c r="S16" s="162" t="s">
        <v>50</v>
      </c>
      <c r="T16" s="16">
        <v>1</v>
      </c>
      <c r="U16" s="356" t="s">
        <v>50</v>
      </c>
      <c r="V16" s="16">
        <v>5</v>
      </c>
      <c r="W16" s="16">
        <v>12</v>
      </c>
      <c r="X16" s="356" t="s">
        <v>50</v>
      </c>
      <c r="Y16" s="356" t="s">
        <v>50</v>
      </c>
      <c r="Z16" s="356" t="s">
        <v>50</v>
      </c>
      <c r="AA16" s="356" t="s">
        <v>50</v>
      </c>
      <c r="AB16" s="158" t="s">
        <v>121</v>
      </c>
    </row>
    <row r="17" spans="1:28" s="284" customFormat="1" ht="36.75" customHeight="1">
      <c r="A17" s="203" t="s">
        <v>957</v>
      </c>
      <c r="B17" s="877">
        <v>447</v>
      </c>
      <c r="C17" s="878">
        <v>3243</v>
      </c>
      <c r="D17" s="878">
        <v>5</v>
      </c>
      <c r="E17" s="878">
        <v>1564</v>
      </c>
      <c r="F17" s="878">
        <v>3</v>
      </c>
      <c r="G17" s="878">
        <v>583</v>
      </c>
      <c r="H17" s="878">
        <v>228</v>
      </c>
      <c r="I17" s="878">
        <v>587</v>
      </c>
      <c r="J17" s="878">
        <v>1</v>
      </c>
      <c r="K17" s="878">
        <v>160</v>
      </c>
      <c r="L17" s="878">
        <v>3</v>
      </c>
      <c r="M17" s="878">
        <v>283</v>
      </c>
      <c r="N17" s="878">
        <v>110</v>
      </c>
      <c r="O17" s="1057" t="s">
        <v>50</v>
      </c>
      <c r="P17" s="878">
        <v>1</v>
      </c>
      <c r="Q17" s="878">
        <v>54</v>
      </c>
      <c r="R17" s="878">
        <v>90</v>
      </c>
      <c r="S17" s="1058" t="s">
        <v>50</v>
      </c>
      <c r="T17" s="878">
        <v>1</v>
      </c>
      <c r="U17" s="1057" t="s">
        <v>50</v>
      </c>
      <c r="V17" s="878">
        <v>5</v>
      </c>
      <c r="W17" s="878">
        <v>12</v>
      </c>
      <c r="X17" s="1057" t="s">
        <v>50</v>
      </c>
      <c r="Y17" s="878">
        <v>3</v>
      </c>
      <c r="Z17" s="878">
        <v>7</v>
      </c>
      <c r="AA17" s="878">
        <v>23</v>
      </c>
      <c r="AB17" s="192" t="s">
        <v>957</v>
      </c>
    </row>
    <row r="18" spans="1:28" s="2" customFormat="1" ht="15.75" customHeight="1">
      <c r="A18" s="1" t="s">
        <v>357</v>
      </c>
      <c r="R18" s="1248" t="s">
        <v>1292</v>
      </c>
      <c r="S18" s="1248"/>
      <c r="T18" s="1248"/>
      <c r="U18" s="1248"/>
      <c r="V18" s="1248"/>
      <c r="W18" s="1248"/>
      <c r="X18" s="1248"/>
      <c r="Y18" s="1248"/>
      <c r="Z18" s="1248"/>
      <c r="AA18" s="1248"/>
      <c r="AB18" s="1248"/>
    </row>
    <row r="19" spans="1:28" s="13" customFormat="1" ht="15.75" customHeight="1">
      <c r="A19" s="12" t="s">
        <v>358</v>
      </c>
      <c r="B19" s="12"/>
      <c r="C19" s="12"/>
      <c r="D19" s="12"/>
      <c r="E19" s="12"/>
      <c r="R19" s="1215" t="s">
        <v>1090</v>
      </c>
      <c r="S19" s="1215"/>
      <c r="T19" s="1215"/>
      <c r="U19" s="1215"/>
      <c r="V19" s="1215"/>
      <c r="W19" s="1215"/>
      <c r="X19" s="1215"/>
      <c r="Y19" s="1215"/>
      <c r="Z19" s="1215"/>
      <c r="AA19" s="1215"/>
      <c r="AB19" s="1215"/>
    </row>
    <row r="20" spans="1:19" s="2" customFormat="1" ht="15.75" customHeight="1">
      <c r="A20" s="2" t="s">
        <v>359</v>
      </c>
      <c r="S20" s="2" t="s">
        <v>1089</v>
      </c>
    </row>
    <row r="21" spans="1:28" s="2" customFormat="1" ht="15.75" customHeight="1">
      <c r="A21" s="2" t="s">
        <v>361</v>
      </c>
      <c r="R21" s="1215" t="s">
        <v>1091</v>
      </c>
      <c r="S21" s="1215"/>
      <c r="T21" s="1215"/>
      <c r="U21" s="1215"/>
      <c r="V21" s="1215"/>
      <c r="W21" s="1215"/>
      <c r="X21" s="1215"/>
      <c r="Y21" s="1215"/>
      <c r="Z21" s="1215"/>
      <c r="AA21" s="1215"/>
      <c r="AB21" s="1215"/>
    </row>
  </sheetData>
  <mergeCells count="40">
    <mergeCell ref="A1:AA1"/>
    <mergeCell ref="R18:AB18"/>
    <mergeCell ref="R21:AB21"/>
    <mergeCell ref="R19:AB19"/>
    <mergeCell ref="R6:S6"/>
    <mergeCell ref="T6:U6"/>
    <mergeCell ref="V6:W6"/>
    <mergeCell ref="AB4:AB9"/>
    <mergeCell ref="R5:S5"/>
    <mergeCell ref="R4:S4"/>
    <mergeCell ref="J6:K6"/>
    <mergeCell ref="L6:M6"/>
    <mergeCell ref="N6:O6"/>
    <mergeCell ref="P6:Q6"/>
    <mergeCell ref="B6:C6"/>
    <mergeCell ref="D6:E6"/>
    <mergeCell ref="F6:G6"/>
    <mergeCell ref="H6:I6"/>
    <mergeCell ref="B5:C5"/>
    <mergeCell ref="D5:E5"/>
    <mergeCell ref="F5:G5"/>
    <mergeCell ref="H5:I5"/>
    <mergeCell ref="V4:W4"/>
    <mergeCell ref="J5:K5"/>
    <mergeCell ref="L5:M5"/>
    <mergeCell ref="N5:O5"/>
    <mergeCell ref="P5:Q5"/>
    <mergeCell ref="T5:U5"/>
    <mergeCell ref="V5:W5"/>
    <mergeCell ref="T4:U4"/>
    <mergeCell ref="A2:AA2"/>
    <mergeCell ref="A4:A9"/>
    <mergeCell ref="B4:C4"/>
    <mergeCell ref="D4:E4"/>
    <mergeCell ref="F4:G4"/>
    <mergeCell ref="H4:I4"/>
    <mergeCell ref="J4:K4"/>
    <mergeCell ref="L4:M4"/>
    <mergeCell ref="N4:O4"/>
    <mergeCell ref="P4:Q4"/>
  </mergeCells>
  <printOptions/>
  <pageMargins left="0.43" right="0.4" top="0.984251968503937" bottom="0.984251968503937" header="0.5118110236220472" footer="0.5118110236220472"/>
  <pageSetup horizontalDpi="600" verticalDpi="600" orientation="landscape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X30"/>
  <sheetViews>
    <sheetView workbookViewId="0" topLeftCell="A7">
      <selection activeCell="Q30" sqref="Q30"/>
    </sheetView>
  </sheetViews>
  <sheetFormatPr defaultColWidth="9.140625" defaultRowHeight="12.75"/>
  <cols>
    <col min="1" max="1" width="13.00390625" style="94" customWidth="1"/>
    <col min="2" max="3" width="7.28125" style="94" customWidth="1"/>
    <col min="4" max="13" width="6.421875" style="94" customWidth="1"/>
    <col min="14" max="14" width="8.7109375" style="94" customWidth="1"/>
    <col min="15" max="15" width="7.421875" style="94" customWidth="1"/>
    <col min="16" max="16" width="12.7109375" style="94" customWidth="1"/>
    <col min="17" max="19" width="5.57421875" style="94" customWidth="1"/>
    <col min="20" max="20" width="7.8515625" style="94" customWidth="1"/>
    <col min="21" max="21" width="7.7109375" style="94" customWidth="1"/>
    <col min="22" max="23" width="5.57421875" style="94" customWidth="1"/>
    <col min="24" max="24" width="12.00390625" style="94" customWidth="1"/>
    <col min="25" max="29" width="7.00390625" style="94" customWidth="1"/>
    <col min="30" max="30" width="7.140625" style="94" customWidth="1"/>
    <col min="31" max="55" width="7.00390625" style="94" customWidth="1"/>
    <col min="56" max="133" width="7.421875" style="94" customWidth="1"/>
    <col min="134" max="16384" width="9.140625" style="94" customWidth="1"/>
  </cols>
  <sheetData>
    <row r="1" spans="1:20" s="3" customFormat="1" ht="32.25" customHeight="1">
      <c r="A1" s="1211" t="s">
        <v>43</v>
      </c>
      <c r="B1" s="1211"/>
      <c r="C1" s="1211"/>
      <c r="D1" s="1211"/>
      <c r="E1" s="1211"/>
      <c r="F1" s="1211"/>
      <c r="G1" s="1211"/>
      <c r="H1" s="1211"/>
      <c r="I1" s="1211"/>
      <c r="J1" s="1211"/>
      <c r="K1" s="1211"/>
      <c r="L1" s="1211"/>
      <c r="M1" s="1211"/>
      <c r="N1" s="1211"/>
      <c r="O1" s="1211"/>
      <c r="P1" s="1211"/>
      <c r="Q1" s="1211"/>
      <c r="R1" s="1211"/>
      <c r="S1" s="1211"/>
      <c r="T1" s="1211"/>
    </row>
    <row r="2" spans="1:16" s="46" customFormat="1" ht="13.5" customHeight="1">
      <c r="A2" s="46" t="s">
        <v>44</v>
      </c>
      <c r="P2" s="483" t="s">
        <v>45</v>
      </c>
    </row>
    <row r="3" spans="1:16" s="415" customFormat="1" ht="18" customHeight="1">
      <c r="A3" s="1220" t="s">
        <v>12</v>
      </c>
      <c r="B3" s="1142" t="s">
        <v>1394</v>
      </c>
      <c r="C3" s="1199"/>
      <c r="D3" s="1199"/>
      <c r="E3" s="1199"/>
      <c r="F3" s="1199"/>
      <c r="G3" s="1199"/>
      <c r="H3" s="1199"/>
      <c r="I3" s="1199"/>
      <c r="J3" s="1199"/>
      <c r="K3" s="1199"/>
      <c r="L3" s="1199"/>
      <c r="M3" s="1199"/>
      <c r="N3" s="1199"/>
      <c r="O3" s="1199"/>
      <c r="P3" s="1143" t="s">
        <v>1208</v>
      </c>
    </row>
    <row r="4" spans="1:16" s="415" customFormat="1" ht="18" customHeight="1">
      <c r="A4" s="1221"/>
      <c r="B4" s="1129" t="s">
        <v>1379</v>
      </c>
      <c r="C4" s="1130"/>
      <c r="D4" s="1129" t="s">
        <v>1380</v>
      </c>
      <c r="E4" s="1130"/>
      <c r="F4" s="1129" t="s">
        <v>1381</v>
      </c>
      <c r="G4" s="1130"/>
      <c r="H4" s="1129" t="s">
        <v>1382</v>
      </c>
      <c r="I4" s="1130"/>
      <c r="J4" s="1129" t="s">
        <v>1383</v>
      </c>
      <c r="K4" s="1130"/>
      <c r="L4" s="1131" t="s">
        <v>1384</v>
      </c>
      <c r="M4" s="1132"/>
      <c r="N4" s="1124" t="s">
        <v>1395</v>
      </c>
      <c r="O4" s="1125"/>
      <c r="P4" s="1144"/>
    </row>
    <row r="5" spans="1:16" s="415" customFormat="1" ht="18" customHeight="1">
      <c r="A5" s="1221"/>
      <c r="B5" s="1128" t="s">
        <v>14</v>
      </c>
      <c r="C5" s="1203"/>
      <c r="D5" s="1128" t="s">
        <v>1385</v>
      </c>
      <c r="E5" s="1203"/>
      <c r="F5" s="1128" t="s">
        <v>1386</v>
      </c>
      <c r="G5" s="1203"/>
      <c r="H5" s="1128" t="s">
        <v>1387</v>
      </c>
      <c r="I5" s="1203"/>
      <c r="J5" s="1128" t="s">
        <v>1388</v>
      </c>
      <c r="K5" s="1203"/>
      <c r="L5" s="1210" t="s">
        <v>1389</v>
      </c>
      <c r="M5" s="1126"/>
      <c r="N5" s="1128" t="s">
        <v>1390</v>
      </c>
      <c r="O5" s="1203"/>
      <c r="P5" s="1144"/>
    </row>
    <row r="6" spans="1:16" s="415" customFormat="1" ht="18" customHeight="1">
      <c r="A6" s="1221"/>
      <c r="B6" s="536" t="s">
        <v>1391</v>
      </c>
      <c r="C6" s="536" t="s">
        <v>1392</v>
      </c>
      <c r="D6" s="536" t="s">
        <v>1391</v>
      </c>
      <c r="E6" s="536" t="s">
        <v>1392</v>
      </c>
      <c r="F6" s="536" t="s">
        <v>1391</v>
      </c>
      <c r="G6" s="536" t="s">
        <v>1392</v>
      </c>
      <c r="H6" s="536" t="s">
        <v>1391</v>
      </c>
      <c r="I6" s="536" t="s">
        <v>1392</v>
      </c>
      <c r="J6" s="536" t="s">
        <v>1391</v>
      </c>
      <c r="K6" s="536" t="s">
        <v>1392</v>
      </c>
      <c r="L6" s="538" t="s">
        <v>1391</v>
      </c>
      <c r="M6" s="538" t="s">
        <v>1392</v>
      </c>
      <c r="N6" s="538" t="s">
        <v>1391</v>
      </c>
      <c r="O6" s="538" t="s">
        <v>1392</v>
      </c>
      <c r="P6" s="1144"/>
    </row>
    <row r="7" spans="1:16" s="415" customFormat="1" ht="18" customHeight="1">
      <c r="A7" s="1222"/>
      <c r="B7" s="537" t="s">
        <v>1393</v>
      </c>
      <c r="C7" s="537" t="s">
        <v>970</v>
      </c>
      <c r="D7" s="537" t="s">
        <v>1393</v>
      </c>
      <c r="E7" s="537" t="s">
        <v>970</v>
      </c>
      <c r="F7" s="537" t="s">
        <v>1393</v>
      </c>
      <c r="G7" s="537" t="s">
        <v>970</v>
      </c>
      <c r="H7" s="537" t="s">
        <v>1393</v>
      </c>
      <c r="I7" s="537" t="s">
        <v>970</v>
      </c>
      <c r="J7" s="537" t="s">
        <v>1393</v>
      </c>
      <c r="K7" s="537" t="s">
        <v>970</v>
      </c>
      <c r="L7" s="463" t="s">
        <v>1393</v>
      </c>
      <c r="M7" s="463" t="s">
        <v>970</v>
      </c>
      <c r="N7" s="463" t="s">
        <v>1393</v>
      </c>
      <c r="O7" s="463" t="s">
        <v>970</v>
      </c>
      <c r="P7" s="1128"/>
    </row>
    <row r="8" spans="1:16" s="7" customFormat="1" ht="18" customHeight="1">
      <c r="A8" s="297" t="s">
        <v>1375</v>
      </c>
      <c r="B8" s="38">
        <v>15</v>
      </c>
      <c r="C8" s="39">
        <v>0</v>
      </c>
      <c r="D8" s="39">
        <v>0</v>
      </c>
      <c r="E8" s="39">
        <v>0</v>
      </c>
      <c r="F8" s="39">
        <v>0</v>
      </c>
      <c r="G8" s="39">
        <v>0</v>
      </c>
      <c r="H8" s="39">
        <v>0</v>
      </c>
      <c r="I8" s="39">
        <v>0</v>
      </c>
      <c r="J8" s="39">
        <v>0</v>
      </c>
      <c r="K8" s="39">
        <v>0</v>
      </c>
      <c r="L8" s="296">
        <v>15</v>
      </c>
      <c r="M8" s="39">
        <v>0</v>
      </c>
      <c r="N8" s="39">
        <v>0</v>
      </c>
      <c r="O8" s="39">
        <v>0</v>
      </c>
      <c r="P8" s="196" t="s">
        <v>1084</v>
      </c>
    </row>
    <row r="9" spans="1:16" s="7" customFormat="1" ht="18" customHeight="1">
      <c r="A9" s="298" t="s">
        <v>1376</v>
      </c>
      <c r="B9" s="98">
        <v>27</v>
      </c>
      <c r="C9" s="40" t="s">
        <v>51</v>
      </c>
      <c r="D9" s="53" t="s">
        <v>51</v>
      </c>
      <c r="E9" s="53" t="s">
        <v>51</v>
      </c>
      <c r="F9" s="53" t="s">
        <v>51</v>
      </c>
      <c r="G9" s="53" t="s">
        <v>51</v>
      </c>
      <c r="H9" s="53" t="s">
        <v>51</v>
      </c>
      <c r="I9" s="53" t="s">
        <v>51</v>
      </c>
      <c r="J9" s="53" t="s">
        <v>51</v>
      </c>
      <c r="K9" s="40" t="s">
        <v>51</v>
      </c>
      <c r="L9" s="364">
        <v>27</v>
      </c>
      <c r="M9" s="53" t="s">
        <v>51</v>
      </c>
      <c r="N9" s="53" t="s">
        <v>51</v>
      </c>
      <c r="O9" s="53" t="s">
        <v>51</v>
      </c>
      <c r="P9" s="196" t="s">
        <v>1085</v>
      </c>
    </row>
    <row r="10" spans="1:16" s="5" customFormat="1" ht="18" customHeight="1">
      <c r="A10" s="297" t="s">
        <v>1377</v>
      </c>
      <c r="B10" s="96">
        <v>3</v>
      </c>
      <c r="C10" s="97">
        <v>0</v>
      </c>
      <c r="D10" s="97">
        <v>0</v>
      </c>
      <c r="E10" s="97">
        <v>0</v>
      </c>
      <c r="F10" s="97">
        <v>0</v>
      </c>
      <c r="G10" s="97">
        <v>0</v>
      </c>
      <c r="H10" s="97">
        <v>1</v>
      </c>
      <c r="I10" s="97">
        <v>0</v>
      </c>
      <c r="J10" s="97">
        <v>0</v>
      </c>
      <c r="K10" s="97">
        <v>0</v>
      </c>
      <c r="L10" s="362">
        <v>1</v>
      </c>
      <c r="M10" s="97">
        <v>0</v>
      </c>
      <c r="N10" s="97">
        <v>1</v>
      </c>
      <c r="O10" s="99">
        <v>0</v>
      </c>
      <c r="P10" s="196" t="s">
        <v>1086</v>
      </c>
    </row>
    <row r="11" spans="1:16" s="5" customFormat="1" ht="18" customHeight="1">
      <c r="A11" s="297" t="s">
        <v>1378</v>
      </c>
      <c r="B11" s="97">
        <v>0</v>
      </c>
      <c r="C11" s="97">
        <v>0</v>
      </c>
      <c r="D11" s="97">
        <v>0</v>
      </c>
      <c r="E11" s="97">
        <v>0</v>
      </c>
      <c r="F11" s="97">
        <v>0</v>
      </c>
      <c r="G11" s="97">
        <v>0</v>
      </c>
      <c r="H11" s="97">
        <v>0</v>
      </c>
      <c r="I11" s="97">
        <v>0</v>
      </c>
      <c r="J11" s="97">
        <v>0</v>
      </c>
      <c r="K11" s="97">
        <v>0</v>
      </c>
      <c r="L11" s="95" t="s">
        <v>50</v>
      </c>
      <c r="M11" s="97">
        <v>0</v>
      </c>
      <c r="N11" s="97">
        <v>0</v>
      </c>
      <c r="O11" s="97">
        <v>0</v>
      </c>
      <c r="P11" s="196" t="s">
        <v>1087</v>
      </c>
    </row>
    <row r="12" spans="1:16" s="5" customFormat="1" ht="18" customHeight="1">
      <c r="A12" s="148" t="s">
        <v>408</v>
      </c>
      <c r="B12" s="97">
        <v>9</v>
      </c>
      <c r="C12" s="97">
        <v>0</v>
      </c>
      <c r="D12" s="97">
        <v>0</v>
      </c>
      <c r="E12" s="97">
        <v>0</v>
      </c>
      <c r="F12" s="97">
        <v>0</v>
      </c>
      <c r="G12" s="97">
        <v>0</v>
      </c>
      <c r="H12" s="97">
        <v>0</v>
      </c>
      <c r="I12" s="97">
        <v>0</v>
      </c>
      <c r="J12" s="97">
        <v>1</v>
      </c>
      <c r="K12" s="97">
        <v>0</v>
      </c>
      <c r="L12" s="362">
        <v>7</v>
      </c>
      <c r="M12" s="97">
        <v>0</v>
      </c>
      <c r="N12" s="97">
        <v>1</v>
      </c>
      <c r="O12" s="97">
        <v>0</v>
      </c>
      <c r="P12" s="144" t="s">
        <v>408</v>
      </c>
    </row>
    <row r="13" spans="1:16" s="5" customFormat="1" ht="18" customHeight="1">
      <c r="A13" s="148" t="s">
        <v>363</v>
      </c>
      <c r="B13" s="97">
        <f>SUM(D13,F13,H13,J13,L13,N13)</f>
        <v>8</v>
      </c>
      <c r="C13" s="97" t="s">
        <v>50</v>
      </c>
      <c r="D13" s="97" t="s">
        <v>50</v>
      </c>
      <c r="E13" s="97" t="s">
        <v>50</v>
      </c>
      <c r="F13" s="97" t="s">
        <v>50</v>
      </c>
      <c r="G13" s="97" t="s">
        <v>50</v>
      </c>
      <c r="H13" s="97" t="s">
        <v>50</v>
      </c>
      <c r="I13" s="97" t="s">
        <v>50</v>
      </c>
      <c r="J13" s="97" t="s">
        <v>50</v>
      </c>
      <c r="K13" s="97" t="s">
        <v>50</v>
      </c>
      <c r="L13" s="362">
        <v>3</v>
      </c>
      <c r="M13" s="97" t="s">
        <v>50</v>
      </c>
      <c r="N13" s="97">
        <v>5</v>
      </c>
      <c r="O13" s="97" t="s">
        <v>50</v>
      </c>
      <c r="P13" s="144" t="s">
        <v>363</v>
      </c>
    </row>
    <row r="14" spans="1:16" s="5" customFormat="1" ht="18" customHeight="1">
      <c r="A14" s="148" t="s">
        <v>121</v>
      </c>
      <c r="B14" s="97">
        <v>15</v>
      </c>
      <c r="C14" s="97"/>
      <c r="D14" s="97"/>
      <c r="E14" s="97"/>
      <c r="F14" s="97"/>
      <c r="G14" s="97"/>
      <c r="H14" s="97">
        <v>3</v>
      </c>
      <c r="I14" s="97"/>
      <c r="J14" s="97"/>
      <c r="K14" s="97"/>
      <c r="L14" s="362">
        <v>8</v>
      </c>
      <c r="M14" s="97" t="s">
        <v>50</v>
      </c>
      <c r="N14" s="97">
        <v>4</v>
      </c>
      <c r="O14" s="97" t="s">
        <v>50</v>
      </c>
      <c r="P14" s="144" t="s">
        <v>121</v>
      </c>
    </row>
    <row r="15" spans="1:16" s="587" customFormat="1" ht="18" customHeight="1">
      <c r="A15" s="149" t="s">
        <v>924</v>
      </c>
      <c r="B15" s="890">
        <f>SUM(D15+F15+H15+J15+L15+N15)</f>
        <v>6</v>
      </c>
      <c r="C15" s="891">
        <v>0</v>
      </c>
      <c r="D15" s="891">
        <v>0</v>
      </c>
      <c r="E15" s="891">
        <v>0</v>
      </c>
      <c r="F15" s="891">
        <v>0</v>
      </c>
      <c r="G15" s="891">
        <v>0</v>
      </c>
      <c r="H15" s="891">
        <v>1</v>
      </c>
      <c r="I15" s="891">
        <v>0</v>
      </c>
      <c r="J15" s="891">
        <v>0</v>
      </c>
      <c r="K15" s="891">
        <v>0</v>
      </c>
      <c r="L15" s="363">
        <v>2</v>
      </c>
      <c r="M15" s="893" t="s">
        <v>50</v>
      </c>
      <c r="N15" s="147">
        <v>3</v>
      </c>
      <c r="O15" s="893" t="s">
        <v>50</v>
      </c>
      <c r="P15" s="145" t="s">
        <v>924</v>
      </c>
    </row>
    <row r="16" s="8" customFormat="1" ht="12.75"/>
    <row r="17" spans="1:24" s="415" customFormat="1" ht="18" customHeight="1">
      <c r="A17" s="1127" t="s">
        <v>1396</v>
      </c>
      <c r="B17" s="1142" t="s">
        <v>1397</v>
      </c>
      <c r="C17" s="1199"/>
      <c r="D17" s="1199"/>
      <c r="E17" s="1199"/>
      <c r="F17" s="1199"/>
      <c r="G17" s="1199"/>
      <c r="H17" s="1199"/>
      <c r="I17" s="1199"/>
      <c r="J17" s="1199"/>
      <c r="K17" s="1199"/>
      <c r="L17" s="1199"/>
      <c r="M17" s="1199"/>
      <c r="N17" s="1199"/>
      <c r="O17" s="1199"/>
      <c r="P17" s="1199"/>
      <c r="Q17" s="1199"/>
      <c r="R17" s="1199"/>
      <c r="S17" s="1199"/>
      <c r="T17" s="535"/>
      <c r="U17" s="535"/>
      <c r="V17" s="535"/>
      <c r="W17" s="535"/>
      <c r="X17" s="1143" t="s">
        <v>1208</v>
      </c>
    </row>
    <row r="18" spans="1:24" s="415" customFormat="1" ht="18" customHeight="1">
      <c r="A18" s="1214"/>
      <c r="B18" s="1129" t="s">
        <v>1379</v>
      </c>
      <c r="C18" s="1130"/>
      <c r="D18" s="1129" t="s">
        <v>1398</v>
      </c>
      <c r="E18" s="1130"/>
      <c r="F18" s="1129" t="s">
        <v>1399</v>
      </c>
      <c r="G18" s="1130"/>
      <c r="H18" s="1129" t="s">
        <v>28</v>
      </c>
      <c r="I18" s="1130"/>
      <c r="J18" s="1129" t="s">
        <v>1400</v>
      </c>
      <c r="K18" s="1130"/>
      <c r="L18" s="1107" t="s">
        <v>42</v>
      </c>
      <c r="M18" s="1214"/>
      <c r="N18" s="1129" t="s">
        <v>1401</v>
      </c>
      <c r="O18" s="1130"/>
      <c r="P18" s="1251" t="s">
        <v>1402</v>
      </c>
      <c r="Q18" s="1130"/>
      <c r="R18" s="1250" t="s">
        <v>1403</v>
      </c>
      <c r="S18" s="1130"/>
      <c r="T18" s="1129" t="s">
        <v>1404</v>
      </c>
      <c r="U18" s="1130"/>
      <c r="V18" s="1252" t="s">
        <v>1405</v>
      </c>
      <c r="W18" s="1130"/>
      <c r="X18" s="1144"/>
    </row>
    <row r="19" spans="1:24" s="415" customFormat="1" ht="18" customHeight="1">
      <c r="A19" s="1214"/>
      <c r="B19" s="1128" t="s">
        <v>14</v>
      </c>
      <c r="C19" s="1203"/>
      <c r="D19" s="1128" t="s">
        <v>1406</v>
      </c>
      <c r="E19" s="1203"/>
      <c r="F19" s="1128" t="s">
        <v>1407</v>
      </c>
      <c r="G19" s="1203"/>
      <c r="H19" s="1128" t="s">
        <v>1408</v>
      </c>
      <c r="I19" s="1203"/>
      <c r="J19" s="1128" t="s">
        <v>1409</v>
      </c>
      <c r="K19" s="1203"/>
      <c r="L19" s="1128" t="s">
        <v>1410</v>
      </c>
      <c r="M19" s="1203"/>
      <c r="N19" s="1128" t="s">
        <v>1411</v>
      </c>
      <c r="O19" s="1203"/>
      <c r="P19" s="1249" t="s">
        <v>1412</v>
      </c>
      <c r="Q19" s="1203"/>
      <c r="R19" s="1249"/>
      <c r="S19" s="1203"/>
      <c r="T19" s="1128" t="s">
        <v>1413</v>
      </c>
      <c r="U19" s="1203"/>
      <c r="V19" s="1128" t="s">
        <v>1414</v>
      </c>
      <c r="W19" s="1203"/>
      <c r="X19" s="1144"/>
    </row>
    <row r="20" spans="1:24" s="415" customFormat="1" ht="18" customHeight="1">
      <c r="A20" s="1214"/>
      <c r="B20" s="536" t="s">
        <v>1391</v>
      </c>
      <c r="C20" s="536" t="s">
        <v>1392</v>
      </c>
      <c r="D20" s="536" t="s">
        <v>1391</v>
      </c>
      <c r="E20" s="536" t="s">
        <v>1392</v>
      </c>
      <c r="F20" s="536" t="s">
        <v>1391</v>
      </c>
      <c r="G20" s="536" t="s">
        <v>1392</v>
      </c>
      <c r="H20" s="536" t="s">
        <v>1391</v>
      </c>
      <c r="I20" s="536" t="s">
        <v>1392</v>
      </c>
      <c r="J20" s="536" t="s">
        <v>1391</v>
      </c>
      <c r="K20" s="536" t="s">
        <v>1392</v>
      </c>
      <c r="L20" s="536" t="s">
        <v>1391</v>
      </c>
      <c r="M20" s="536" t="s">
        <v>1392</v>
      </c>
      <c r="N20" s="536" t="s">
        <v>1391</v>
      </c>
      <c r="O20" s="536" t="s">
        <v>1392</v>
      </c>
      <c r="P20" s="536" t="s">
        <v>1391</v>
      </c>
      <c r="Q20" s="536" t="s">
        <v>1392</v>
      </c>
      <c r="R20" s="536" t="s">
        <v>1391</v>
      </c>
      <c r="S20" s="536" t="s">
        <v>1392</v>
      </c>
      <c r="T20" s="536" t="s">
        <v>1391</v>
      </c>
      <c r="U20" s="536" t="s">
        <v>1392</v>
      </c>
      <c r="V20" s="536" t="s">
        <v>1391</v>
      </c>
      <c r="W20" s="536" t="s">
        <v>1392</v>
      </c>
      <c r="X20" s="1144"/>
    </row>
    <row r="21" spans="1:24" s="415" customFormat="1" ht="18" customHeight="1">
      <c r="A21" s="1203"/>
      <c r="B21" s="537" t="s">
        <v>1393</v>
      </c>
      <c r="C21" s="537" t="s">
        <v>970</v>
      </c>
      <c r="D21" s="537" t="s">
        <v>1393</v>
      </c>
      <c r="E21" s="537" t="s">
        <v>970</v>
      </c>
      <c r="F21" s="537" t="s">
        <v>1393</v>
      </c>
      <c r="G21" s="537" t="s">
        <v>970</v>
      </c>
      <c r="H21" s="537" t="s">
        <v>1393</v>
      </c>
      <c r="I21" s="537" t="s">
        <v>970</v>
      </c>
      <c r="J21" s="537" t="s">
        <v>1393</v>
      </c>
      <c r="K21" s="537" t="s">
        <v>970</v>
      </c>
      <c r="L21" s="537" t="s">
        <v>1393</v>
      </c>
      <c r="M21" s="537" t="s">
        <v>970</v>
      </c>
      <c r="N21" s="537" t="s">
        <v>1393</v>
      </c>
      <c r="O21" s="537" t="s">
        <v>970</v>
      </c>
      <c r="P21" s="537" t="s">
        <v>1393</v>
      </c>
      <c r="Q21" s="537" t="s">
        <v>970</v>
      </c>
      <c r="R21" s="537" t="s">
        <v>1393</v>
      </c>
      <c r="S21" s="537" t="s">
        <v>970</v>
      </c>
      <c r="T21" s="537" t="s">
        <v>1393</v>
      </c>
      <c r="U21" s="537" t="s">
        <v>970</v>
      </c>
      <c r="V21" s="537" t="s">
        <v>1393</v>
      </c>
      <c r="W21" s="537" t="s">
        <v>970</v>
      </c>
      <c r="X21" s="1128"/>
    </row>
    <row r="22" spans="1:24" s="7" customFormat="1" ht="18" customHeight="1">
      <c r="A22" s="36" t="s">
        <v>1102</v>
      </c>
      <c r="B22" s="894">
        <v>69</v>
      </c>
      <c r="C22" s="150">
        <v>0</v>
      </c>
      <c r="D22" s="150">
        <v>0</v>
      </c>
      <c r="E22" s="150">
        <v>0</v>
      </c>
      <c r="F22" s="150">
        <v>0</v>
      </c>
      <c r="G22" s="150">
        <v>0</v>
      </c>
      <c r="H22" s="150">
        <v>0</v>
      </c>
      <c r="I22" s="150">
        <v>0</v>
      </c>
      <c r="J22" s="150">
        <v>0</v>
      </c>
      <c r="K22" s="150">
        <v>0</v>
      </c>
      <c r="L22" s="897">
        <v>69</v>
      </c>
      <c r="M22" s="150">
        <v>0</v>
      </c>
      <c r="N22" s="150">
        <v>0</v>
      </c>
      <c r="O22" s="150">
        <v>0</v>
      </c>
      <c r="P22" s="150">
        <v>0</v>
      </c>
      <c r="Q22" s="150">
        <v>0</v>
      </c>
      <c r="R22" s="150">
        <v>0</v>
      </c>
      <c r="S22" s="150">
        <v>0</v>
      </c>
      <c r="T22" s="150">
        <v>0</v>
      </c>
      <c r="U22" s="150">
        <v>0</v>
      </c>
      <c r="V22" s="150">
        <v>0</v>
      </c>
      <c r="W22" s="150">
        <v>0</v>
      </c>
      <c r="X22" s="196" t="s">
        <v>1084</v>
      </c>
    </row>
    <row r="23" spans="1:24" s="7" customFormat="1" ht="18" customHeight="1">
      <c r="A23" s="63" t="s">
        <v>371</v>
      </c>
      <c r="B23" s="895">
        <v>4</v>
      </c>
      <c r="C23" s="151" t="s">
        <v>51</v>
      </c>
      <c r="D23" s="151" t="s">
        <v>51</v>
      </c>
      <c r="E23" s="151" t="s">
        <v>51</v>
      </c>
      <c r="F23" s="151" t="s">
        <v>51</v>
      </c>
      <c r="G23" s="151" t="s">
        <v>51</v>
      </c>
      <c r="H23" s="151" t="s">
        <v>51</v>
      </c>
      <c r="I23" s="151" t="s">
        <v>51</v>
      </c>
      <c r="J23" s="151" t="s">
        <v>51</v>
      </c>
      <c r="K23" s="151" t="s">
        <v>51</v>
      </c>
      <c r="L23" s="898">
        <v>4</v>
      </c>
      <c r="M23" s="151" t="s">
        <v>51</v>
      </c>
      <c r="N23" s="152" t="s">
        <v>51</v>
      </c>
      <c r="O23" s="151" t="s">
        <v>51</v>
      </c>
      <c r="P23" s="151" t="s">
        <v>51</v>
      </c>
      <c r="Q23" s="151" t="s">
        <v>51</v>
      </c>
      <c r="R23" s="151" t="s">
        <v>51</v>
      </c>
      <c r="S23" s="151" t="s">
        <v>51</v>
      </c>
      <c r="T23" s="151" t="s">
        <v>51</v>
      </c>
      <c r="U23" s="151" t="s">
        <v>51</v>
      </c>
      <c r="V23" s="151" t="s">
        <v>51</v>
      </c>
      <c r="W23" s="151" t="s">
        <v>51</v>
      </c>
      <c r="X23" s="196" t="s">
        <v>1085</v>
      </c>
    </row>
    <row r="24" spans="1:24" s="5" customFormat="1" ht="18" customHeight="1">
      <c r="A24" s="4" t="s">
        <v>1103</v>
      </c>
      <c r="B24" s="896">
        <v>24</v>
      </c>
      <c r="C24" s="150">
        <f>SUM(E24,G24,I24,K24,M24,O24,Q24,U24)</f>
        <v>0</v>
      </c>
      <c r="D24" s="150">
        <v>0</v>
      </c>
      <c r="E24" s="150">
        <v>0</v>
      </c>
      <c r="F24" s="150">
        <v>0</v>
      </c>
      <c r="G24" s="150">
        <v>0</v>
      </c>
      <c r="H24" s="150">
        <v>0</v>
      </c>
      <c r="I24" s="150">
        <v>0</v>
      </c>
      <c r="J24" s="150">
        <v>1</v>
      </c>
      <c r="K24" s="150">
        <v>0</v>
      </c>
      <c r="L24" s="377">
        <v>23</v>
      </c>
      <c r="M24" s="150">
        <v>0</v>
      </c>
      <c r="N24" s="150">
        <v>0</v>
      </c>
      <c r="O24" s="150">
        <v>0</v>
      </c>
      <c r="P24" s="150">
        <v>0</v>
      </c>
      <c r="Q24" s="150">
        <v>0</v>
      </c>
      <c r="R24" s="150">
        <v>0</v>
      </c>
      <c r="S24" s="150">
        <v>0</v>
      </c>
      <c r="T24" s="150">
        <v>0</v>
      </c>
      <c r="U24" s="150">
        <v>0</v>
      </c>
      <c r="V24" s="150">
        <v>0</v>
      </c>
      <c r="W24" s="150">
        <v>0</v>
      </c>
      <c r="X24" s="196" t="s">
        <v>1086</v>
      </c>
    </row>
    <row r="25" spans="1:24" s="5" customFormat="1" ht="18" customHeight="1">
      <c r="A25" s="6" t="s">
        <v>372</v>
      </c>
      <c r="B25" s="377" t="s">
        <v>910</v>
      </c>
      <c r="C25" s="150">
        <v>0</v>
      </c>
      <c r="D25" s="150">
        <v>0</v>
      </c>
      <c r="E25" s="150">
        <v>0</v>
      </c>
      <c r="F25" s="150">
        <v>0</v>
      </c>
      <c r="G25" s="150">
        <v>0</v>
      </c>
      <c r="H25" s="150">
        <v>0</v>
      </c>
      <c r="I25" s="150">
        <v>0</v>
      </c>
      <c r="J25" s="150">
        <v>0</v>
      </c>
      <c r="K25" s="150">
        <v>0</v>
      </c>
      <c r="L25" s="377" t="s">
        <v>910</v>
      </c>
      <c r="M25" s="150">
        <v>0</v>
      </c>
      <c r="N25" s="150">
        <v>0</v>
      </c>
      <c r="O25" s="150">
        <v>0</v>
      </c>
      <c r="P25" s="150">
        <v>0</v>
      </c>
      <c r="Q25" s="150">
        <v>0</v>
      </c>
      <c r="R25" s="150">
        <v>0</v>
      </c>
      <c r="S25" s="150">
        <v>0</v>
      </c>
      <c r="T25" s="150">
        <v>0</v>
      </c>
      <c r="U25" s="150">
        <v>0</v>
      </c>
      <c r="V25" s="150">
        <v>0</v>
      </c>
      <c r="W25" s="150">
        <v>0</v>
      </c>
      <c r="X25" s="196" t="s">
        <v>1087</v>
      </c>
    </row>
    <row r="26" spans="1:24" s="5" customFormat="1" ht="18" customHeight="1">
      <c r="A26" s="15" t="s">
        <v>1104</v>
      </c>
      <c r="B26" s="377">
        <v>27</v>
      </c>
      <c r="C26" s="150">
        <v>0</v>
      </c>
      <c r="D26" s="150">
        <v>0</v>
      </c>
      <c r="E26" s="150">
        <v>0</v>
      </c>
      <c r="F26" s="150">
        <v>0</v>
      </c>
      <c r="G26" s="150">
        <v>0</v>
      </c>
      <c r="H26" s="150">
        <v>0</v>
      </c>
      <c r="I26" s="150">
        <v>0</v>
      </c>
      <c r="J26" s="150">
        <v>0</v>
      </c>
      <c r="K26" s="150">
        <v>0</v>
      </c>
      <c r="L26" s="377">
        <v>27</v>
      </c>
      <c r="M26" s="150">
        <v>0</v>
      </c>
      <c r="N26" s="150">
        <v>0</v>
      </c>
      <c r="O26" s="150">
        <v>0</v>
      </c>
      <c r="P26" s="150">
        <v>0</v>
      </c>
      <c r="Q26" s="150">
        <v>0</v>
      </c>
      <c r="R26" s="150">
        <v>0</v>
      </c>
      <c r="S26" s="150">
        <v>0</v>
      </c>
      <c r="T26" s="150">
        <v>0</v>
      </c>
      <c r="U26" s="150">
        <v>0</v>
      </c>
      <c r="V26" s="150">
        <v>0</v>
      </c>
      <c r="W26" s="150">
        <v>0</v>
      </c>
      <c r="X26" s="172" t="s">
        <v>1105</v>
      </c>
    </row>
    <row r="27" spans="1:24" s="5" customFormat="1" ht="18" customHeight="1">
      <c r="A27" s="148" t="s">
        <v>363</v>
      </c>
      <c r="B27" s="377">
        <f>SUM(D27,F27,H27,J27,L27,N27,P27,R27,T27,V27)</f>
        <v>282</v>
      </c>
      <c r="C27" s="150" t="s">
        <v>50</v>
      </c>
      <c r="D27" s="150" t="s">
        <v>50</v>
      </c>
      <c r="E27" s="150" t="s">
        <v>50</v>
      </c>
      <c r="F27" s="150" t="s">
        <v>50</v>
      </c>
      <c r="G27" s="150" t="s">
        <v>50</v>
      </c>
      <c r="H27" s="150" t="s">
        <v>50</v>
      </c>
      <c r="I27" s="150" t="s">
        <v>50</v>
      </c>
      <c r="J27" s="150" t="s">
        <v>50</v>
      </c>
      <c r="K27" s="150" t="s">
        <v>50</v>
      </c>
      <c r="L27" s="377">
        <v>23</v>
      </c>
      <c r="M27" s="150" t="s">
        <v>50</v>
      </c>
      <c r="N27" s="150" t="s">
        <v>50</v>
      </c>
      <c r="O27" s="150" t="s">
        <v>50</v>
      </c>
      <c r="P27" s="150" t="s">
        <v>50</v>
      </c>
      <c r="Q27" s="150" t="s">
        <v>50</v>
      </c>
      <c r="R27" s="150" t="s">
        <v>50</v>
      </c>
      <c r="S27" s="150" t="s">
        <v>50</v>
      </c>
      <c r="T27" s="150" t="s">
        <v>50</v>
      </c>
      <c r="U27" s="150" t="s">
        <v>50</v>
      </c>
      <c r="V27" s="150">
        <v>259</v>
      </c>
      <c r="W27" s="150" t="s">
        <v>50</v>
      </c>
      <c r="X27" s="144" t="s">
        <v>363</v>
      </c>
    </row>
    <row r="28" spans="1:24" s="5" customFormat="1" ht="18" customHeight="1">
      <c r="A28" s="148" t="s">
        <v>121</v>
      </c>
      <c r="B28" s="377">
        <v>327</v>
      </c>
      <c r="C28" s="150"/>
      <c r="D28" s="150"/>
      <c r="E28" s="150"/>
      <c r="F28" s="150">
        <v>1</v>
      </c>
      <c r="G28" s="150"/>
      <c r="H28" s="150"/>
      <c r="I28" s="150"/>
      <c r="J28" s="150">
        <v>7</v>
      </c>
      <c r="K28" s="150"/>
      <c r="L28" s="377">
        <v>19</v>
      </c>
      <c r="M28" s="150"/>
      <c r="N28" s="150"/>
      <c r="O28" s="150"/>
      <c r="P28" s="150"/>
      <c r="Q28" s="150"/>
      <c r="R28" s="150"/>
      <c r="S28" s="150"/>
      <c r="T28" s="150"/>
      <c r="U28" s="150"/>
      <c r="V28" s="150">
        <v>300</v>
      </c>
      <c r="W28" s="150"/>
      <c r="X28" s="144" t="s">
        <v>121</v>
      </c>
    </row>
    <row r="29" spans="1:24" s="587" customFormat="1" ht="18" customHeight="1">
      <c r="A29" s="149" t="s">
        <v>924</v>
      </c>
      <c r="B29" s="890">
        <f>SUM(D29:W29)</f>
        <v>427</v>
      </c>
      <c r="C29" s="891">
        <v>0</v>
      </c>
      <c r="D29" s="891">
        <v>0</v>
      </c>
      <c r="E29" s="891">
        <v>0</v>
      </c>
      <c r="F29" s="891">
        <v>0</v>
      </c>
      <c r="G29" s="891">
        <v>0</v>
      </c>
      <c r="H29" s="891">
        <v>0</v>
      </c>
      <c r="I29" s="891">
        <v>0</v>
      </c>
      <c r="J29" s="891">
        <v>0</v>
      </c>
      <c r="K29" s="891">
        <v>0</v>
      </c>
      <c r="L29" s="891">
        <v>15</v>
      </c>
      <c r="M29" s="891">
        <v>0</v>
      </c>
      <c r="N29" s="891">
        <v>0</v>
      </c>
      <c r="O29" s="891">
        <v>0</v>
      </c>
      <c r="P29" s="891">
        <v>0</v>
      </c>
      <c r="Q29" s="891">
        <v>0</v>
      </c>
      <c r="R29" s="891">
        <v>0</v>
      </c>
      <c r="S29" s="891">
        <v>0</v>
      </c>
      <c r="T29" s="891">
        <v>0</v>
      </c>
      <c r="U29" s="891">
        <v>0</v>
      </c>
      <c r="V29" s="891">
        <v>412</v>
      </c>
      <c r="W29" s="892">
        <v>0</v>
      </c>
      <c r="X29" s="145" t="s">
        <v>924</v>
      </c>
    </row>
    <row r="30" spans="1:16" s="2" customFormat="1" ht="15" customHeight="1">
      <c r="A30" s="1" t="s">
        <v>1369</v>
      </c>
      <c r="P30" s="20" t="s">
        <v>1374</v>
      </c>
    </row>
  </sheetData>
  <mergeCells count="43">
    <mergeCell ref="V18:W18"/>
    <mergeCell ref="V19:W19"/>
    <mergeCell ref="X17:X21"/>
    <mergeCell ref="T19:U19"/>
    <mergeCell ref="R18:S18"/>
    <mergeCell ref="R19:S19"/>
    <mergeCell ref="P18:Q18"/>
    <mergeCell ref="T18:U18"/>
    <mergeCell ref="L19:M19"/>
    <mergeCell ref="N19:O19"/>
    <mergeCell ref="P19:Q19"/>
    <mergeCell ref="B19:C19"/>
    <mergeCell ref="D19:E19"/>
    <mergeCell ref="F19:G19"/>
    <mergeCell ref="H19:I19"/>
    <mergeCell ref="A17:A21"/>
    <mergeCell ref="B17:S17"/>
    <mergeCell ref="B18:C18"/>
    <mergeCell ref="D18:E18"/>
    <mergeCell ref="F18:G18"/>
    <mergeCell ref="H18:I18"/>
    <mergeCell ref="J18:K18"/>
    <mergeCell ref="L18:M18"/>
    <mergeCell ref="N18:O18"/>
    <mergeCell ref="J19:K19"/>
    <mergeCell ref="N4:O4"/>
    <mergeCell ref="B5:C5"/>
    <mergeCell ref="D5:E5"/>
    <mergeCell ref="F5:G5"/>
    <mergeCell ref="H5:I5"/>
    <mergeCell ref="J5:K5"/>
    <mergeCell ref="L5:M5"/>
    <mergeCell ref="N5:O5"/>
    <mergeCell ref="A1:T1"/>
    <mergeCell ref="A3:A7"/>
    <mergeCell ref="B3:O3"/>
    <mergeCell ref="P3:P7"/>
    <mergeCell ref="B4:C4"/>
    <mergeCell ref="D4:E4"/>
    <mergeCell ref="F4:G4"/>
    <mergeCell ref="H4:I4"/>
    <mergeCell ref="J4:K4"/>
    <mergeCell ref="L4:M4"/>
  </mergeCells>
  <printOptions horizontalCentered="1"/>
  <pageMargins left="0.63" right="0.59" top="0.984251968503937" bottom="0.984251968503937" header="0.5118110236220472" footer="0.5118110236220472"/>
  <pageSetup horizontalDpi="600" verticalDpi="600" orientation="landscape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X19"/>
  <sheetViews>
    <sheetView zoomScaleSheetLayoutView="100" workbookViewId="0" topLeftCell="A7">
      <selection activeCell="Q18" sqref="Q18"/>
    </sheetView>
  </sheetViews>
  <sheetFormatPr defaultColWidth="9.140625" defaultRowHeight="12.75"/>
  <cols>
    <col min="1" max="1" width="13.421875" style="169" customWidth="1"/>
    <col min="2" max="3" width="8.140625" style="169" customWidth="1"/>
    <col min="4" max="23" width="6.7109375" style="169" customWidth="1"/>
    <col min="24" max="24" width="11.7109375" style="169" customWidth="1"/>
    <col min="25" max="16384" width="9.140625" style="169" customWidth="1"/>
  </cols>
  <sheetData>
    <row r="1" spans="1:24" ht="32.25" customHeight="1">
      <c r="A1" s="1186" t="s">
        <v>876</v>
      </c>
      <c r="B1" s="1186"/>
      <c r="C1" s="1186"/>
      <c r="D1" s="1186"/>
      <c r="E1" s="1186"/>
      <c r="F1" s="1186"/>
      <c r="G1" s="1186"/>
      <c r="H1" s="1186"/>
      <c r="I1" s="1186"/>
      <c r="J1" s="1186"/>
      <c r="K1" s="1186"/>
      <c r="L1" s="1186"/>
      <c r="M1" s="1186"/>
      <c r="N1" s="1186"/>
      <c r="O1" s="1186"/>
      <c r="P1" s="1186"/>
      <c r="Q1" s="1186"/>
      <c r="R1" s="1186"/>
      <c r="S1" s="1186"/>
      <c r="T1" s="1186"/>
      <c r="U1" s="1186"/>
      <c r="V1" s="1186"/>
      <c r="W1" s="1186"/>
      <c r="X1" s="1186"/>
    </row>
    <row r="2" spans="1:24" s="46" customFormat="1" ht="19.5" customHeight="1">
      <c r="A2" s="46" t="s">
        <v>877</v>
      </c>
      <c r="X2" s="47" t="s">
        <v>878</v>
      </c>
    </row>
    <row r="3" spans="1:24" s="46" customFormat="1" ht="34.5" customHeight="1">
      <c r="A3" s="1220" t="s">
        <v>1096</v>
      </c>
      <c r="B3" s="1254" t="s">
        <v>879</v>
      </c>
      <c r="C3" s="1189"/>
      <c r="D3" s="1189"/>
      <c r="E3" s="1189"/>
      <c r="F3" s="1189"/>
      <c r="G3" s="1189"/>
      <c r="H3" s="1189"/>
      <c r="I3" s="1189"/>
      <c r="J3" s="1189"/>
      <c r="K3" s="1189"/>
      <c r="L3" s="1189"/>
      <c r="M3" s="1189"/>
      <c r="N3" s="1189"/>
      <c r="O3" s="1189"/>
      <c r="P3" s="1189"/>
      <c r="Q3" s="1189"/>
      <c r="R3" s="1189"/>
      <c r="S3" s="1189"/>
      <c r="T3" s="1189"/>
      <c r="U3" s="1189"/>
      <c r="V3" s="1197" t="s">
        <v>880</v>
      </c>
      <c r="W3" s="1196"/>
      <c r="X3" s="1257" t="s">
        <v>977</v>
      </c>
    </row>
    <row r="4" spans="1:24" s="46" customFormat="1" ht="34.5" customHeight="1">
      <c r="A4" s="1240"/>
      <c r="B4" s="1197" t="s">
        <v>881</v>
      </c>
      <c r="C4" s="1255"/>
      <c r="D4" s="1197" t="s">
        <v>882</v>
      </c>
      <c r="E4" s="1255"/>
      <c r="F4" s="1197" t="s">
        <v>883</v>
      </c>
      <c r="G4" s="1255"/>
      <c r="H4" s="1197" t="s">
        <v>884</v>
      </c>
      <c r="I4" s="1255"/>
      <c r="J4" s="1197" t="s">
        <v>885</v>
      </c>
      <c r="K4" s="1255"/>
      <c r="L4" s="1197" t="s">
        <v>886</v>
      </c>
      <c r="M4" s="1255"/>
      <c r="N4" s="1197" t="s">
        <v>887</v>
      </c>
      <c r="O4" s="1255"/>
      <c r="P4" s="1197" t="s">
        <v>888</v>
      </c>
      <c r="Q4" s="1255"/>
      <c r="R4" s="1197" t="s">
        <v>889</v>
      </c>
      <c r="S4" s="1255"/>
      <c r="T4" s="1197" t="s">
        <v>890</v>
      </c>
      <c r="U4" s="1255"/>
      <c r="V4" s="1253" t="s">
        <v>891</v>
      </c>
      <c r="W4" s="1240"/>
      <c r="X4" s="1194"/>
    </row>
    <row r="5" spans="1:24" s="46" customFormat="1" ht="34.5" customHeight="1">
      <c r="A5" s="1240"/>
      <c r="B5" s="1195" t="s">
        <v>892</v>
      </c>
      <c r="C5" s="1192"/>
      <c r="D5" s="1195" t="s">
        <v>893</v>
      </c>
      <c r="E5" s="1192"/>
      <c r="F5" s="1195" t="s">
        <v>894</v>
      </c>
      <c r="G5" s="1192"/>
      <c r="H5" s="1195" t="s">
        <v>895</v>
      </c>
      <c r="I5" s="1192"/>
      <c r="J5" s="1195" t="s">
        <v>896</v>
      </c>
      <c r="K5" s="1192"/>
      <c r="L5" s="1253" t="s">
        <v>896</v>
      </c>
      <c r="M5" s="1240"/>
      <c r="N5" s="1253" t="s">
        <v>897</v>
      </c>
      <c r="O5" s="1240"/>
      <c r="P5" s="1253" t="s">
        <v>898</v>
      </c>
      <c r="Q5" s="1240"/>
      <c r="R5" s="1253" t="s">
        <v>899</v>
      </c>
      <c r="S5" s="1240"/>
      <c r="T5" s="1253" t="s">
        <v>900</v>
      </c>
      <c r="U5" s="1240"/>
      <c r="V5" s="1258" t="s">
        <v>901</v>
      </c>
      <c r="W5" s="1192"/>
      <c r="X5" s="1194"/>
    </row>
    <row r="6" spans="1:24" s="46" customFormat="1" ht="34.5" customHeight="1">
      <c r="A6" s="1240"/>
      <c r="B6" s="461" t="s">
        <v>902</v>
      </c>
      <c r="C6" s="461" t="s">
        <v>903</v>
      </c>
      <c r="D6" s="461" t="s">
        <v>902</v>
      </c>
      <c r="E6" s="461" t="s">
        <v>903</v>
      </c>
      <c r="F6" s="461" t="s">
        <v>902</v>
      </c>
      <c r="G6" s="461" t="s">
        <v>903</v>
      </c>
      <c r="H6" s="461" t="s">
        <v>902</v>
      </c>
      <c r="I6" s="461" t="s">
        <v>903</v>
      </c>
      <c r="J6" s="461" t="s">
        <v>902</v>
      </c>
      <c r="K6" s="461" t="s">
        <v>903</v>
      </c>
      <c r="L6" s="461" t="s">
        <v>902</v>
      </c>
      <c r="M6" s="461" t="s">
        <v>903</v>
      </c>
      <c r="N6" s="461" t="s">
        <v>902</v>
      </c>
      <c r="O6" s="461" t="s">
        <v>903</v>
      </c>
      <c r="P6" s="461" t="s">
        <v>902</v>
      </c>
      <c r="Q6" s="461" t="s">
        <v>903</v>
      </c>
      <c r="R6" s="461" t="s">
        <v>902</v>
      </c>
      <c r="S6" s="461" t="s">
        <v>903</v>
      </c>
      <c r="T6" s="461" t="s">
        <v>902</v>
      </c>
      <c r="U6" s="461" t="s">
        <v>903</v>
      </c>
      <c r="V6" s="461" t="s">
        <v>902</v>
      </c>
      <c r="W6" s="461" t="s">
        <v>903</v>
      </c>
      <c r="X6" s="1194"/>
    </row>
    <row r="7" spans="1:24" s="46" customFormat="1" ht="34.5" customHeight="1">
      <c r="A7" s="1192"/>
      <c r="B7" s="49" t="s">
        <v>904</v>
      </c>
      <c r="C7" s="49" t="s">
        <v>905</v>
      </c>
      <c r="D7" s="49" t="s">
        <v>904</v>
      </c>
      <c r="E7" s="49" t="s">
        <v>905</v>
      </c>
      <c r="F7" s="49" t="s">
        <v>904</v>
      </c>
      <c r="G7" s="49" t="s">
        <v>905</v>
      </c>
      <c r="H7" s="49" t="s">
        <v>904</v>
      </c>
      <c r="I7" s="49" t="s">
        <v>905</v>
      </c>
      <c r="J7" s="49" t="s">
        <v>904</v>
      </c>
      <c r="K7" s="49" t="s">
        <v>905</v>
      </c>
      <c r="L7" s="49" t="s">
        <v>904</v>
      </c>
      <c r="M7" s="49" t="s">
        <v>905</v>
      </c>
      <c r="N7" s="49" t="s">
        <v>904</v>
      </c>
      <c r="O7" s="49" t="s">
        <v>905</v>
      </c>
      <c r="P7" s="49" t="s">
        <v>904</v>
      </c>
      <c r="Q7" s="49" t="s">
        <v>905</v>
      </c>
      <c r="R7" s="49" t="s">
        <v>904</v>
      </c>
      <c r="S7" s="49" t="s">
        <v>905</v>
      </c>
      <c r="T7" s="49" t="s">
        <v>904</v>
      </c>
      <c r="U7" s="49" t="s">
        <v>905</v>
      </c>
      <c r="V7" s="49" t="s">
        <v>904</v>
      </c>
      <c r="W7" s="49" t="s">
        <v>905</v>
      </c>
      <c r="X7" s="1195"/>
    </row>
    <row r="8" spans="1:24" ht="34.5" customHeight="1">
      <c r="A8" s="186" t="s">
        <v>1102</v>
      </c>
      <c r="B8" s="202">
        <v>139</v>
      </c>
      <c r="C8" s="202" t="s">
        <v>910</v>
      </c>
      <c r="D8" s="202">
        <v>2</v>
      </c>
      <c r="E8" s="202" t="s">
        <v>910</v>
      </c>
      <c r="F8" s="202">
        <v>137</v>
      </c>
      <c r="G8" s="202" t="s">
        <v>910</v>
      </c>
      <c r="H8" s="202" t="s">
        <v>910</v>
      </c>
      <c r="I8" s="202" t="s">
        <v>910</v>
      </c>
      <c r="J8" s="202" t="s">
        <v>910</v>
      </c>
      <c r="K8" s="202" t="s">
        <v>910</v>
      </c>
      <c r="L8" s="202" t="s">
        <v>910</v>
      </c>
      <c r="M8" s="202" t="s">
        <v>910</v>
      </c>
      <c r="N8" s="202" t="s">
        <v>910</v>
      </c>
      <c r="O8" s="202" t="s">
        <v>910</v>
      </c>
      <c r="P8" s="202" t="s">
        <v>910</v>
      </c>
      <c r="Q8" s="202" t="s">
        <v>910</v>
      </c>
      <c r="R8" s="202" t="s">
        <v>910</v>
      </c>
      <c r="S8" s="202" t="s">
        <v>910</v>
      </c>
      <c r="T8" s="202" t="s">
        <v>910</v>
      </c>
      <c r="U8" s="202" t="s">
        <v>910</v>
      </c>
      <c r="V8" s="202" t="s">
        <v>910</v>
      </c>
      <c r="W8" s="174" t="s">
        <v>910</v>
      </c>
      <c r="X8" s="196" t="s">
        <v>1084</v>
      </c>
    </row>
    <row r="9" spans="1:24" ht="34.5" customHeight="1">
      <c r="A9" s="188" t="s">
        <v>371</v>
      </c>
      <c r="B9" s="202">
        <v>31</v>
      </c>
      <c r="C9" s="202" t="s">
        <v>910</v>
      </c>
      <c r="D9" s="202" t="s">
        <v>910</v>
      </c>
      <c r="E9" s="202" t="s">
        <v>910</v>
      </c>
      <c r="F9" s="202">
        <v>31</v>
      </c>
      <c r="G9" s="202" t="s">
        <v>910</v>
      </c>
      <c r="H9" s="202" t="s">
        <v>910</v>
      </c>
      <c r="I9" s="202" t="s">
        <v>910</v>
      </c>
      <c r="J9" s="202" t="s">
        <v>910</v>
      </c>
      <c r="K9" s="202" t="s">
        <v>910</v>
      </c>
      <c r="L9" s="202" t="s">
        <v>910</v>
      </c>
      <c r="M9" s="202" t="s">
        <v>910</v>
      </c>
      <c r="N9" s="202" t="s">
        <v>910</v>
      </c>
      <c r="O9" s="202" t="s">
        <v>910</v>
      </c>
      <c r="P9" s="202" t="s">
        <v>910</v>
      </c>
      <c r="Q9" s="202" t="s">
        <v>910</v>
      </c>
      <c r="R9" s="202" t="s">
        <v>910</v>
      </c>
      <c r="S9" s="202" t="s">
        <v>910</v>
      </c>
      <c r="T9" s="202" t="s">
        <v>910</v>
      </c>
      <c r="U9" s="202" t="s">
        <v>910</v>
      </c>
      <c r="V9" s="202" t="s">
        <v>910</v>
      </c>
      <c r="W9" s="174" t="s">
        <v>910</v>
      </c>
      <c r="X9" s="196" t="s">
        <v>1085</v>
      </c>
    </row>
    <row r="10" spans="1:24" ht="34.5" customHeight="1">
      <c r="A10" s="189" t="s">
        <v>1103</v>
      </c>
      <c r="B10" s="202">
        <v>118</v>
      </c>
      <c r="C10" s="202" t="s">
        <v>910</v>
      </c>
      <c r="D10" s="202">
        <v>1</v>
      </c>
      <c r="E10" s="202" t="s">
        <v>910</v>
      </c>
      <c r="F10" s="202">
        <v>115</v>
      </c>
      <c r="G10" s="202" t="s">
        <v>910</v>
      </c>
      <c r="H10" s="202" t="s">
        <v>910</v>
      </c>
      <c r="I10" s="202" t="s">
        <v>910</v>
      </c>
      <c r="J10" s="202" t="s">
        <v>910</v>
      </c>
      <c r="K10" s="202" t="s">
        <v>910</v>
      </c>
      <c r="L10" s="202" t="s">
        <v>910</v>
      </c>
      <c r="M10" s="202" t="s">
        <v>910</v>
      </c>
      <c r="N10" s="202" t="s">
        <v>910</v>
      </c>
      <c r="O10" s="202" t="s">
        <v>910</v>
      </c>
      <c r="P10" s="202" t="s">
        <v>910</v>
      </c>
      <c r="Q10" s="202" t="s">
        <v>910</v>
      </c>
      <c r="R10" s="202" t="s">
        <v>910</v>
      </c>
      <c r="S10" s="202" t="s">
        <v>910</v>
      </c>
      <c r="T10" s="202">
        <v>2</v>
      </c>
      <c r="U10" s="202" t="s">
        <v>910</v>
      </c>
      <c r="V10" s="202" t="s">
        <v>910</v>
      </c>
      <c r="W10" s="174" t="s">
        <v>910</v>
      </c>
      <c r="X10" s="196" t="s">
        <v>1086</v>
      </c>
    </row>
    <row r="11" spans="1:24" ht="34.5" customHeight="1">
      <c r="A11" s="190" t="s">
        <v>372</v>
      </c>
      <c r="B11" s="202" t="s">
        <v>910</v>
      </c>
      <c r="C11" s="202" t="s">
        <v>910</v>
      </c>
      <c r="D11" s="202" t="s">
        <v>910</v>
      </c>
      <c r="E11" s="202" t="s">
        <v>910</v>
      </c>
      <c r="F11" s="202" t="s">
        <v>910</v>
      </c>
      <c r="G11" s="202" t="s">
        <v>910</v>
      </c>
      <c r="H11" s="202" t="s">
        <v>910</v>
      </c>
      <c r="I11" s="202" t="s">
        <v>910</v>
      </c>
      <c r="J11" s="202" t="s">
        <v>910</v>
      </c>
      <c r="K11" s="202" t="s">
        <v>910</v>
      </c>
      <c r="L11" s="202" t="s">
        <v>910</v>
      </c>
      <c r="M11" s="202" t="s">
        <v>910</v>
      </c>
      <c r="N11" s="202" t="s">
        <v>910</v>
      </c>
      <c r="O11" s="202" t="s">
        <v>910</v>
      </c>
      <c r="P11" s="202" t="s">
        <v>910</v>
      </c>
      <c r="Q11" s="202" t="s">
        <v>910</v>
      </c>
      <c r="R11" s="202" t="s">
        <v>910</v>
      </c>
      <c r="S11" s="202" t="s">
        <v>910</v>
      </c>
      <c r="T11" s="202" t="s">
        <v>910</v>
      </c>
      <c r="U11" s="202" t="s">
        <v>910</v>
      </c>
      <c r="V11" s="202" t="s">
        <v>910</v>
      </c>
      <c r="W11" s="174" t="s">
        <v>910</v>
      </c>
      <c r="X11" s="196" t="s">
        <v>1087</v>
      </c>
    </row>
    <row r="12" spans="1:24" ht="34.5" customHeight="1">
      <c r="A12" s="171" t="s">
        <v>764</v>
      </c>
      <c r="B12" s="202">
        <v>371</v>
      </c>
      <c r="C12" s="202">
        <v>1</v>
      </c>
      <c r="D12" s="202">
        <v>2</v>
      </c>
      <c r="E12" s="202" t="s">
        <v>910</v>
      </c>
      <c r="F12" s="202">
        <v>110</v>
      </c>
      <c r="G12" s="202" t="s">
        <v>910</v>
      </c>
      <c r="H12" s="202" t="s">
        <v>910</v>
      </c>
      <c r="I12" s="202">
        <v>1</v>
      </c>
      <c r="J12" s="202" t="s">
        <v>910</v>
      </c>
      <c r="K12" s="202" t="s">
        <v>910</v>
      </c>
      <c r="L12" s="202" t="s">
        <v>910</v>
      </c>
      <c r="M12" s="202" t="s">
        <v>910</v>
      </c>
      <c r="N12" s="202" t="s">
        <v>910</v>
      </c>
      <c r="O12" s="202" t="s">
        <v>910</v>
      </c>
      <c r="P12" s="202" t="s">
        <v>910</v>
      </c>
      <c r="Q12" s="202" t="s">
        <v>910</v>
      </c>
      <c r="R12" s="202" t="s">
        <v>910</v>
      </c>
      <c r="S12" s="202" t="s">
        <v>910</v>
      </c>
      <c r="T12" s="202">
        <v>259</v>
      </c>
      <c r="U12" s="202" t="s">
        <v>910</v>
      </c>
      <c r="V12" s="202">
        <v>1</v>
      </c>
      <c r="W12" s="202" t="s">
        <v>910</v>
      </c>
      <c r="X12" s="172" t="s">
        <v>764</v>
      </c>
    </row>
    <row r="13" spans="1:24" s="159" customFormat="1" ht="34.5" customHeight="1">
      <c r="A13" s="358" t="s">
        <v>363</v>
      </c>
      <c r="B13" s="16">
        <f>SUM(D13,F13,H13,J13,L13,N13,P13,R13,T13)</f>
        <v>102</v>
      </c>
      <c r="C13" s="16">
        <v>0</v>
      </c>
      <c r="D13" s="16">
        <v>3</v>
      </c>
      <c r="E13" s="16">
        <v>0</v>
      </c>
      <c r="F13" s="16">
        <v>91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6</v>
      </c>
      <c r="M13" s="16">
        <v>0</v>
      </c>
      <c r="N13" s="16">
        <v>0</v>
      </c>
      <c r="O13" s="16">
        <v>0</v>
      </c>
      <c r="P13" s="16">
        <v>1</v>
      </c>
      <c r="Q13" s="16">
        <v>0</v>
      </c>
      <c r="R13" s="16">
        <v>0</v>
      </c>
      <c r="S13" s="16">
        <v>0</v>
      </c>
      <c r="T13" s="16">
        <v>1</v>
      </c>
      <c r="U13" s="16">
        <v>0</v>
      </c>
      <c r="V13" s="16">
        <v>68</v>
      </c>
      <c r="W13" s="16">
        <v>0</v>
      </c>
      <c r="X13" s="235" t="s">
        <v>363</v>
      </c>
    </row>
    <row r="14" spans="1:24" s="159" customFormat="1" ht="34.5" customHeight="1">
      <c r="A14" s="358" t="s">
        <v>121</v>
      </c>
      <c r="B14" s="16">
        <v>230</v>
      </c>
      <c r="C14" s="16"/>
      <c r="D14" s="16">
        <v>2</v>
      </c>
      <c r="E14" s="16"/>
      <c r="F14" s="16">
        <v>214</v>
      </c>
      <c r="G14" s="16"/>
      <c r="H14" s="16"/>
      <c r="I14" s="16"/>
      <c r="J14" s="16">
        <v>1</v>
      </c>
      <c r="K14" s="16"/>
      <c r="L14" s="16">
        <v>9</v>
      </c>
      <c r="M14" s="16"/>
      <c r="N14" s="16">
        <v>2</v>
      </c>
      <c r="O14" s="16"/>
      <c r="P14" s="16">
        <v>1</v>
      </c>
      <c r="Q14" s="16"/>
      <c r="R14" s="16"/>
      <c r="S14" s="16"/>
      <c r="T14" s="16">
        <v>1</v>
      </c>
      <c r="U14" s="16"/>
      <c r="V14" s="16"/>
      <c r="W14" s="16"/>
      <c r="X14" s="235" t="s">
        <v>121</v>
      </c>
    </row>
    <row r="15" spans="1:24" s="284" customFormat="1" ht="34.5" customHeight="1">
      <c r="A15" s="203" t="s">
        <v>924</v>
      </c>
      <c r="B15" s="882">
        <f>D15+F15+H15+J15+L15+N15+P15+R15+T15+V15</f>
        <v>388</v>
      </c>
      <c r="C15" s="883">
        <f>E15+G15+I15+K15+M15+O15+Q15+S15+U15+W15</f>
        <v>3</v>
      </c>
      <c r="D15" s="883">
        <v>3</v>
      </c>
      <c r="E15" s="883">
        <v>0</v>
      </c>
      <c r="F15" s="883">
        <v>377</v>
      </c>
      <c r="G15" s="883">
        <v>2</v>
      </c>
      <c r="H15" s="883">
        <v>1</v>
      </c>
      <c r="I15" s="883">
        <v>1</v>
      </c>
      <c r="J15" s="883">
        <v>0</v>
      </c>
      <c r="K15" s="883">
        <v>0</v>
      </c>
      <c r="L15" s="883">
        <v>5</v>
      </c>
      <c r="M15" s="883">
        <v>0</v>
      </c>
      <c r="N15" s="883">
        <v>0</v>
      </c>
      <c r="O15" s="883">
        <v>0</v>
      </c>
      <c r="P15" s="883">
        <v>0</v>
      </c>
      <c r="Q15" s="883">
        <v>0</v>
      </c>
      <c r="R15" s="883">
        <v>0</v>
      </c>
      <c r="S15" s="883">
        <v>0</v>
      </c>
      <c r="T15" s="883">
        <v>0</v>
      </c>
      <c r="U15" s="883">
        <v>0</v>
      </c>
      <c r="V15" s="883">
        <v>2</v>
      </c>
      <c r="W15" s="884">
        <v>0</v>
      </c>
      <c r="X15" s="204" t="s">
        <v>537</v>
      </c>
    </row>
    <row r="16" spans="1:24" ht="16.5" customHeight="1">
      <c r="A16" s="1256" t="s">
        <v>1416</v>
      </c>
      <c r="B16" s="1256"/>
      <c r="C16" s="1256"/>
      <c r="J16" s="205" t="s">
        <v>875</v>
      </c>
      <c r="K16" s="206"/>
      <c r="L16" s="206"/>
      <c r="M16" s="206"/>
      <c r="N16" s="206"/>
      <c r="O16" s="206"/>
      <c r="P16" s="206"/>
      <c r="Q16" s="206"/>
      <c r="R16" s="206"/>
      <c r="S16" s="206"/>
      <c r="T16" s="206"/>
      <c r="U16" s="206"/>
      <c r="W16" s="207"/>
      <c r="X16" s="181" t="s">
        <v>1415</v>
      </c>
    </row>
    <row r="17" spans="1:24" s="643" customFormat="1" ht="15.75" customHeight="1">
      <c r="A17" s="899" t="s">
        <v>481</v>
      </c>
      <c r="B17" s="899"/>
      <c r="C17" s="899"/>
      <c r="D17" s="899"/>
      <c r="E17" s="899"/>
      <c r="F17" s="899"/>
      <c r="G17" s="572"/>
      <c r="H17" s="572"/>
      <c r="I17" s="572"/>
      <c r="J17" s="572"/>
      <c r="K17" s="572"/>
      <c r="L17" s="572"/>
      <c r="M17" s="572"/>
      <c r="N17" s="572"/>
      <c r="O17" s="572"/>
      <c r="P17" s="572"/>
      <c r="Q17" s="572"/>
      <c r="R17" s="572"/>
      <c r="S17" s="572"/>
      <c r="T17" s="572"/>
      <c r="U17" s="572"/>
      <c r="V17" s="572"/>
      <c r="W17" s="572"/>
      <c r="X17" s="572"/>
    </row>
    <row r="18" ht="15" customHeight="1">
      <c r="A18" s="169" t="s">
        <v>908</v>
      </c>
    </row>
    <row r="19" ht="12.75" customHeight="1">
      <c r="A19" s="169" t="s">
        <v>909</v>
      </c>
    </row>
  </sheetData>
  <mergeCells count="28">
    <mergeCell ref="A16:C16"/>
    <mergeCell ref="X3:X7"/>
    <mergeCell ref="A3:A7"/>
    <mergeCell ref="J4:K4"/>
    <mergeCell ref="L4:M4"/>
    <mergeCell ref="B4:C4"/>
    <mergeCell ref="D4:E4"/>
    <mergeCell ref="F4:G4"/>
    <mergeCell ref="H4:I4"/>
    <mergeCell ref="V5:W5"/>
    <mergeCell ref="A1:X1"/>
    <mergeCell ref="B3:U3"/>
    <mergeCell ref="V3:W3"/>
    <mergeCell ref="N4:O4"/>
    <mergeCell ref="P4:Q4"/>
    <mergeCell ref="R4:S4"/>
    <mergeCell ref="T4:U4"/>
    <mergeCell ref="V4:W4"/>
    <mergeCell ref="N5:O5"/>
    <mergeCell ref="P5:Q5"/>
    <mergeCell ref="R5:S5"/>
    <mergeCell ref="T5:U5"/>
    <mergeCell ref="J5:K5"/>
    <mergeCell ref="L5:M5"/>
    <mergeCell ref="B5:C5"/>
    <mergeCell ref="D5:E5"/>
    <mergeCell ref="F5:G5"/>
    <mergeCell ref="H5:I5"/>
  </mergeCells>
  <printOptions horizontalCentered="1"/>
  <pageMargins left="0.66" right="0.65" top="0.984251968503937" bottom="0.984251968503937" header="0.5118110236220472" footer="0.5118110236220472"/>
  <pageSetup horizontalDpi="600" verticalDpi="600" orientation="landscape" paperSize="9" scale="7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A22"/>
  <sheetViews>
    <sheetView workbookViewId="0" topLeftCell="A1">
      <selection activeCell="N2" sqref="N2"/>
    </sheetView>
  </sheetViews>
  <sheetFormatPr defaultColWidth="9.140625" defaultRowHeight="12.75"/>
  <cols>
    <col min="1" max="1" width="13.421875" style="94" customWidth="1"/>
    <col min="2" max="4" width="8.140625" style="94" customWidth="1"/>
    <col min="5" max="6" width="10.00390625" style="94" customWidth="1"/>
    <col min="7" max="7" width="8.7109375" style="94" customWidth="1"/>
    <col min="8" max="8" width="8.8515625" style="94" customWidth="1"/>
    <col min="9" max="9" width="8.421875" style="94" customWidth="1"/>
    <col min="10" max="10" width="8.57421875" style="94" customWidth="1"/>
    <col min="11" max="11" width="10.8515625" style="94" customWidth="1"/>
    <col min="12" max="14" width="9.57421875" style="94" customWidth="1"/>
    <col min="15" max="15" width="15.140625" style="94" customWidth="1"/>
    <col min="16" max="20" width="8.7109375" style="94" customWidth="1"/>
    <col min="21" max="29" width="7.00390625" style="94" customWidth="1"/>
    <col min="30" max="30" width="7.140625" style="94" customWidth="1"/>
    <col min="31" max="55" width="7.00390625" style="94" customWidth="1"/>
    <col min="56" max="133" width="7.421875" style="94" customWidth="1"/>
    <col min="134" max="16384" width="9.140625" style="94" customWidth="1"/>
  </cols>
  <sheetData>
    <row r="1" spans="1:15" s="3" customFormat="1" ht="32.25" customHeight="1">
      <c r="A1" s="1211" t="s">
        <v>925</v>
      </c>
      <c r="B1" s="1260"/>
      <c r="C1" s="1260"/>
      <c r="D1" s="1260"/>
      <c r="E1" s="1260"/>
      <c r="F1" s="1260"/>
      <c r="G1" s="1260"/>
      <c r="H1" s="1260"/>
      <c r="I1" s="1260"/>
      <c r="J1" s="1260"/>
      <c r="K1" s="1260"/>
      <c r="L1" s="1260"/>
      <c r="M1" s="1260"/>
      <c r="N1" s="1260"/>
      <c r="O1" s="1260"/>
    </row>
    <row r="2" spans="1:15" s="46" customFormat="1" ht="24.75" customHeight="1">
      <c r="A2" s="46" t="s">
        <v>926</v>
      </c>
      <c r="O2" s="47" t="s">
        <v>927</v>
      </c>
    </row>
    <row r="3" spans="1:15" s="415" customFormat="1" ht="24.75" customHeight="1">
      <c r="A3" s="1141" t="s">
        <v>928</v>
      </c>
      <c r="B3" s="1261" t="s">
        <v>929</v>
      </c>
      <c r="C3" s="1262"/>
      <c r="D3" s="1230"/>
      <c r="E3" s="433" t="s">
        <v>930</v>
      </c>
      <c r="F3" s="433" t="s">
        <v>931</v>
      </c>
      <c r="G3" s="1263" t="s">
        <v>932</v>
      </c>
      <c r="H3" s="1262"/>
      <c r="I3" s="1262"/>
      <c r="J3" s="1262"/>
      <c r="K3" s="1230"/>
      <c r="L3" s="1263" t="s">
        <v>947</v>
      </c>
      <c r="M3" s="1262"/>
      <c r="N3" s="1262"/>
      <c r="O3" s="1216" t="s">
        <v>69</v>
      </c>
    </row>
    <row r="4" spans="1:15" s="415" customFormat="1" ht="24.75" customHeight="1">
      <c r="A4" s="1227"/>
      <c r="B4" s="1237" t="s">
        <v>948</v>
      </c>
      <c r="C4" s="1259"/>
      <c r="D4" s="1227"/>
      <c r="E4" s="529"/>
      <c r="F4" s="530"/>
      <c r="G4" s="1242" t="s">
        <v>949</v>
      </c>
      <c r="H4" s="1264"/>
      <c r="I4" s="1264"/>
      <c r="J4" s="1264"/>
      <c r="K4" s="1228"/>
      <c r="L4" s="1242" t="s">
        <v>950</v>
      </c>
      <c r="M4" s="1264"/>
      <c r="N4" s="1264"/>
      <c r="O4" s="1237"/>
    </row>
    <row r="5" spans="1:15" s="415" customFormat="1" ht="34.5" customHeight="1">
      <c r="A5" s="1227"/>
      <c r="B5" s="434"/>
      <c r="C5" s="433" t="s">
        <v>951</v>
      </c>
      <c r="D5" s="433" t="s">
        <v>952</v>
      </c>
      <c r="E5" s="505" t="s">
        <v>953</v>
      </c>
      <c r="F5" s="505"/>
      <c r="G5" s="531" t="s">
        <v>954</v>
      </c>
      <c r="H5" s="413"/>
      <c r="I5" s="532" t="s">
        <v>955</v>
      </c>
      <c r="J5" s="413"/>
      <c r="K5" s="433" t="s">
        <v>956</v>
      </c>
      <c r="L5" s="433" t="s">
        <v>964</v>
      </c>
      <c r="M5" s="433" t="s">
        <v>965</v>
      </c>
      <c r="N5" s="492" t="s">
        <v>966</v>
      </c>
      <c r="O5" s="1237"/>
    </row>
    <row r="6" spans="1:15" s="415" customFormat="1" ht="34.5" customHeight="1">
      <c r="A6" s="1228"/>
      <c r="B6" s="436"/>
      <c r="C6" s="491" t="s">
        <v>967</v>
      </c>
      <c r="D6" s="491" t="s">
        <v>968</v>
      </c>
      <c r="E6" s="491" t="s">
        <v>969</v>
      </c>
      <c r="F6" s="491" t="s">
        <v>970</v>
      </c>
      <c r="G6" s="436"/>
      <c r="H6" s="533" t="s">
        <v>971</v>
      </c>
      <c r="I6" s="436"/>
      <c r="J6" s="533" t="s">
        <v>971</v>
      </c>
      <c r="K6" s="69" t="s">
        <v>972</v>
      </c>
      <c r="L6" s="534" t="s">
        <v>973</v>
      </c>
      <c r="M6" s="429" t="s">
        <v>974</v>
      </c>
      <c r="N6" s="436" t="s">
        <v>975</v>
      </c>
      <c r="O6" s="1242"/>
    </row>
    <row r="7" spans="1:15" s="7" customFormat="1" ht="30.75" customHeight="1">
      <c r="A7" s="36" t="s">
        <v>1102</v>
      </c>
      <c r="B7" s="101">
        <v>43</v>
      </c>
      <c r="C7" s="102">
        <v>21</v>
      </c>
      <c r="D7" s="102">
        <v>22</v>
      </c>
      <c r="E7" s="100">
        <v>0</v>
      </c>
      <c r="F7" s="100">
        <v>0</v>
      </c>
      <c r="G7" s="100">
        <v>43</v>
      </c>
      <c r="H7" s="100">
        <v>5</v>
      </c>
      <c r="I7" s="100">
        <v>0</v>
      </c>
      <c r="J7" s="100">
        <v>0</v>
      </c>
      <c r="K7" s="100">
        <v>0</v>
      </c>
      <c r="L7" s="100">
        <v>33</v>
      </c>
      <c r="M7" s="100">
        <v>8</v>
      </c>
      <c r="N7" s="100">
        <v>2</v>
      </c>
      <c r="O7" s="187" t="s">
        <v>1084</v>
      </c>
    </row>
    <row r="8" spans="1:15" s="40" customFormat="1" ht="30.75" customHeight="1">
      <c r="A8" s="63" t="s">
        <v>371</v>
      </c>
      <c r="B8" s="53">
        <v>15</v>
      </c>
      <c r="C8" s="56">
        <v>8</v>
      </c>
      <c r="D8" s="56">
        <v>7</v>
      </c>
      <c r="E8" s="56" t="s">
        <v>51</v>
      </c>
      <c r="F8" s="56" t="s">
        <v>51</v>
      </c>
      <c r="G8" s="56">
        <v>15</v>
      </c>
      <c r="H8" s="56">
        <v>1</v>
      </c>
      <c r="I8" s="56" t="s">
        <v>51</v>
      </c>
      <c r="J8" s="56" t="s">
        <v>51</v>
      </c>
      <c r="K8" s="56" t="s">
        <v>51</v>
      </c>
      <c r="L8" s="40">
        <v>13</v>
      </c>
      <c r="M8" s="56">
        <v>2</v>
      </c>
      <c r="N8" s="56" t="s">
        <v>51</v>
      </c>
      <c r="O8" s="187" t="s">
        <v>1085</v>
      </c>
    </row>
    <row r="9" spans="1:15" s="5" customFormat="1" ht="30.75" customHeight="1">
      <c r="A9" s="4" t="s">
        <v>1103</v>
      </c>
      <c r="B9" s="103">
        <v>43</v>
      </c>
      <c r="C9" s="104">
        <v>21</v>
      </c>
      <c r="D9" s="104">
        <v>22</v>
      </c>
      <c r="E9" s="100">
        <v>0</v>
      </c>
      <c r="F9" s="100">
        <v>0</v>
      </c>
      <c r="G9" s="100">
        <v>43</v>
      </c>
      <c r="H9" s="100">
        <v>5</v>
      </c>
      <c r="I9" s="100">
        <v>0</v>
      </c>
      <c r="J9" s="100">
        <v>0</v>
      </c>
      <c r="K9" s="100">
        <v>0</v>
      </c>
      <c r="L9" s="100">
        <v>33</v>
      </c>
      <c r="M9" s="100">
        <v>8</v>
      </c>
      <c r="N9" s="100">
        <v>2</v>
      </c>
      <c r="O9" s="187" t="s">
        <v>1086</v>
      </c>
    </row>
    <row r="10" spans="1:15" s="5" customFormat="1" ht="30.75" customHeight="1">
      <c r="A10" s="6" t="s">
        <v>372</v>
      </c>
      <c r="B10" s="104">
        <v>14</v>
      </c>
      <c r="C10" s="104">
        <v>8</v>
      </c>
      <c r="D10" s="104">
        <v>6</v>
      </c>
      <c r="E10" s="100">
        <v>0</v>
      </c>
      <c r="F10" s="100">
        <v>1</v>
      </c>
      <c r="G10" s="100">
        <v>0</v>
      </c>
      <c r="H10" s="100">
        <v>0</v>
      </c>
      <c r="I10" s="100">
        <v>0</v>
      </c>
      <c r="J10" s="100">
        <v>0</v>
      </c>
      <c r="K10" s="100">
        <v>0</v>
      </c>
      <c r="L10" s="100">
        <v>12</v>
      </c>
      <c r="M10" s="100">
        <v>2</v>
      </c>
      <c r="N10" s="100">
        <v>0</v>
      </c>
      <c r="O10" s="187" t="s">
        <v>1087</v>
      </c>
    </row>
    <row r="11" spans="1:15" s="5" customFormat="1" ht="30.75" customHeight="1">
      <c r="A11" s="41" t="s">
        <v>54</v>
      </c>
      <c r="B11" s="113">
        <f>SUM(C11:D11)</f>
        <v>58</v>
      </c>
      <c r="C11" s="16">
        <v>29</v>
      </c>
      <c r="D11" s="16">
        <v>29</v>
      </c>
      <c r="E11" s="16">
        <v>0</v>
      </c>
      <c r="F11" s="16">
        <v>1</v>
      </c>
      <c r="G11" s="16">
        <v>58</v>
      </c>
      <c r="H11" s="16">
        <v>3</v>
      </c>
      <c r="I11" s="16">
        <v>0</v>
      </c>
      <c r="J11" s="16">
        <v>0</v>
      </c>
      <c r="K11" s="16">
        <v>0</v>
      </c>
      <c r="L11" s="16">
        <v>47</v>
      </c>
      <c r="M11" s="16">
        <v>9</v>
      </c>
      <c r="N11" s="16">
        <v>2</v>
      </c>
      <c r="O11" s="17" t="s">
        <v>54</v>
      </c>
    </row>
    <row r="12" spans="1:15" s="5" customFormat="1" ht="30.75" customHeight="1">
      <c r="A12" s="41" t="s">
        <v>363</v>
      </c>
      <c r="B12" s="16">
        <f>SUM(C12:D12)</f>
        <v>59</v>
      </c>
      <c r="C12" s="16">
        <v>30</v>
      </c>
      <c r="D12" s="16">
        <v>29</v>
      </c>
      <c r="E12" s="16">
        <v>1</v>
      </c>
      <c r="F12" s="16">
        <v>0</v>
      </c>
      <c r="G12" s="16">
        <v>59</v>
      </c>
      <c r="H12" s="16">
        <v>4</v>
      </c>
      <c r="I12" s="16">
        <v>0</v>
      </c>
      <c r="J12" s="162" t="s">
        <v>50</v>
      </c>
      <c r="K12" s="162" t="s">
        <v>50</v>
      </c>
      <c r="L12" s="16">
        <v>48</v>
      </c>
      <c r="M12" s="16">
        <v>9</v>
      </c>
      <c r="N12" s="601">
        <v>0</v>
      </c>
      <c r="O12" s="40" t="s">
        <v>363</v>
      </c>
    </row>
    <row r="13" spans="1:15" s="5" customFormat="1" ht="30.75" customHeight="1">
      <c r="A13" s="41" t="s">
        <v>121</v>
      </c>
      <c r="B13" s="16">
        <v>59</v>
      </c>
      <c r="C13" s="16">
        <v>30</v>
      </c>
      <c r="D13" s="16">
        <v>29</v>
      </c>
      <c r="E13" s="16">
        <v>0</v>
      </c>
      <c r="F13" s="16">
        <v>0</v>
      </c>
      <c r="G13" s="16">
        <v>59</v>
      </c>
      <c r="H13" s="16">
        <v>4</v>
      </c>
      <c r="I13" s="16">
        <v>0</v>
      </c>
      <c r="J13" s="162" t="s">
        <v>50</v>
      </c>
      <c r="K13" s="162" t="s">
        <v>50</v>
      </c>
      <c r="L13" s="16">
        <v>48</v>
      </c>
      <c r="M13" s="16">
        <v>9</v>
      </c>
      <c r="N13" s="16">
        <v>2</v>
      </c>
      <c r="O13" s="17" t="s">
        <v>121</v>
      </c>
    </row>
    <row r="14" spans="1:15" s="587" customFormat="1" ht="30.75" customHeight="1">
      <c r="A14" s="45" t="s">
        <v>924</v>
      </c>
      <c r="B14" s="882">
        <v>60</v>
      </c>
      <c r="C14" s="883">
        <v>32</v>
      </c>
      <c r="D14" s="883">
        <v>28</v>
      </c>
      <c r="E14" s="883">
        <v>2</v>
      </c>
      <c r="F14" s="883">
        <v>1</v>
      </c>
      <c r="G14" s="883">
        <v>60</v>
      </c>
      <c r="H14" s="883">
        <v>5</v>
      </c>
      <c r="I14" s="883">
        <v>0</v>
      </c>
      <c r="J14" s="1058" t="s">
        <v>50</v>
      </c>
      <c r="K14" s="1058" t="s">
        <v>50</v>
      </c>
      <c r="L14" s="883">
        <v>48</v>
      </c>
      <c r="M14" s="883">
        <v>10</v>
      </c>
      <c r="N14" s="884">
        <v>2</v>
      </c>
      <c r="O14" s="888" t="s">
        <v>924</v>
      </c>
    </row>
    <row r="15" spans="1:15" s="2" customFormat="1" ht="18" customHeight="1">
      <c r="A15" s="1" t="s">
        <v>41</v>
      </c>
      <c r="J15" s="1259" t="s">
        <v>1292</v>
      </c>
      <c r="K15" s="1259"/>
      <c r="L15" s="1259"/>
      <c r="M15" s="1259"/>
      <c r="N15" s="1259"/>
      <c r="O15" s="1259"/>
    </row>
    <row r="16" spans="8:32" s="1" customFormat="1" ht="12"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94"/>
      <c r="AF16" s="94"/>
    </row>
    <row r="17" spans="12:42" s="1" customFormat="1" ht="12"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4"/>
      <c r="AH17" s="94"/>
      <c r="AI17" s="94"/>
      <c r="AJ17" s="94"/>
      <c r="AK17" s="94"/>
      <c r="AL17" s="94"/>
      <c r="AM17" s="94"/>
      <c r="AN17" s="94"/>
      <c r="AO17" s="94"/>
      <c r="AP17" s="94"/>
    </row>
    <row r="18" spans="12:47" s="1" customFormat="1" ht="12"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4"/>
      <c r="AL18" s="94"/>
      <c r="AM18" s="94"/>
      <c r="AN18" s="94"/>
      <c r="AO18" s="94"/>
      <c r="AP18" s="94"/>
      <c r="AQ18" s="94"/>
      <c r="AR18" s="94"/>
      <c r="AS18" s="94"/>
      <c r="AT18" s="94"/>
      <c r="AU18" s="94"/>
    </row>
    <row r="19" spans="13:53" s="1" customFormat="1" ht="12"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4"/>
      <c r="AA19" s="94"/>
      <c r="AB19" s="94"/>
      <c r="AC19" s="94"/>
      <c r="AD19" s="94"/>
      <c r="AE19" s="94"/>
      <c r="AF19" s="94"/>
      <c r="AG19" s="94"/>
      <c r="AH19" s="94"/>
      <c r="AI19" s="94"/>
      <c r="AJ19" s="94"/>
      <c r="AK19" s="94"/>
      <c r="AL19" s="94"/>
      <c r="AM19" s="94"/>
      <c r="AN19" s="94"/>
      <c r="AO19" s="94"/>
      <c r="AP19" s="94"/>
      <c r="AQ19" s="94"/>
      <c r="AR19" s="94"/>
      <c r="AS19" s="94"/>
      <c r="AT19" s="94"/>
      <c r="AU19" s="94"/>
      <c r="AV19" s="94"/>
      <c r="AW19" s="94"/>
      <c r="AX19" s="94"/>
      <c r="AY19" s="94"/>
      <c r="AZ19" s="94"/>
      <c r="BA19" s="94"/>
    </row>
    <row r="20" spans="13:53" s="1" customFormat="1" ht="12"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94"/>
      <c r="AE20" s="94"/>
      <c r="AF20" s="94"/>
      <c r="AG20" s="94"/>
      <c r="AH20" s="94"/>
      <c r="AI20" s="94"/>
      <c r="AJ20" s="94"/>
      <c r="AK20" s="94"/>
      <c r="AL20" s="94"/>
      <c r="AM20" s="94"/>
      <c r="AN20" s="94"/>
      <c r="AO20" s="94"/>
      <c r="AP20" s="94"/>
      <c r="AQ20" s="94"/>
      <c r="AR20" s="94"/>
      <c r="AS20" s="94"/>
      <c r="AT20" s="94"/>
      <c r="AU20" s="94"/>
      <c r="AV20" s="94"/>
      <c r="AW20" s="94"/>
      <c r="AX20" s="94"/>
      <c r="AY20" s="94"/>
      <c r="AZ20" s="94"/>
      <c r="BA20" s="94"/>
    </row>
    <row r="21" spans="13:53" s="1" customFormat="1" ht="12"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94"/>
      <c r="AK21" s="94"/>
      <c r="AL21" s="94"/>
      <c r="AM21" s="94"/>
      <c r="AN21" s="94"/>
      <c r="AO21" s="94"/>
      <c r="AP21" s="94"/>
      <c r="AQ21" s="94"/>
      <c r="AR21" s="94"/>
      <c r="AS21" s="94"/>
      <c r="AT21" s="94"/>
      <c r="AU21" s="94"/>
      <c r="AV21" s="94"/>
      <c r="AW21" s="94"/>
      <c r="AX21" s="94"/>
      <c r="AY21" s="94"/>
      <c r="AZ21" s="94"/>
      <c r="BA21" s="94"/>
    </row>
    <row r="22" spans="13:53" s="1" customFormat="1" ht="12"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94"/>
      <c r="AI22" s="94"/>
      <c r="AJ22" s="94"/>
      <c r="AK22" s="94"/>
      <c r="AL22" s="94"/>
      <c r="AM22" s="94"/>
      <c r="AN22" s="94"/>
      <c r="AO22" s="94"/>
      <c r="AP22" s="94"/>
      <c r="AQ22" s="94"/>
      <c r="AR22" s="94"/>
      <c r="AS22" s="94"/>
      <c r="AT22" s="94"/>
      <c r="AU22" s="94"/>
      <c r="AV22" s="94"/>
      <c r="AW22" s="94"/>
      <c r="AX22" s="94"/>
      <c r="AY22" s="94"/>
      <c r="AZ22" s="94"/>
      <c r="BA22" s="94"/>
    </row>
  </sheetData>
  <mergeCells count="10">
    <mergeCell ref="J15:O15"/>
    <mergeCell ref="A1:O1"/>
    <mergeCell ref="A3:A6"/>
    <mergeCell ref="B3:D3"/>
    <mergeCell ref="G3:K3"/>
    <mergeCell ref="L3:N3"/>
    <mergeCell ref="O3:O6"/>
    <mergeCell ref="B4:D4"/>
    <mergeCell ref="G4:K4"/>
    <mergeCell ref="L4:N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38"/>
  <sheetViews>
    <sheetView workbookViewId="0" topLeftCell="A7">
      <selection activeCell="J19" sqref="J19"/>
    </sheetView>
  </sheetViews>
  <sheetFormatPr defaultColWidth="9.140625" defaultRowHeight="12.75"/>
  <cols>
    <col min="1" max="1" width="11.00390625" style="643" customWidth="1"/>
    <col min="2" max="2" width="10.421875" style="643" customWidth="1"/>
    <col min="3" max="3" width="11.00390625" style="643" customWidth="1"/>
    <col min="4" max="4" width="11.28125" style="643" customWidth="1"/>
    <col min="5" max="5" width="12.8515625" style="643" customWidth="1"/>
    <col min="6" max="6" width="13.421875" style="643" customWidth="1"/>
    <col min="7" max="7" width="12.57421875" style="643" customWidth="1"/>
    <col min="8" max="9" width="10.57421875" style="643" customWidth="1"/>
    <col min="10" max="10" width="11.57421875" style="643" customWidth="1"/>
    <col min="11" max="11" width="11.7109375" style="643" customWidth="1"/>
    <col min="12" max="12" width="12.57421875" style="643" customWidth="1"/>
    <col min="13" max="13" width="13.00390625" style="643" customWidth="1"/>
    <col min="14" max="16384" width="11.28125" style="21" customWidth="1"/>
  </cols>
  <sheetData>
    <row r="1" spans="1:13" s="3" customFormat="1" ht="32.25" customHeight="1">
      <c r="A1" s="1211" t="s">
        <v>1272</v>
      </c>
      <c r="B1" s="1211"/>
      <c r="C1" s="1211"/>
      <c r="D1" s="1211"/>
      <c r="E1" s="1211"/>
      <c r="F1" s="1211"/>
      <c r="G1" s="1211"/>
      <c r="H1" s="1211"/>
      <c r="I1" s="1211"/>
      <c r="J1" s="1211"/>
      <c r="K1" s="1211"/>
      <c r="L1" s="1211"/>
      <c r="M1" s="1211"/>
    </row>
    <row r="2" spans="1:13" s="46" customFormat="1" ht="13.5" customHeight="1">
      <c r="A2" s="643" t="s">
        <v>200</v>
      </c>
      <c r="B2" s="643"/>
      <c r="C2" s="643"/>
      <c r="D2" s="643"/>
      <c r="E2" s="643"/>
      <c r="F2" s="643"/>
      <c r="G2" s="643"/>
      <c r="H2" s="643"/>
      <c r="I2" s="643"/>
      <c r="J2" s="643"/>
      <c r="K2" s="643"/>
      <c r="L2" s="643"/>
      <c r="M2" s="644" t="s">
        <v>722</v>
      </c>
    </row>
    <row r="3" spans="1:13" s="415" customFormat="1" ht="15.75" customHeight="1">
      <c r="A3" s="1265" t="s">
        <v>201</v>
      </c>
      <c r="B3" s="1268" t="s">
        <v>202</v>
      </c>
      <c r="C3" s="1269"/>
      <c r="D3" s="1269"/>
      <c r="E3" s="1269"/>
      <c r="F3" s="1269"/>
      <c r="G3" s="1269"/>
      <c r="H3" s="1269"/>
      <c r="I3" s="1270"/>
      <c r="J3" s="1268" t="s">
        <v>203</v>
      </c>
      <c r="K3" s="1269"/>
      <c r="L3" s="1269"/>
      <c r="M3" s="1270"/>
    </row>
    <row r="4" spans="1:13" s="415" customFormat="1" ht="15.75" customHeight="1">
      <c r="A4" s="1266"/>
      <c r="B4" s="1271" t="s">
        <v>204</v>
      </c>
      <c r="C4" s="1272"/>
      <c r="D4" s="1272"/>
      <c r="E4" s="1272"/>
      <c r="F4" s="1272"/>
      <c r="G4" s="1272"/>
      <c r="H4" s="1272"/>
      <c r="I4" s="1273"/>
      <c r="J4" s="1271" t="s">
        <v>205</v>
      </c>
      <c r="K4" s="1272"/>
      <c r="L4" s="1272"/>
      <c r="M4" s="1273"/>
    </row>
    <row r="5" spans="1:13" s="415" customFormat="1" ht="33.75" customHeight="1">
      <c r="A5" s="1266"/>
      <c r="B5" s="647" t="s">
        <v>1082</v>
      </c>
      <c r="C5" s="648" t="s">
        <v>206</v>
      </c>
      <c r="D5" s="648" t="s">
        <v>207</v>
      </c>
      <c r="E5" s="648" t="s">
        <v>208</v>
      </c>
      <c r="F5" s="648" t="s">
        <v>209</v>
      </c>
      <c r="G5" s="648" t="s">
        <v>210</v>
      </c>
      <c r="H5" s="648" t="s">
        <v>211</v>
      </c>
      <c r="I5" s="648" t="s">
        <v>1184</v>
      </c>
      <c r="J5" s="648" t="s">
        <v>1082</v>
      </c>
      <c r="K5" s="1268" t="s">
        <v>212</v>
      </c>
      <c r="L5" s="1269"/>
      <c r="M5" s="1270"/>
    </row>
    <row r="6" spans="1:13" s="415" customFormat="1" ht="30" customHeight="1">
      <c r="A6" s="1266"/>
      <c r="B6" s="647" t="s">
        <v>1269</v>
      </c>
      <c r="C6" s="647" t="s">
        <v>213</v>
      </c>
      <c r="D6" s="647" t="s">
        <v>214</v>
      </c>
      <c r="E6" s="647" t="s">
        <v>215</v>
      </c>
      <c r="F6" s="647" t="s">
        <v>216</v>
      </c>
      <c r="G6" s="647" t="s">
        <v>217</v>
      </c>
      <c r="H6" s="647" t="s">
        <v>218</v>
      </c>
      <c r="I6" s="647" t="s">
        <v>409</v>
      </c>
      <c r="J6" s="647" t="s">
        <v>1269</v>
      </c>
      <c r="K6" s="1274"/>
      <c r="L6" s="1275"/>
      <c r="M6" s="1276"/>
    </row>
    <row r="7" spans="1:13" s="415" customFormat="1" ht="15.75" customHeight="1">
      <c r="A7" s="1266"/>
      <c r="B7" s="649"/>
      <c r="C7" s="647" t="s">
        <v>219</v>
      </c>
      <c r="D7" s="649"/>
      <c r="E7" s="649"/>
      <c r="F7" s="649"/>
      <c r="G7" s="649"/>
      <c r="H7" s="647" t="s">
        <v>220</v>
      </c>
      <c r="I7" s="649"/>
      <c r="J7" s="647"/>
      <c r="K7" s="1277"/>
      <c r="L7" s="648" t="s">
        <v>221</v>
      </c>
      <c r="M7" s="648" t="s">
        <v>222</v>
      </c>
    </row>
    <row r="8" spans="1:13" s="40" customFormat="1" ht="28.5" customHeight="1">
      <c r="A8" s="1266"/>
      <c r="B8" s="649"/>
      <c r="C8" s="649"/>
      <c r="D8" s="649"/>
      <c r="E8" s="649"/>
      <c r="F8" s="649"/>
      <c r="G8" s="649"/>
      <c r="H8" s="649"/>
      <c r="I8" s="649"/>
      <c r="J8" s="647"/>
      <c r="K8" s="1277"/>
      <c r="L8" s="647" t="s">
        <v>223</v>
      </c>
      <c r="M8" s="647" t="s">
        <v>224</v>
      </c>
    </row>
    <row r="9" spans="1:13" s="40" customFormat="1" ht="18" customHeight="1">
      <c r="A9" s="1267"/>
      <c r="B9" s="651"/>
      <c r="C9" s="651"/>
      <c r="D9" s="651"/>
      <c r="E9" s="651"/>
      <c r="F9" s="651"/>
      <c r="G9" s="651"/>
      <c r="H9" s="651"/>
      <c r="I9" s="651"/>
      <c r="J9" s="652"/>
      <c r="K9" s="1278"/>
      <c r="L9" s="651"/>
      <c r="M9" s="652" t="s">
        <v>225</v>
      </c>
    </row>
    <row r="10" spans="1:13" s="40" customFormat="1" ht="24.75" customHeight="1">
      <c r="A10" s="646">
        <v>2007</v>
      </c>
      <c r="B10" s="717">
        <v>277</v>
      </c>
      <c r="C10" s="718">
        <v>203</v>
      </c>
      <c r="D10" s="718">
        <v>36</v>
      </c>
      <c r="E10" s="718">
        <v>0</v>
      </c>
      <c r="F10" s="718">
        <v>11</v>
      </c>
      <c r="G10" s="718">
        <v>26</v>
      </c>
      <c r="H10" s="718">
        <v>0</v>
      </c>
      <c r="I10" s="718">
        <v>1</v>
      </c>
      <c r="J10" s="718">
        <v>2630</v>
      </c>
      <c r="K10" s="718">
        <v>2630</v>
      </c>
      <c r="L10" s="718">
        <v>2561</v>
      </c>
      <c r="M10" s="1051">
        <v>69</v>
      </c>
    </row>
    <row r="11" spans="1:13" s="28" customFormat="1" ht="24.75" customHeight="1">
      <c r="A11" s="716">
        <v>2008</v>
      </c>
      <c r="B11" s="900">
        <f>B12+B13</f>
        <v>496</v>
      </c>
      <c r="C11" s="900">
        <f>C12+C13</f>
        <v>401</v>
      </c>
      <c r="D11" s="900">
        <f aca="true" t="shared" si="0" ref="D11:M11">D12+D13</f>
        <v>51</v>
      </c>
      <c r="E11" s="900">
        <f t="shared" si="0"/>
        <v>1</v>
      </c>
      <c r="F11" s="900">
        <f t="shared" si="0"/>
        <v>13</v>
      </c>
      <c r="G11" s="900">
        <f t="shared" si="0"/>
        <v>12</v>
      </c>
      <c r="H11" s="901">
        <v>0</v>
      </c>
      <c r="I11" s="900">
        <f t="shared" si="0"/>
        <v>18</v>
      </c>
      <c r="J11" s="902">
        <f t="shared" si="0"/>
        <v>2712</v>
      </c>
      <c r="K11" s="902">
        <f t="shared" si="0"/>
        <v>2712</v>
      </c>
      <c r="L11" s="902">
        <f t="shared" si="0"/>
        <v>2696</v>
      </c>
      <c r="M11" s="1050">
        <f t="shared" si="0"/>
        <v>16</v>
      </c>
    </row>
    <row r="12" spans="1:13" s="28" customFormat="1" ht="24.75" customHeight="1">
      <c r="A12" s="646" t="s">
        <v>226</v>
      </c>
      <c r="B12" s="903">
        <v>377</v>
      </c>
      <c r="C12" s="904">
        <v>308</v>
      </c>
      <c r="D12" s="904">
        <v>35</v>
      </c>
      <c r="E12" s="904">
        <v>1</v>
      </c>
      <c r="F12" s="904">
        <v>8</v>
      </c>
      <c r="G12" s="904">
        <v>9</v>
      </c>
      <c r="H12" s="905">
        <v>0</v>
      </c>
      <c r="I12" s="904">
        <v>16</v>
      </c>
      <c r="J12" s="906">
        <v>1935</v>
      </c>
      <c r="K12" s="906">
        <v>1935</v>
      </c>
      <c r="L12" s="906">
        <v>1922</v>
      </c>
      <c r="M12" s="907">
        <v>13</v>
      </c>
    </row>
    <row r="13" spans="1:13" s="5" customFormat="1" ht="24.75" customHeight="1">
      <c r="A13" s="650" t="s">
        <v>227</v>
      </c>
      <c r="B13" s="908">
        <v>119</v>
      </c>
      <c r="C13" s="909">
        <v>93</v>
      </c>
      <c r="D13" s="909">
        <v>16</v>
      </c>
      <c r="E13" s="1067">
        <v>0</v>
      </c>
      <c r="F13" s="909">
        <v>5</v>
      </c>
      <c r="G13" s="909">
        <v>3</v>
      </c>
      <c r="H13" s="910">
        <v>0</v>
      </c>
      <c r="I13" s="909">
        <v>2</v>
      </c>
      <c r="J13" s="911">
        <v>777</v>
      </c>
      <c r="K13" s="911">
        <v>777</v>
      </c>
      <c r="L13" s="911">
        <v>774</v>
      </c>
      <c r="M13" s="912">
        <v>3</v>
      </c>
    </row>
    <row r="14" spans="1:13" s="5" customFormat="1" ht="18" customHeight="1">
      <c r="A14" s="643"/>
      <c r="B14" s="643"/>
      <c r="C14" s="643"/>
      <c r="D14" s="643"/>
      <c r="E14" s="643"/>
      <c r="F14" s="643"/>
      <c r="G14" s="643"/>
      <c r="H14" s="643"/>
      <c r="I14" s="643"/>
      <c r="J14" s="643"/>
      <c r="K14" s="643"/>
      <c r="L14" s="643"/>
      <c r="M14" s="643"/>
    </row>
    <row r="15" spans="1:13" s="59" customFormat="1" ht="18" customHeight="1">
      <c r="A15" s="1265" t="s">
        <v>228</v>
      </c>
      <c r="B15" s="1268" t="s">
        <v>229</v>
      </c>
      <c r="C15" s="1269"/>
      <c r="D15" s="1270"/>
      <c r="E15" s="1268" t="s">
        <v>230</v>
      </c>
      <c r="F15" s="1269"/>
      <c r="G15" s="1269"/>
      <c r="H15" s="1269"/>
      <c r="I15" s="1269"/>
      <c r="J15" s="1269"/>
      <c r="K15" s="1270"/>
      <c r="L15" s="643"/>
      <c r="M15" s="643"/>
    </row>
    <row r="16" spans="1:13" s="35" customFormat="1" ht="13.5" customHeight="1">
      <c r="A16" s="1266"/>
      <c r="B16" s="1271" t="s">
        <v>231</v>
      </c>
      <c r="C16" s="1272"/>
      <c r="D16" s="1273"/>
      <c r="E16" s="1271" t="s">
        <v>232</v>
      </c>
      <c r="F16" s="1272"/>
      <c r="G16" s="1272"/>
      <c r="H16" s="1272"/>
      <c r="I16" s="1272"/>
      <c r="J16" s="1272"/>
      <c r="K16" s="1273"/>
      <c r="L16" s="643"/>
      <c r="M16" s="643"/>
    </row>
    <row r="17" spans="1:13" s="415" customFormat="1" ht="26.25" customHeight="1">
      <c r="A17" s="1266"/>
      <c r="B17" s="1268" t="s">
        <v>233</v>
      </c>
      <c r="C17" s="1269"/>
      <c r="D17" s="1270"/>
      <c r="E17" s="1268" t="s">
        <v>234</v>
      </c>
      <c r="F17" s="1269"/>
      <c r="G17" s="1270"/>
      <c r="H17" s="1268" t="s">
        <v>235</v>
      </c>
      <c r="I17" s="1269"/>
      <c r="J17" s="1270"/>
      <c r="K17" s="648" t="s">
        <v>236</v>
      </c>
      <c r="L17" s="643"/>
      <c r="M17" s="643"/>
    </row>
    <row r="18" spans="1:13" s="415" customFormat="1" ht="33.75" customHeight="1">
      <c r="A18" s="1266"/>
      <c r="B18" s="1277"/>
      <c r="C18" s="648" t="s">
        <v>237</v>
      </c>
      <c r="D18" s="648" t="s">
        <v>238</v>
      </c>
      <c r="E18" s="1277"/>
      <c r="F18" s="648" t="s">
        <v>239</v>
      </c>
      <c r="G18" s="648" t="s">
        <v>240</v>
      </c>
      <c r="H18" s="1277"/>
      <c r="I18" s="648" t="s">
        <v>241</v>
      </c>
      <c r="J18" s="648" t="s">
        <v>242</v>
      </c>
      <c r="K18" s="647" t="s">
        <v>243</v>
      </c>
      <c r="L18" s="643"/>
      <c r="M18" s="643"/>
    </row>
    <row r="19" spans="1:13" s="415" customFormat="1" ht="34.5" customHeight="1">
      <c r="A19" s="1267"/>
      <c r="B19" s="1278"/>
      <c r="C19" s="652" t="s">
        <v>244</v>
      </c>
      <c r="D19" s="652" t="s">
        <v>244</v>
      </c>
      <c r="E19" s="1278"/>
      <c r="F19" s="652" t="s">
        <v>245</v>
      </c>
      <c r="G19" s="652" t="s">
        <v>246</v>
      </c>
      <c r="H19" s="1278"/>
      <c r="I19" s="652" t="s">
        <v>247</v>
      </c>
      <c r="J19" s="652" t="s">
        <v>248</v>
      </c>
      <c r="K19" s="651"/>
      <c r="L19" s="643"/>
      <c r="M19" s="643"/>
    </row>
    <row r="20" spans="1:13" s="40" customFormat="1" ht="29.25" customHeight="1">
      <c r="A20" s="646">
        <v>2007</v>
      </c>
      <c r="B20" s="653">
        <v>1995</v>
      </c>
      <c r="C20" s="654">
        <v>1995</v>
      </c>
      <c r="D20" s="1030">
        <v>0</v>
      </c>
      <c r="E20" s="654">
        <v>56313</v>
      </c>
      <c r="F20" s="654">
        <v>51096</v>
      </c>
      <c r="G20" s="654">
        <v>5217</v>
      </c>
      <c r="H20" s="654">
        <v>146</v>
      </c>
      <c r="I20" s="654">
        <v>80</v>
      </c>
      <c r="J20" s="654">
        <v>66</v>
      </c>
      <c r="K20" s="655">
        <v>232</v>
      </c>
      <c r="L20" s="643"/>
      <c r="M20" s="643"/>
    </row>
    <row r="21" spans="1:13" s="40" customFormat="1" ht="29.25" customHeight="1">
      <c r="A21" s="716">
        <v>2008</v>
      </c>
      <c r="B21" s="919">
        <f>B22+B23</f>
        <v>1494</v>
      </c>
      <c r="C21" s="919">
        <f aca="true" t="shared" si="1" ref="C21:K21">C22+C23</f>
        <v>1494</v>
      </c>
      <c r="D21" s="1048">
        <f t="shared" si="1"/>
        <v>0</v>
      </c>
      <c r="E21" s="919">
        <f t="shared" si="1"/>
        <v>72119</v>
      </c>
      <c r="F21" s="919">
        <f t="shared" si="1"/>
        <v>64762</v>
      </c>
      <c r="G21" s="919">
        <f t="shared" si="1"/>
        <v>4659</v>
      </c>
      <c r="H21" s="919">
        <f t="shared" si="1"/>
        <v>160</v>
      </c>
      <c r="I21" s="919">
        <f t="shared" si="1"/>
        <v>90</v>
      </c>
      <c r="J21" s="919">
        <f t="shared" si="1"/>
        <v>56</v>
      </c>
      <c r="K21" s="1049">
        <f t="shared" si="1"/>
        <v>300</v>
      </c>
      <c r="L21" s="643"/>
      <c r="M21" s="643"/>
    </row>
    <row r="22" spans="1:13" s="40" customFormat="1" ht="29.25" customHeight="1">
      <c r="A22" s="646" t="s">
        <v>226</v>
      </c>
      <c r="B22" s="913">
        <v>991</v>
      </c>
      <c r="C22" s="914">
        <v>991</v>
      </c>
      <c r="D22" s="905">
        <v>0</v>
      </c>
      <c r="E22" s="914">
        <v>52055</v>
      </c>
      <c r="F22" s="914">
        <v>47072</v>
      </c>
      <c r="G22" s="914">
        <v>2479</v>
      </c>
      <c r="H22" s="914">
        <v>108</v>
      </c>
      <c r="I22" s="914">
        <v>70</v>
      </c>
      <c r="J22" s="914">
        <v>38</v>
      </c>
      <c r="K22" s="915">
        <v>202</v>
      </c>
      <c r="L22" s="643"/>
      <c r="M22" s="643"/>
    </row>
    <row r="23" spans="1:13" s="40" customFormat="1" ht="29.25" customHeight="1">
      <c r="A23" s="650" t="s">
        <v>227</v>
      </c>
      <c r="B23" s="916">
        <v>503</v>
      </c>
      <c r="C23" s="917">
        <v>503</v>
      </c>
      <c r="D23" s="910">
        <v>0</v>
      </c>
      <c r="E23" s="917">
        <v>20064</v>
      </c>
      <c r="F23" s="917">
        <v>17690</v>
      </c>
      <c r="G23" s="917">
        <v>2180</v>
      </c>
      <c r="H23" s="917">
        <v>52</v>
      </c>
      <c r="I23" s="917">
        <v>20</v>
      </c>
      <c r="J23" s="917">
        <v>18</v>
      </c>
      <c r="K23" s="918">
        <v>98</v>
      </c>
      <c r="L23" s="643"/>
      <c r="M23" s="643"/>
    </row>
    <row r="24" spans="1:11" s="28" customFormat="1" ht="18" customHeight="1">
      <c r="A24" s="1" t="s">
        <v>41</v>
      </c>
      <c r="B24" s="2"/>
      <c r="C24" s="2"/>
      <c r="G24" s="2"/>
      <c r="H24" s="2"/>
      <c r="I24" s="161" t="s">
        <v>1292</v>
      </c>
      <c r="J24" s="161"/>
      <c r="K24" s="161"/>
    </row>
    <row r="25" spans="1:13" s="28" customFormat="1" ht="18" customHeight="1">
      <c r="A25" s="643"/>
      <c r="B25" s="643"/>
      <c r="C25" s="643"/>
      <c r="D25" s="643"/>
      <c r="E25" s="643"/>
      <c r="F25" s="643"/>
      <c r="G25" s="643"/>
      <c r="H25" s="643"/>
      <c r="I25" s="643"/>
      <c r="J25" s="643"/>
      <c r="K25" s="643"/>
      <c r="L25" s="643"/>
      <c r="M25" s="643"/>
    </row>
    <row r="26" spans="1:13" s="5" customFormat="1" ht="18" customHeight="1">
      <c r="A26" s="643"/>
      <c r="B26" s="643"/>
      <c r="C26" s="643"/>
      <c r="D26" s="643"/>
      <c r="E26" s="643"/>
      <c r="F26" s="643"/>
      <c r="G26" s="643"/>
      <c r="H26" s="643"/>
      <c r="I26" s="643"/>
      <c r="J26" s="643"/>
      <c r="K26" s="643"/>
      <c r="L26" s="643"/>
      <c r="M26" s="643"/>
    </row>
    <row r="27" spans="1:13" s="5" customFormat="1" ht="18" customHeight="1">
      <c r="A27" s="643"/>
      <c r="B27" s="643"/>
      <c r="C27" s="643"/>
      <c r="D27" s="643"/>
      <c r="E27" s="643"/>
      <c r="F27" s="643"/>
      <c r="G27" s="643"/>
      <c r="H27" s="643"/>
      <c r="I27" s="643"/>
      <c r="J27" s="643"/>
      <c r="K27" s="643"/>
      <c r="L27" s="643"/>
      <c r="M27" s="643"/>
    </row>
    <row r="28" spans="1:13" s="59" customFormat="1" ht="18" customHeight="1">
      <c r="A28" s="643"/>
      <c r="B28" s="643"/>
      <c r="C28" s="643"/>
      <c r="D28" s="643"/>
      <c r="E28" s="643"/>
      <c r="F28" s="643"/>
      <c r="G28" s="643"/>
      <c r="H28" s="643"/>
      <c r="I28" s="643"/>
      <c r="J28" s="643"/>
      <c r="K28" s="643"/>
      <c r="L28" s="643"/>
      <c r="M28" s="643"/>
    </row>
    <row r="29" spans="1:13" s="2" customFormat="1" ht="12.75">
      <c r="A29" s="643"/>
      <c r="B29" s="643"/>
      <c r="C29" s="643"/>
      <c r="D29" s="643"/>
      <c r="E29" s="643"/>
      <c r="F29" s="643"/>
      <c r="G29" s="643"/>
      <c r="H29" s="643"/>
      <c r="I29" s="643"/>
      <c r="J29" s="643"/>
      <c r="K29" s="643"/>
      <c r="L29" s="643"/>
      <c r="M29" s="643"/>
    </row>
    <row r="30" spans="1:13" s="71" customFormat="1" ht="13.5">
      <c r="A30" s="643"/>
      <c r="B30" s="643"/>
      <c r="C30" s="643"/>
      <c r="D30" s="643"/>
      <c r="E30" s="643"/>
      <c r="F30" s="643"/>
      <c r="G30" s="643"/>
      <c r="H30" s="643"/>
      <c r="I30" s="643"/>
      <c r="J30" s="643"/>
      <c r="K30" s="643"/>
      <c r="L30" s="643"/>
      <c r="M30" s="643"/>
    </row>
    <row r="31" spans="1:13" s="71" customFormat="1" ht="13.5">
      <c r="A31" s="643"/>
      <c r="B31" s="643"/>
      <c r="C31" s="643"/>
      <c r="D31" s="643"/>
      <c r="E31" s="643"/>
      <c r="F31" s="643"/>
      <c r="G31" s="643"/>
      <c r="H31" s="643"/>
      <c r="I31" s="643"/>
      <c r="J31" s="643"/>
      <c r="K31" s="643"/>
      <c r="L31" s="643"/>
      <c r="M31" s="643"/>
    </row>
    <row r="32" spans="1:13" s="71" customFormat="1" ht="13.5">
      <c r="A32" s="643"/>
      <c r="B32" s="643"/>
      <c r="C32" s="643"/>
      <c r="D32" s="643"/>
      <c r="E32" s="643"/>
      <c r="F32" s="643"/>
      <c r="G32" s="643"/>
      <c r="H32" s="643"/>
      <c r="I32" s="643"/>
      <c r="J32" s="643"/>
      <c r="K32" s="643"/>
      <c r="L32" s="643"/>
      <c r="M32" s="643"/>
    </row>
    <row r="33" spans="1:13" s="71" customFormat="1" ht="13.5">
      <c r="A33" s="643"/>
      <c r="B33" s="643"/>
      <c r="C33" s="643"/>
      <c r="D33" s="643"/>
      <c r="E33" s="643"/>
      <c r="F33" s="643"/>
      <c r="G33" s="643"/>
      <c r="H33" s="643"/>
      <c r="I33" s="643"/>
      <c r="J33" s="643"/>
      <c r="K33" s="643"/>
      <c r="L33" s="643"/>
      <c r="M33" s="643"/>
    </row>
    <row r="34" spans="1:13" s="71" customFormat="1" ht="13.5">
      <c r="A34" s="643"/>
      <c r="B34" s="643"/>
      <c r="C34" s="643"/>
      <c r="D34" s="643"/>
      <c r="E34" s="643"/>
      <c r="F34" s="643"/>
      <c r="G34" s="643"/>
      <c r="H34" s="643"/>
      <c r="I34" s="643"/>
      <c r="J34" s="643"/>
      <c r="K34" s="643"/>
      <c r="L34" s="643"/>
      <c r="M34" s="643"/>
    </row>
    <row r="35" spans="1:13" s="71" customFormat="1" ht="13.5">
      <c r="A35" s="643"/>
      <c r="B35" s="643"/>
      <c r="C35" s="643"/>
      <c r="D35" s="643"/>
      <c r="E35" s="643"/>
      <c r="F35" s="643"/>
      <c r="G35" s="643"/>
      <c r="H35" s="643"/>
      <c r="I35" s="643"/>
      <c r="J35" s="643"/>
      <c r="K35" s="643"/>
      <c r="L35" s="643"/>
      <c r="M35" s="643"/>
    </row>
    <row r="36" spans="1:13" s="71" customFormat="1" ht="13.5">
      <c r="A36" s="643"/>
      <c r="B36" s="643"/>
      <c r="C36" s="643"/>
      <c r="D36" s="643"/>
      <c r="E36" s="643"/>
      <c r="F36" s="643"/>
      <c r="G36" s="643"/>
      <c r="H36" s="643"/>
      <c r="I36" s="643"/>
      <c r="J36" s="643"/>
      <c r="K36" s="643"/>
      <c r="L36" s="643"/>
      <c r="M36" s="643"/>
    </row>
    <row r="37" spans="1:13" s="71" customFormat="1" ht="13.5">
      <c r="A37" s="643"/>
      <c r="B37" s="643"/>
      <c r="C37" s="643"/>
      <c r="D37" s="643"/>
      <c r="E37" s="643"/>
      <c r="F37" s="643"/>
      <c r="G37" s="643"/>
      <c r="H37" s="643"/>
      <c r="I37" s="643"/>
      <c r="J37" s="643"/>
      <c r="K37" s="643"/>
      <c r="L37" s="643"/>
      <c r="M37" s="643"/>
    </row>
    <row r="38" spans="1:13" s="71" customFormat="1" ht="13.5">
      <c r="A38" s="643"/>
      <c r="B38" s="643"/>
      <c r="C38" s="643"/>
      <c r="D38" s="643"/>
      <c r="E38" s="643"/>
      <c r="F38" s="643"/>
      <c r="G38" s="643"/>
      <c r="H38" s="643"/>
      <c r="I38" s="643"/>
      <c r="J38" s="643"/>
      <c r="K38" s="643"/>
      <c r="L38" s="643"/>
      <c r="M38" s="643"/>
    </row>
  </sheetData>
  <mergeCells count="19">
    <mergeCell ref="B18:B19"/>
    <mergeCell ref="E18:E19"/>
    <mergeCell ref="H18:H19"/>
    <mergeCell ref="E15:K15"/>
    <mergeCell ref="B16:D16"/>
    <mergeCell ref="E16:K16"/>
    <mergeCell ref="B17:D17"/>
    <mergeCell ref="E17:G17"/>
    <mergeCell ref="H17:J17"/>
    <mergeCell ref="A15:A19"/>
    <mergeCell ref="A1:M1"/>
    <mergeCell ref="A3:A9"/>
    <mergeCell ref="B3:I3"/>
    <mergeCell ref="J3:M3"/>
    <mergeCell ref="B4:I4"/>
    <mergeCell ref="J4:M4"/>
    <mergeCell ref="K5:M6"/>
    <mergeCell ref="K7:K9"/>
    <mergeCell ref="B15:D15"/>
  </mergeCells>
  <printOptions/>
  <pageMargins left="0.5" right="0.32" top="0.984251968503937" bottom="0.984251968503937" header="0.5118110236220472" footer="0.5118110236220472"/>
  <pageSetup horizontalDpi="600" verticalDpi="600" orientation="landscape" paperSize="9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22"/>
  <sheetViews>
    <sheetView zoomScaleSheetLayoutView="100" workbookViewId="0" topLeftCell="A7">
      <selection activeCell="M17" sqref="M17"/>
    </sheetView>
  </sheetViews>
  <sheetFormatPr defaultColWidth="9.140625" defaultRowHeight="12.75"/>
  <cols>
    <col min="1" max="1" width="12.8515625" style="0" customWidth="1"/>
    <col min="2" max="2" width="9.7109375" style="0" customWidth="1"/>
    <col min="3" max="3" width="9.7109375" style="117" customWidth="1"/>
    <col min="4" max="4" width="9.7109375" style="0" customWidth="1"/>
    <col min="5" max="5" width="9.7109375" style="117" customWidth="1"/>
    <col min="6" max="6" width="9.7109375" style="0" customWidth="1"/>
    <col min="7" max="7" width="9.7109375" style="117" customWidth="1"/>
    <col min="8" max="8" width="9.7109375" style="0" customWidth="1"/>
    <col min="9" max="9" width="9.7109375" style="117" customWidth="1"/>
    <col min="10" max="10" width="9.7109375" style="0" customWidth="1"/>
    <col min="11" max="11" width="9.7109375" style="117" customWidth="1"/>
    <col min="12" max="12" width="8.7109375" style="117" customWidth="1"/>
    <col min="13" max="13" width="9.140625" style="117" customWidth="1"/>
    <col min="14" max="14" width="9.7109375" style="0" customWidth="1"/>
    <col min="15" max="15" width="9.7109375" style="117" customWidth="1"/>
    <col min="16" max="16" width="9.421875" style="0" customWidth="1"/>
    <col min="17" max="17" width="14.28125" style="0" customWidth="1"/>
    <col min="18" max="18" width="16.140625" style="0" customWidth="1"/>
    <col min="19" max="20" width="13.57421875" style="0" customWidth="1"/>
  </cols>
  <sheetData>
    <row r="1" spans="1:16" s="108" customFormat="1" ht="32.25" customHeight="1">
      <c r="A1" s="1211" t="s">
        <v>1207</v>
      </c>
      <c r="B1" s="1211"/>
      <c r="C1" s="1211"/>
      <c r="D1" s="1211"/>
      <c r="E1" s="1211"/>
      <c r="F1" s="1211"/>
      <c r="G1" s="1211"/>
      <c r="H1" s="1211"/>
      <c r="I1" s="1211"/>
      <c r="J1" s="1211"/>
      <c r="K1" s="1211"/>
      <c r="L1" s="1211"/>
      <c r="M1" s="1211"/>
      <c r="N1" s="1211"/>
      <c r="O1" s="1211"/>
      <c r="P1" s="1211"/>
    </row>
    <row r="2" spans="1:16" s="46" customFormat="1" ht="18" customHeight="1">
      <c r="A2" s="46" t="s">
        <v>1209</v>
      </c>
      <c r="C2" s="526"/>
      <c r="E2" s="526"/>
      <c r="G2" s="526"/>
      <c r="I2" s="526"/>
      <c r="K2" s="526"/>
      <c r="L2" s="526"/>
      <c r="M2" s="526"/>
      <c r="O2" s="1280" t="s">
        <v>1106</v>
      </c>
      <c r="P2" s="1280"/>
    </row>
    <row r="3" spans="1:16" s="415" customFormat="1" ht="45" customHeight="1">
      <c r="A3" s="1141" t="s">
        <v>976</v>
      </c>
      <c r="B3" s="1281" t="s">
        <v>1210</v>
      </c>
      <c r="C3" s="1282"/>
      <c r="D3" s="1281" t="s">
        <v>1211</v>
      </c>
      <c r="E3" s="1282"/>
      <c r="F3" s="1281" t="s">
        <v>1212</v>
      </c>
      <c r="G3" s="1282"/>
      <c r="H3" s="1281" t="s">
        <v>1213</v>
      </c>
      <c r="I3" s="1282"/>
      <c r="J3" s="1281" t="s">
        <v>1214</v>
      </c>
      <c r="K3" s="1282"/>
      <c r="L3" s="1135" t="s">
        <v>249</v>
      </c>
      <c r="M3" s="1283"/>
      <c r="N3" s="1281" t="s">
        <v>1215</v>
      </c>
      <c r="O3" s="1282"/>
      <c r="P3" s="1216" t="s">
        <v>1208</v>
      </c>
    </row>
    <row r="4" spans="1:16" s="415" customFormat="1" ht="45" customHeight="1">
      <c r="A4" s="1284"/>
      <c r="B4" s="421" t="s">
        <v>1107</v>
      </c>
      <c r="C4" s="527" t="s">
        <v>1108</v>
      </c>
      <c r="D4" s="523" t="s">
        <v>250</v>
      </c>
      <c r="E4" s="527" t="s">
        <v>1108</v>
      </c>
      <c r="F4" s="421" t="s">
        <v>1109</v>
      </c>
      <c r="G4" s="527" t="s">
        <v>1108</v>
      </c>
      <c r="H4" s="421" t="s">
        <v>1109</v>
      </c>
      <c r="I4" s="527" t="s">
        <v>1108</v>
      </c>
      <c r="J4" s="421" t="s">
        <v>1109</v>
      </c>
      <c r="K4" s="527" t="s">
        <v>1108</v>
      </c>
      <c r="L4" s="421" t="s">
        <v>1109</v>
      </c>
      <c r="M4" s="527" t="s">
        <v>1108</v>
      </c>
      <c r="N4" s="421" t="s">
        <v>1109</v>
      </c>
      <c r="O4" s="527" t="s">
        <v>1108</v>
      </c>
      <c r="P4" s="1242"/>
    </row>
    <row r="5" spans="1:16" s="118" customFormat="1" ht="39.75" customHeight="1">
      <c r="A5" s="165" t="s">
        <v>1102</v>
      </c>
      <c r="B5" s="299">
        <v>48</v>
      </c>
      <c r="C5" s="300">
        <v>3106</v>
      </c>
      <c r="D5" s="301">
        <v>9406</v>
      </c>
      <c r="E5" s="300">
        <v>3497</v>
      </c>
      <c r="F5" s="301">
        <v>292</v>
      </c>
      <c r="G5" s="300">
        <v>292</v>
      </c>
      <c r="H5" s="301">
        <v>9135</v>
      </c>
      <c r="I5" s="300">
        <v>9105</v>
      </c>
      <c r="J5" s="378">
        <v>320</v>
      </c>
      <c r="K5" s="300">
        <v>17370</v>
      </c>
      <c r="L5" s="43">
        <v>0</v>
      </c>
      <c r="M5" s="43">
        <v>0</v>
      </c>
      <c r="N5" s="301">
        <v>3854</v>
      </c>
      <c r="O5" s="300">
        <v>3854</v>
      </c>
      <c r="P5" s="187" t="s">
        <v>1084</v>
      </c>
    </row>
    <row r="6" spans="1:16" s="119" customFormat="1" ht="39.75" customHeight="1">
      <c r="A6" s="166" t="s">
        <v>371</v>
      </c>
      <c r="B6" s="302">
        <v>837</v>
      </c>
      <c r="C6" s="302">
        <v>3780</v>
      </c>
      <c r="D6" s="302">
        <v>2160</v>
      </c>
      <c r="E6" s="302">
        <v>874</v>
      </c>
      <c r="F6" s="302">
        <v>4474</v>
      </c>
      <c r="G6" s="302">
        <v>351</v>
      </c>
      <c r="H6" s="302">
        <v>1757</v>
      </c>
      <c r="I6" s="302">
        <v>2002</v>
      </c>
      <c r="J6" s="379">
        <v>348</v>
      </c>
      <c r="K6" s="302">
        <f>SUM(K7:K16)</f>
        <v>77190</v>
      </c>
      <c r="L6" s="588" t="s">
        <v>50</v>
      </c>
      <c r="M6" s="588" t="s">
        <v>50</v>
      </c>
      <c r="N6" s="302">
        <v>7734</v>
      </c>
      <c r="O6" s="302">
        <v>7734</v>
      </c>
      <c r="P6" s="187" t="s">
        <v>1085</v>
      </c>
    </row>
    <row r="7" spans="1:16" s="84" customFormat="1" ht="39.75" customHeight="1">
      <c r="A7" s="137" t="s">
        <v>1103</v>
      </c>
      <c r="B7" s="303">
        <v>94</v>
      </c>
      <c r="C7" s="304">
        <v>3185</v>
      </c>
      <c r="D7" s="296">
        <v>9498</v>
      </c>
      <c r="E7" s="304">
        <v>3632</v>
      </c>
      <c r="F7" s="296">
        <v>311</v>
      </c>
      <c r="G7" s="304">
        <v>311</v>
      </c>
      <c r="H7" s="296">
        <v>9290</v>
      </c>
      <c r="I7" s="304">
        <v>4645</v>
      </c>
      <c r="J7" s="361">
        <v>92</v>
      </c>
      <c r="K7" s="304">
        <v>13262</v>
      </c>
      <c r="L7" s="588" t="s">
        <v>50</v>
      </c>
      <c r="M7" s="588" t="s">
        <v>50</v>
      </c>
      <c r="N7" s="296">
        <v>3510</v>
      </c>
      <c r="O7" s="304">
        <v>3268</v>
      </c>
      <c r="P7" s="187" t="s">
        <v>1086</v>
      </c>
    </row>
    <row r="8" spans="1:16" s="84" customFormat="1" ht="39.75" customHeight="1">
      <c r="A8" s="138" t="s">
        <v>372</v>
      </c>
      <c r="B8" s="296">
        <v>6755</v>
      </c>
      <c r="C8" s="304">
        <v>15388</v>
      </c>
      <c r="D8" s="296">
        <v>6579</v>
      </c>
      <c r="E8" s="304">
        <v>1893</v>
      </c>
      <c r="F8" s="296">
        <v>1216</v>
      </c>
      <c r="G8" s="304">
        <v>1216</v>
      </c>
      <c r="H8" s="296">
        <v>9938</v>
      </c>
      <c r="I8" s="304">
        <v>4969</v>
      </c>
      <c r="J8" s="361">
        <v>150</v>
      </c>
      <c r="K8" s="304">
        <v>4050</v>
      </c>
      <c r="L8" s="588" t="s">
        <v>50</v>
      </c>
      <c r="M8" s="588" t="s">
        <v>50</v>
      </c>
      <c r="N8" s="296">
        <v>7190</v>
      </c>
      <c r="O8" s="304">
        <v>6904</v>
      </c>
      <c r="P8" s="187" t="s">
        <v>1087</v>
      </c>
    </row>
    <row r="9" spans="1:16" s="73" customFormat="1" ht="39.75" customHeight="1">
      <c r="A9" s="125" t="s">
        <v>408</v>
      </c>
      <c r="B9" s="305">
        <v>548</v>
      </c>
      <c r="C9" s="306">
        <v>10412</v>
      </c>
      <c r="D9" s="306">
        <v>12441</v>
      </c>
      <c r="E9" s="306">
        <v>4538</v>
      </c>
      <c r="F9" s="43">
        <v>0</v>
      </c>
      <c r="G9" s="306">
        <v>772</v>
      </c>
      <c r="H9" s="306">
        <v>7058</v>
      </c>
      <c r="I9" s="306">
        <v>3603</v>
      </c>
      <c r="J9" s="314">
        <v>153</v>
      </c>
      <c r="K9" s="306">
        <v>16130</v>
      </c>
      <c r="L9" s="588" t="s">
        <v>50</v>
      </c>
      <c r="M9" s="588" t="s">
        <v>50</v>
      </c>
      <c r="N9" s="306">
        <v>11012</v>
      </c>
      <c r="O9" s="306">
        <v>6565</v>
      </c>
      <c r="P9" s="158" t="s">
        <v>408</v>
      </c>
    </row>
    <row r="10" spans="1:16" s="73" customFormat="1" ht="39.75" customHeight="1">
      <c r="A10" s="125" t="s">
        <v>363</v>
      </c>
      <c r="B10" s="306">
        <v>1962</v>
      </c>
      <c r="C10" s="306">
        <v>14609</v>
      </c>
      <c r="D10" s="306">
        <v>13903</v>
      </c>
      <c r="E10" s="306">
        <v>4606</v>
      </c>
      <c r="F10" s="588" t="s">
        <v>50</v>
      </c>
      <c r="G10" s="306">
        <v>1054</v>
      </c>
      <c r="H10" s="306">
        <v>12382</v>
      </c>
      <c r="I10" s="306">
        <v>6191</v>
      </c>
      <c r="J10" s="314">
        <v>172</v>
      </c>
      <c r="K10" s="306">
        <v>15917</v>
      </c>
      <c r="L10" s="588" t="s">
        <v>50</v>
      </c>
      <c r="M10" s="588" t="s">
        <v>50</v>
      </c>
      <c r="N10" s="306">
        <v>9340</v>
      </c>
      <c r="O10" s="602">
        <v>8881</v>
      </c>
      <c r="P10" s="229" t="s">
        <v>363</v>
      </c>
    </row>
    <row r="11" spans="1:16" s="73" customFormat="1" ht="39.75" customHeight="1">
      <c r="A11" s="125" t="s">
        <v>121</v>
      </c>
      <c r="B11" s="306">
        <v>2056</v>
      </c>
      <c r="C11" s="306">
        <v>14189</v>
      </c>
      <c r="D11" s="306">
        <v>21278</v>
      </c>
      <c r="E11" s="306">
        <v>6967</v>
      </c>
      <c r="F11" s="588">
        <v>2796</v>
      </c>
      <c r="G11" s="306">
        <v>2796</v>
      </c>
      <c r="H11" s="306">
        <v>24139</v>
      </c>
      <c r="I11" s="306">
        <v>12284</v>
      </c>
      <c r="J11" s="314">
        <v>348</v>
      </c>
      <c r="K11" s="306">
        <v>17113</v>
      </c>
      <c r="L11" s="306">
        <v>6829</v>
      </c>
      <c r="M11" s="306">
        <v>10319</v>
      </c>
      <c r="N11" s="306">
        <v>12473</v>
      </c>
      <c r="O11" s="602">
        <v>12541</v>
      </c>
      <c r="P11" s="229" t="s">
        <v>121</v>
      </c>
    </row>
    <row r="12" spans="1:16" s="603" customFormat="1" ht="39.75" customHeight="1">
      <c r="A12" s="154" t="s">
        <v>537</v>
      </c>
      <c r="B12" s="920">
        <v>1301</v>
      </c>
      <c r="C12" s="920">
        <v>11564</v>
      </c>
      <c r="D12" s="920">
        <v>14002</v>
      </c>
      <c r="E12" s="920">
        <v>4955</v>
      </c>
      <c r="F12" s="920">
        <v>2399</v>
      </c>
      <c r="G12" s="920">
        <v>2399</v>
      </c>
      <c r="H12" s="920">
        <v>22853</v>
      </c>
      <c r="I12" s="920">
        <v>11497</v>
      </c>
      <c r="J12" s="920">
        <v>413</v>
      </c>
      <c r="K12" s="920">
        <v>10718</v>
      </c>
      <c r="L12" s="920">
        <v>5213</v>
      </c>
      <c r="M12" s="920">
        <v>8893</v>
      </c>
      <c r="N12" s="920">
        <v>7204</v>
      </c>
      <c r="O12" s="920">
        <v>7565</v>
      </c>
      <c r="P12" s="192" t="s">
        <v>537</v>
      </c>
    </row>
    <row r="13" spans="1:16" s="74" customFormat="1" ht="18.75" customHeight="1">
      <c r="A13" s="120" t="s">
        <v>41</v>
      </c>
      <c r="B13" s="121"/>
      <c r="C13" s="112"/>
      <c r="D13" s="112"/>
      <c r="E13" s="122"/>
      <c r="F13" s="112"/>
      <c r="G13" s="122"/>
      <c r="H13" s="123"/>
      <c r="I13" s="1285" t="s">
        <v>1118</v>
      </c>
      <c r="J13" s="1286"/>
      <c r="K13" s="1286"/>
      <c r="L13" s="1286"/>
      <c r="M13" s="1286"/>
      <c r="N13" s="1286"/>
      <c r="O13" s="1286"/>
      <c r="P13" s="1286"/>
    </row>
    <row r="14" spans="1:15" s="75" customFormat="1" ht="18.75" customHeight="1">
      <c r="A14" s="1279" t="s">
        <v>1216</v>
      </c>
      <c r="B14" s="1279"/>
      <c r="C14" s="1279"/>
      <c r="D14" s="1279"/>
      <c r="E14" s="1279"/>
      <c r="F14" s="1279"/>
      <c r="G14" s="1279"/>
      <c r="H14" s="1279"/>
      <c r="I14" s="1279"/>
      <c r="K14" s="124"/>
      <c r="L14" s="124"/>
      <c r="M14" s="124"/>
      <c r="O14" s="124"/>
    </row>
    <row r="15" spans="3:15" s="70" customFormat="1" ht="13.5">
      <c r="C15" s="116"/>
      <c r="E15" s="116"/>
      <c r="G15" s="116"/>
      <c r="I15" s="116"/>
      <c r="K15" s="116"/>
      <c r="L15" s="116"/>
      <c r="M15" s="116"/>
      <c r="O15" s="116"/>
    </row>
    <row r="16" spans="3:15" s="70" customFormat="1" ht="13.5">
      <c r="C16" s="116"/>
      <c r="E16" s="116"/>
      <c r="G16" s="116"/>
      <c r="I16" s="116"/>
      <c r="K16" s="116"/>
      <c r="L16" s="116"/>
      <c r="M16" s="116"/>
      <c r="O16" s="116"/>
    </row>
    <row r="17" spans="3:15" s="70" customFormat="1" ht="13.5">
      <c r="C17" s="116"/>
      <c r="E17" s="116"/>
      <c r="G17" s="116"/>
      <c r="I17" s="116"/>
      <c r="K17" s="116"/>
      <c r="L17" s="116"/>
      <c r="M17" s="116"/>
      <c r="O17" s="116"/>
    </row>
    <row r="18" spans="3:15" s="70" customFormat="1" ht="13.5">
      <c r="C18" s="116"/>
      <c r="E18" s="116"/>
      <c r="G18" s="116"/>
      <c r="I18" s="116"/>
      <c r="K18" s="116"/>
      <c r="L18" s="116"/>
      <c r="M18" s="116"/>
      <c r="O18" s="116"/>
    </row>
    <row r="19" spans="3:15" s="70" customFormat="1" ht="13.5">
      <c r="C19" s="116"/>
      <c r="E19" s="116"/>
      <c r="G19" s="116"/>
      <c r="I19" s="116"/>
      <c r="K19" s="116"/>
      <c r="L19" s="116"/>
      <c r="M19" s="116"/>
      <c r="O19" s="116"/>
    </row>
    <row r="20" spans="3:15" s="70" customFormat="1" ht="13.5">
      <c r="C20" s="116"/>
      <c r="E20" s="116"/>
      <c r="G20" s="116"/>
      <c r="I20" s="116"/>
      <c r="K20" s="116"/>
      <c r="L20" s="116"/>
      <c r="M20" s="116"/>
      <c r="O20" s="116"/>
    </row>
    <row r="21" spans="3:15" s="70" customFormat="1" ht="13.5">
      <c r="C21" s="116"/>
      <c r="E21" s="116"/>
      <c r="G21" s="116"/>
      <c r="I21" s="116"/>
      <c r="K21" s="116"/>
      <c r="L21" s="116"/>
      <c r="M21" s="116"/>
      <c r="O21" s="116"/>
    </row>
    <row r="22" spans="3:15" s="70" customFormat="1" ht="13.5">
      <c r="C22" s="116"/>
      <c r="E22" s="116"/>
      <c r="G22" s="116"/>
      <c r="I22" s="116"/>
      <c r="K22" s="116"/>
      <c r="L22" s="116"/>
      <c r="M22" s="116"/>
      <c r="O22" s="116"/>
    </row>
  </sheetData>
  <mergeCells count="13">
    <mergeCell ref="P3:P4"/>
    <mergeCell ref="A3:A4"/>
    <mergeCell ref="I13:P13"/>
    <mergeCell ref="A14:I14"/>
    <mergeCell ref="O2:P2"/>
    <mergeCell ref="A1:P1"/>
    <mergeCell ref="B3:C3"/>
    <mergeCell ref="D3:E3"/>
    <mergeCell ref="F3:G3"/>
    <mergeCell ref="H3:I3"/>
    <mergeCell ref="J3:K3"/>
    <mergeCell ref="N3:O3"/>
    <mergeCell ref="L3:M3"/>
  </mergeCells>
  <printOptions horizontalCentered="1"/>
  <pageMargins left="0.4" right="0.28" top="0.984251968503937" bottom="0.984251968503937" header="0.5118110236220472" footer="0.5118110236220472"/>
  <pageSetup horizontalDpi="600" verticalDpi="600" orientation="landscape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14"/>
  <sheetViews>
    <sheetView zoomScaleSheetLayoutView="100" workbookViewId="0" topLeftCell="A4">
      <selection activeCell="B19" sqref="B19"/>
    </sheetView>
  </sheetViews>
  <sheetFormatPr defaultColWidth="9.140625" defaultRowHeight="12.75"/>
  <cols>
    <col min="1" max="1" width="15.8515625" style="169" customWidth="1"/>
    <col min="2" max="3" width="25.140625" style="169" customWidth="1"/>
    <col min="4" max="5" width="23.7109375" style="169" customWidth="1"/>
    <col min="6" max="6" width="17.140625" style="169" customWidth="1"/>
    <col min="7" max="16384" width="9.140625" style="169" customWidth="1"/>
  </cols>
  <sheetData>
    <row r="1" spans="1:6" ht="32.25" customHeight="1">
      <c r="A1" s="1287" t="s">
        <v>1217</v>
      </c>
      <c r="B1" s="1288"/>
      <c r="C1" s="1288"/>
      <c r="D1" s="1288"/>
      <c r="E1" s="1288"/>
      <c r="F1" s="1288"/>
    </row>
    <row r="2" spans="1:6" s="46" customFormat="1" ht="18" customHeight="1">
      <c r="A2" s="46" t="s">
        <v>721</v>
      </c>
      <c r="F2" s="47" t="s">
        <v>722</v>
      </c>
    </row>
    <row r="3" spans="1:6" s="46" customFormat="1" ht="30" customHeight="1">
      <c r="A3" s="1141" t="s">
        <v>993</v>
      </c>
      <c r="B3" s="1231" t="s">
        <v>1218</v>
      </c>
      <c r="C3" s="1233"/>
      <c r="D3" s="1231" t="s">
        <v>1219</v>
      </c>
      <c r="E3" s="1233"/>
      <c r="F3" s="1291" t="s">
        <v>1097</v>
      </c>
    </row>
    <row r="4" spans="1:6" s="46" customFormat="1" ht="30" customHeight="1">
      <c r="A4" s="1290"/>
      <c r="B4" s="1244" t="s">
        <v>1220</v>
      </c>
      <c r="C4" s="1245"/>
      <c r="D4" s="1289" t="s">
        <v>1221</v>
      </c>
      <c r="E4" s="1245"/>
      <c r="F4" s="1292"/>
    </row>
    <row r="5" spans="1:6" s="46" customFormat="1" ht="30" customHeight="1">
      <c r="A5" s="1290"/>
      <c r="B5" s="524" t="s">
        <v>1222</v>
      </c>
      <c r="C5" s="524" t="s">
        <v>1223</v>
      </c>
      <c r="D5" s="524" t="s">
        <v>1224</v>
      </c>
      <c r="E5" s="524" t="s">
        <v>1225</v>
      </c>
      <c r="F5" s="1292"/>
    </row>
    <row r="6" spans="1:6" s="46" customFormat="1" ht="30" customHeight="1">
      <c r="A6" s="1245"/>
      <c r="B6" s="49" t="s">
        <v>1226</v>
      </c>
      <c r="C6" s="49" t="s">
        <v>1227</v>
      </c>
      <c r="D6" s="525" t="s">
        <v>1228</v>
      </c>
      <c r="E6" s="525" t="s">
        <v>1252</v>
      </c>
      <c r="F6" s="1244"/>
    </row>
    <row r="7" spans="1:6" ht="41.25" customHeight="1">
      <c r="A7" s="191" t="s">
        <v>906</v>
      </c>
      <c r="B7" s="209">
        <v>1076</v>
      </c>
      <c r="C7" s="210">
        <v>32852</v>
      </c>
      <c r="D7" s="380">
        <v>580</v>
      </c>
      <c r="E7" s="381">
        <v>381</v>
      </c>
      <c r="F7" s="191" t="s">
        <v>906</v>
      </c>
    </row>
    <row r="8" spans="1:6" ht="41.25" customHeight="1">
      <c r="A8" s="182" t="s">
        <v>907</v>
      </c>
      <c r="B8" s="210">
        <v>1443</v>
      </c>
      <c r="C8" s="210">
        <v>27046</v>
      </c>
      <c r="D8" s="380">
        <v>616</v>
      </c>
      <c r="E8" s="381">
        <v>2484</v>
      </c>
      <c r="F8" s="191" t="s">
        <v>907</v>
      </c>
    </row>
    <row r="9" spans="1:6" ht="41.25" customHeight="1">
      <c r="A9" s="182" t="s">
        <v>764</v>
      </c>
      <c r="B9" s="210">
        <v>1233</v>
      </c>
      <c r="C9" s="210">
        <v>39725</v>
      </c>
      <c r="D9" s="380">
        <v>560</v>
      </c>
      <c r="E9" s="381">
        <v>419</v>
      </c>
      <c r="F9" s="191" t="s">
        <v>764</v>
      </c>
    </row>
    <row r="10" spans="1:6" s="159" customFormat="1" ht="41.25" customHeight="1">
      <c r="A10" s="157" t="s">
        <v>363</v>
      </c>
      <c r="B10" s="128">
        <v>1666</v>
      </c>
      <c r="C10" s="128">
        <v>20361</v>
      </c>
      <c r="D10" s="604">
        <v>83</v>
      </c>
      <c r="E10" s="604">
        <v>497</v>
      </c>
      <c r="F10" s="158" t="s">
        <v>363</v>
      </c>
    </row>
    <row r="11" spans="1:6" s="159" customFormat="1" ht="41.25" customHeight="1">
      <c r="A11" s="157" t="s">
        <v>121</v>
      </c>
      <c r="B11" s="128">
        <v>3982</v>
      </c>
      <c r="C11" s="128">
        <v>17532</v>
      </c>
      <c r="D11" s="604">
        <v>824</v>
      </c>
      <c r="E11" s="604">
        <v>1040</v>
      </c>
      <c r="F11" s="158" t="s">
        <v>121</v>
      </c>
    </row>
    <row r="12" spans="1:6" s="284" customFormat="1" ht="41.25" customHeight="1">
      <c r="A12" s="155" t="s">
        <v>537</v>
      </c>
      <c r="B12" s="921">
        <v>2059</v>
      </c>
      <c r="C12" s="922">
        <v>16827</v>
      </c>
      <c r="D12" s="878">
        <v>0</v>
      </c>
      <c r="E12" s="878">
        <v>0</v>
      </c>
      <c r="F12" s="192" t="s">
        <v>537</v>
      </c>
    </row>
    <row r="13" spans="1:6" s="201" customFormat="1" ht="18" customHeight="1">
      <c r="A13" s="180" t="s">
        <v>1119</v>
      </c>
      <c r="F13" s="211" t="s">
        <v>1098</v>
      </c>
    </row>
    <row r="14" s="201" customFormat="1" ht="15" customHeight="1">
      <c r="A14" s="201" t="s">
        <v>590</v>
      </c>
    </row>
  </sheetData>
  <mergeCells count="7">
    <mergeCell ref="A1:F1"/>
    <mergeCell ref="B3:C3"/>
    <mergeCell ref="D3:E3"/>
    <mergeCell ref="B4:C4"/>
    <mergeCell ref="D4:E4"/>
    <mergeCell ref="A3:A6"/>
    <mergeCell ref="F3:F6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15"/>
  <sheetViews>
    <sheetView workbookViewId="0" topLeftCell="A1">
      <selection activeCell="G7" sqref="G7"/>
    </sheetView>
  </sheetViews>
  <sheetFormatPr defaultColWidth="9.140625" defaultRowHeight="12.75"/>
  <cols>
    <col min="1" max="1" width="12.28125" style="169" customWidth="1"/>
    <col min="2" max="2" width="12.140625" style="169" customWidth="1"/>
    <col min="3" max="3" width="10.8515625" style="169" customWidth="1"/>
    <col min="4" max="6" width="12.421875" style="169" customWidth="1"/>
    <col min="7" max="7" width="11.00390625" style="169" customWidth="1"/>
    <col min="8" max="11" width="12.421875" style="169" customWidth="1"/>
    <col min="12" max="12" width="10.8515625" style="169" customWidth="1"/>
    <col min="13" max="13" width="11.57421875" style="169" customWidth="1"/>
    <col min="14" max="16384" width="9.140625" style="169" customWidth="1"/>
  </cols>
  <sheetData>
    <row r="1" spans="1:13" ht="32.25" customHeight="1">
      <c r="A1" s="1294" t="s">
        <v>1253</v>
      </c>
      <c r="B1" s="1294"/>
      <c r="C1" s="1294"/>
      <c r="D1" s="1294"/>
      <c r="E1" s="1294"/>
      <c r="F1" s="1294"/>
      <c r="G1" s="1294"/>
      <c r="H1" s="1294"/>
      <c r="I1" s="1294"/>
      <c r="J1" s="1294"/>
      <c r="K1" s="1294"/>
      <c r="L1" s="1294"/>
      <c r="M1" s="1294"/>
    </row>
    <row r="2" spans="1:13" s="46" customFormat="1" ht="22.5" customHeight="1">
      <c r="A2" s="516" t="s">
        <v>1254</v>
      </c>
      <c r="B2" s="517"/>
      <c r="C2" s="517"/>
      <c r="D2" s="517"/>
      <c r="E2" s="517"/>
      <c r="F2" s="517"/>
      <c r="G2" s="517"/>
      <c r="H2" s="517"/>
      <c r="I2" s="517"/>
      <c r="J2" s="517"/>
      <c r="K2" s="517"/>
      <c r="L2" s="517"/>
      <c r="M2" s="518" t="s">
        <v>1255</v>
      </c>
    </row>
    <row r="3" spans="1:13" s="46" customFormat="1" ht="51" customHeight="1">
      <c r="A3" s="1141" t="s">
        <v>1470</v>
      </c>
      <c r="B3" s="1295" t="s">
        <v>1256</v>
      </c>
      <c r="C3" s="519" t="s">
        <v>1257</v>
      </c>
      <c r="D3" s="520"/>
      <c r="E3" s="520"/>
      <c r="F3" s="521"/>
      <c r="G3" s="519" t="s">
        <v>1258</v>
      </c>
      <c r="H3" s="520"/>
      <c r="I3" s="520"/>
      <c r="J3" s="521"/>
      <c r="K3" s="1298" t="s">
        <v>1259</v>
      </c>
      <c r="L3" s="1299"/>
      <c r="M3" s="1291" t="s">
        <v>1469</v>
      </c>
    </row>
    <row r="4" spans="1:13" s="46" customFormat="1" ht="39" customHeight="1">
      <c r="A4" s="1290"/>
      <c r="B4" s="1296"/>
      <c r="C4" s="1295" t="s">
        <v>630</v>
      </c>
      <c r="D4" s="519" t="s">
        <v>1260</v>
      </c>
      <c r="E4" s="520"/>
      <c r="F4" s="521"/>
      <c r="G4" s="1295" t="s">
        <v>630</v>
      </c>
      <c r="H4" s="519" t="s">
        <v>1260</v>
      </c>
      <c r="I4" s="520"/>
      <c r="J4" s="521"/>
      <c r="K4" s="1295" t="s">
        <v>1261</v>
      </c>
      <c r="L4" s="1301" t="s">
        <v>1262</v>
      </c>
      <c r="M4" s="1292"/>
    </row>
    <row r="5" spans="1:13" s="46" customFormat="1" ht="39" customHeight="1">
      <c r="A5" s="1245"/>
      <c r="B5" s="1297"/>
      <c r="C5" s="1300"/>
      <c r="D5" s="522" t="s">
        <v>1263</v>
      </c>
      <c r="E5" s="523" t="s">
        <v>1262</v>
      </c>
      <c r="F5" s="523" t="s">
        <v>1264</v>
      </c>
      <c r="G5" s="1300"/>
      <c r="H5" s="522" t="s">
        <v>1263</v>
      </c>
      <c r="I5" s="523" t="s">
        <v>1262</v>
      </c>
      <c r="J5" s="523" t="s">
        <v>1264</v>
      </c>
      <c r="K5" s="1297"/>
      <c r="L5" s="1302"/>
      <c r="M5" s="1244"/>
    </row>
    <row r="6" spans="1:13" s="159" customFormat="1" ht="46.5" customHeight="1">
      <c r="A6" s="212" t="s">
        <v>907</v>
      </c>
      <c r="B6" s="213">
        <v>533687</v>
      </c>
      <c r="C6" s="128">
        <v>4961</v>
      </c>
      <c r="D6" s="214">
        <v>189588</v>
      </c>
      <c r="E6" s="128">
        <v>63534</v>
      </c>
      <c r="F6" s="128">
        <v>126054</v>
      </c>
      <c r="G6" s="128">
        <v>82</v>
      </c>
      <c r="H6" s="214">
        <v>73605</v>
      </c>
      <c r="I6" s="128">
        <v>20261</v>
      </c>
      <c r="J6" s="128">
        <v>53344</v>
      </c>
      <c r="K6" s="215">
        <v>131116</v>
      </c>
      <c r="L6" s="215">
        <v>270494</v>
      </c>
      <c r="M6" s="158" t="s">
        <v>907</v>
      </c>
    </row>
    <row r="7" spans="1:13" s="159" customFormat="1" ht="46.5" customHeight="1">
      <c r="A7" s="212" t="s">
        <v>764</v>
      </c>
      <c r="B7" s="213">
        <v>531919</v>
      </c>
      <c r="C7" s="128">
        <v>5739</v>
      </c>
      <c r="D7" s="214">
        <v>200485</v>
      </c>
      <c r="E7" s="128">
        <v>67954</v>
      </c>
      <c r="F7" s="128">
        <v>132531</v>
      </c>
      <c r="G7" s="128">
        <v>100</v>
      </c>
      <c r="H7" s="214">
        <v>75248</v>
      </c>
      <c r="I7" s="128">
        <v>21294</v>
      </c>
      <c r="J7" s="128">
        <v>53954</v>
      </c>
      <c r="K7" s="215">
        <v>132658</v>
      </c>
      <c r="L7" s="215">
        <v>256186</v>
      </c>
      <c r="M7" s="158" t="s">
        <v>764</v>
      </c>
    </row>
    <row r="8" spans="1:13" s="159" customFormat="1" ht="46.5" customHeight="1">
      <c r="A8" s="157" t="s">
        <v>363</v>
      </c>
      <c r="B8" s="213">
        <v>530082</v>
      </c>
      <c r="C8" s="128">
        <v>6940</v>
      </c>
      <c r="D8" s="214">
        <v>210442</v>
      </c>
      <c r="E8" s="128">
        <v>72975</v>
      </c>
      <c r="F8" s="128">
        <v>137467</v>
      </c>
      <c r="G8" s="128">
        <v>89</v>
      </c>
      <c r="H8" s="214">
        <v>76772</v>
      </c>
      <c r="I8" s="128">
        <v>22275</v>
      </c>
      <c r="J8" s="128">
        <v>54497</v>
      </c>
      <c r="K8" s="605">
        <v>105792</v>
      </c>
      <c r="L8" s="605">
        <v>242868</v>
      </c>
      <c r="M8" s="158" t="s">
        <v>363</v>
      </c>
    </row>
    <row r="9" spans="1:13" s="159" customFormat="1" ht="46.5" customHeight="1">
      <c r="A9" s="157" t="s">
        <v>121</v>
      </c>
      <c r="B9" s="213">
        <v>522876</v>
      </c>
      <c r="C9" s="128">
        <v>8112</v>
      </c>
      <c r="D9" s="214">
        <v>214544</v>
      </c>
      <c r="E9" s="128">
        <v>81188</v>
      </c>
      <c r="F9" s="128">
        <v>133356</v>
      </c>
      <c r="G9" s="128">
        <v>92</v>
      </c>
      <c r="H9" s="214">
        <v>74154</v>
      </c>
      <c r="I9" s="128">
        <v>22767</v>
      </c>
      <c r="J9" s="128">
        <v>51387</v>
      </c>
      <c r="K9" s="605">
        <v>105036</v>
      </c>
      <c r="L9" s="605">
        <v>234178</v>
      </c>
      <c r="M9" s="158" t="s">
        <v>121</v>
      </c>
    </row>
    <row r="10" spans="1:13" s="284" customFormat="1" ht="46.5" customHeight="1">
      <c r="A10" s="155" t="s">
        <v>924</v>
      </c>
      <c r="B10" s="657">
        <v>524772</v>
      </c>
      <c r="C10" s="658">
        <v>9380</v>
      </c>
      <c r="D10" s="659">
        <v>229329</v>
      </c>
      <c r="E10" s="658">
        <v>87662</v>
      </c>
      <c r="F10" s="658">
        <v>141667</v>
      </c>
      <c r="G10" s="658">
        <v>94</v>
      </c>
      <c r="H10" s="659">
        <v>71772</v>
      </c>
      <c r="I10" s="658">
        <v>22066</v>
      </c>
      <c r="J10" s="658">
        <v>49706</v>
      </c>
      <c r="K10" s="660">
        <v>103109</v>
      </c>
      <c r="L10" s="660">
        <v>223671</v>
      </c>
      <c r="M10" s="192" t="s">
        <v>924</v>
      </c>
    </row>
    <row r="11" spans="1:13" ht="15" customHeight="1">
      <c r="A11" s="216" t="s">
        <v>1265</v>
      </c>
      <c r="I11" s="1293" t="s">
        <v>1266</v>
      </c>
      <c r="J11" s="1293"/>
      <c r="K11" s="1293"/>
      <c r="L11" s="1293"/>
      <c r="M11" s="1293"/>
    </row>
    <row r="12" ht="15" customHeight="1">
      <c r="A12" s="200" t="s">
        <v>1267</v>
      </c>
    </row>
    <row r="13" ht="15" customHeight="1">
      <c r="A13" s="200" t="s">
        <v>1268</v>
      </c>
    </row>
    <row r="14" ht="15" customHeight="1">
      <c r="A14" s="200" t="s">
        <v>631</v>
      </c>
    </row>
    <row r="15" ht="12.75">
      <c r="A15" s="218" t="s">
        <v>632</v>
      </c>
    </row>
  </sheetData>
  <mergeCells count="10">
    <mergeCell ref="I11:M11"/>
    <mergeCell ref="A1:M1"/>
    <mergeCell ref="A3:A5"/>
    <mergeCell ref="B3:B5"/>
    <mergeCell ref="K3:L3"/>
    <mergeCell ref="C4:C5"/>
    <mergeCell ref="G4:G5"/>
    <mergeCell ref="K4:K5"/>
    <mergeCell ref="L4:L5"/>
    <mergeCell ref="M3:M5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8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17"/>
  <sheetViews>
    <sheetView workbookViewId="0" topLeftCell="A1">
      <selection activeCell="D6" sqref="D6"/>
    </sheetView>
  </sheetViews>
  <sheetFormatPr defaultColWidth="9.140625" defaultRowHeight="12.75"/>
  <cols>
    <col min="1" max="1" width="16.7109375" style="217" customWidth="1"/>
    <col min="2" max="2" width="14.421875" style="217" customWidth="1"/>
    <col min="3" max="3" width="16.28125" style="217" customWidth="1"/>
    <col min="4" max="7" width="14.421875" style="217" customWidth="1"/>
    <col min="8" max="8" width="16.00390625" style="217" customWidth="1"/>
    <col min="9" max="9" width="16.8515625" style="217" customWidth="1"/>
    <col min="10" max="10" width="14.7109375" style="217" customWidth="1"/>
    <col min="11" max="16384" width="9.140625" style="217" customWidth="1"/>
  </cols>
  <sheetData>
    <row r="1" spans="1:10" ht="32.25" customHeight="1">
      <c r="A1" s="1308" t="s">
        <v>1110</v>
      </c>
      <c r="B1" s="1308"/>
      <c r="C1" s="1308"/>
      <c r="D1" s="1308"/>
      <c r="E1" s="1308"/>
      <c r="F1" s="1308"/>
      <c r="G1" s="1308"/>
      <c r="H1" s="1308"/>
      <c r="I1" s="1308"/>
      <c r="J1" s="1308"/>
    </row>
    <row r="2" spans="1:10" s="512" customFormat="1" ht="20.25" customHeight="1">
      <c r="A2" s="471" t="s">
        <v>1471</v>
      </c>
      <c r="I2" s="513"/>
      <c r="J2" s="454" t="s">
        <v>1111</v>
      </c>
    </row>
    <row r="3" spans="1:10" s="514" customFormat="1" ht="24" customHeight="1">
      <c r="A3" s="1309" t="s">
        <v>532</v>
      </c>
      <c r="B3" s="1310" t="s">
        <v>996</v>
      </c>
      <c r="C3" s="1311"/>
      <c r="D3" s="1310" t="s">
        <v>997</v>
      </c>
      <c r="E3" s="1311"/>
      <c r="F3" s="1310" t="s">
        <v>998</v>
      </c>
      <c r="G3" s="1311"/>
      <c r="H3" s="1310" t="s">
        <v>999</v>
      </c>
      <c r="I3" s="1311"/>
      <c r="J3" s="1291" t="s">
        <v>1469</v>
      </c>
    </row>
    <row r="4" spans="1:10" s="514" customFormat="1" ht="36" customHeight="1">
      <c r="A4" s="1305"/>
      <c r="B4" s="1304" t="s">
        <v>1269</v>
      </c>
      <c r="C4" s="1305"/>
      <c r="D4" s="1304" t="s">
        <v>1270</v>
      </c>
      <c r="E4" s="1305"/>
      <c r="F4" s="1306" t="s">
        <v>1271</v>
      </c>
      <c r="G4" s="1307"/>
      <c r="H4" s="1306" t="s">
        <v>1000</v>
      </c>
      <c r="I4" s="1307"/>
      <c r="J4" s="1292"/>
    </row>
    <row r="5" spans="1:10" s="514" customFormat="1" ht="35.25" customHeight="1">
      <c r="A5" s="1307"/>
      <c r="B5" s="515" t="s">
        <v>1001</v>
      </c>
      <c r="C5" s="515" t="s">
        <v>1002</v>
      </c>
      <c r="D5" s="515" t="s">
        <v>1001</v>
      </c>
      <c r="E5" s="515" t="s">
        <v>1002</v>
      </c>
      <c r="F5" s="515" t="s">
        <v>1001</v>
      </c>
      <c r="G5" s="515" t="s">
        <v>1002</v>
      </c>
      <c r="H5" s="515" t="s">
        <v>1001</v>
      </c>
      <c r="I5" s="515" t="s">
        <v>1002</v>
      </c>
      <c r="J5" s="1244"/>
    </row>
    <row r="6" spans="1:10" s="218" customFormat="1" ht="34.5" customHeight="1">
      <c r="A6" s="219" t="s">
        <v>1003</v>
      </c>
      <c r="B6" s="722">
        <v>8158775</v>
      </c>
      <c r="C6" s="723">
        <v>186917105.08299997</v>
      </c>
      <c r="D6" s="723">
        <v>2835586</v>
      </c>
      <c r="E6" s="723">
        <v>64542303.239999995</v>
      </c>
      <c r="F6" s="723">
        <v>1295139</v>
      </c>
      <c r="G6" s="723">
        <v>30731338.027999997</v>
      </c>
      <c r="H6" s="723">
        <v>4028050</v>
      </c>
      <c r="I6" s="724">
        <v>91643463.815</v>
      </c>
      <c r="J6" s="311" t="s">
        <v>1003</v>
      </c>
    </row>
    <row r="7" spans="1:10" s="218" customFormat="1" ht="34.5" customHeight="1">
      <c r="A7" s="219" t="s">
        <v>1004</v>
      </c>
      <c r="B7" s="722">
        <v>8445450</v>
      </c>
      <c r="C7" s="723">
        <v>196436885</v>
      </c>
      <c r="D7" s="723">
        <v>3081121</v>
      </c>
      <c r="E7" s="723">
        <v>69746665</v>
      </c>
      <c r="F7" s="723">
        <v>1355171</v>
      </c>
      <c r="G7" s="723">
        <v>33216416</v>
      </c>
      <c r="H7" s="723">
        <v>4009158</v>
      </c>
      <c r="I7" s="725">
        <v>93473804</v>
      </c>
      <c r="J7" s="311" t="s">
        <v>1004</v>
      </c>
    </row>
    <row r="8" spans="1:10" s="218" customFormat="1" ht="34.5" customHeight="1">
      <c r="A8" s="219" t="s">
        <v>1132</v>
      </c>
      <c r="B8" s="722">
        <v>10270421</v>
      </c>
      <c r="C8" s="723">
        <v>219834994</v>
      </c>
      <c r="D8" s="723">
        <v>3960938</v>
      </c>
      <c r="E8" s="723">
        <v>82784398</v>
      </c>
      <c r="F8" s="723">
        <v>1663201</v>
      </c>
      <c r="G8" s="723">
        <v>37626197</v>
      </c>
      <c r="H8" s="723">
        <v>4646282</v>
      </c>
      <c r="I8" s="725">
        <v>99424399</v>
      </c>
      <c r="J8" s="311" t="s">
        <v>1132</v>
      </c>
    </row>
    <row r="9" spans="1:10" s="606" customFormat="1" ht="34.5" customHeight="1">
      <c r="A9" s="219" t="s">
        <v>363</v>
      </c>
      <c r="B9" s="726">
        <v>10624875</v>
      </c>
      <c r="C9" s="727">
        <v>248945715</v>
      </c>
      <c r="D9" s="727">
        <v>4339928</v>
      </c>
      <c r="E9" s="727">
        <v>99030628</v>
      </c>
      <c r="F9" s="727">
        <v>1750902</v>
      </c>
      <c r="G9" s="727">
        <v>43483039</v>
      </c>
      <c r="H9" s="727">
        <v>4534045</v>
      </c>
      <c r="I9" s="728">
        <v>106432048.15399998</v>
      </c>
      <c r="J9" s="311" t="s">
        <v>363</v>
      </c>
    </row>
    <row r="10" spans="1:10" s="606" customFormat="1" ht="34.5" customHeight="1">
      <c r="A10" s="219" t="s">
        <v>911</v>
      </c>
      <c r="B10" s="726">
        <v>12138212</v>
      </c>
      <c r="C10" s="727">
        <v>273088673</v>
      </c>
      <c r="D10" s="727">
        <v>5079372</v>
      </c>
      <c r="E10" s="727">
        <v>110478357</v>
      </c>
      <c r="F10" s="727">
        <v>1996646</v>
      </c>
      <c r="G10" s="727">
        <v>46930984</v>
      </c>
      <c r="H10" s="727">
        <v>5062194</v>
      </c>
      <c r="I10" s="727">
        <v>115679332</v>
      </c>
      <c r="J10" s="810" t="s">
        <v>121</v>
      </c>
    </row>
    <row r="11" spans="1:10" s="222" customFormat="1" ht="34.5" customHeight="1">
      <c r="A11" s="221" t="s">
        <v>924</v>
      </c>
      <c r="B11" s="719">
        <v>13959999</v>
      </c>
      <c r="C11" s="720">
        <v>284506091</v>
      </c>
      <c r="D11" s="720">
        <v>6072543</v>
      </c>
      <c r="E11" s="720">
        <v>118754819</v>
      </c>
      <c r="F11" s="720">
        <v>2239609</v>
      </c>
      <c r="G11" s="720">
        <v>47186245</v>
      </c>
      <c r="H11" s="720">
        <v>5647847</v>
      </c>
      <c r="I11" s="721">
        <v>118565027</v>
      </c>
      <c r="J11" s="312" t="s">
        <v>924</v>
      </c>
    </row>
    <row r="12" spans="1:10" s="218" customFormat="1" ht="34.5" customHeight="1">
      <c r="A12" s="223" t="s">
        <v>1010</v>
      </c>
      <c r="B12" s="661">
        <v>84740</v>
      </c>
      <c r="C12" s="662">
        <v>87069472</v>
      </c>
      <c r="D12" s="662">
        <v>35056</v>
      </c>
      <c r="E12" s="662">
        <v>34571045</v>
      </c>
      <c r="F12" s="662">
        <v>13160</v>
      </c>
      <c r="G12" s="662">
        <v>14331746</v>
      </c>
      <c r="H12" s="662">
        <v>36524</v>
      </c>
      <c r="I12" s="663">
        <v>38166681</v>
      </c>
      <c r="J12" s="311" t="s">
        <v>1005</v>
      </c>
    </row>
    <row r="13" spans="1:10" s="218" customFormat="1" ht="34.5" customHeight="1">
      <c r="A13" s="223" t="s">
        <v>1011</v>
      </c>
      <c r="B13" s="664">
        <v>8840741</v>
      </c>
      <c r="C13" s="665">
        <v>122312490</v>
      </c>
      <c r="D13" s="665">
        <v>3826160</v>
      </c>
      <c r="E13" s="665">
        <v>52105275</v>
      </c>
      <c r="F13" s="665">
        <v>1441391</v>
      </c>
      <c r="G13" s="665">
        <v>20410980</v>
      </c>
      <c r="H13" s="665">
        <v>3573190</v>
      </c>
      <c r="I13" s="666">
        <v>49796235</v>
      </c>
      <c r="J13" s="220" t="s">
        <v>1006</v>
      </c>
    </row>
    <row r="14" spans="1:10" s="218" customFormat="1" ht="34.5" customHeight="1">
      <c r="A14" s="224" t="s">
        <v>1012</v>
      </c>
      <c r="B14" s="667">
        <v>5034518</v>
      </c>
      <c r="C14" s="668">
        <v>75124129</v>
      </c>
      <c r="D14" s="668">
        <v>2211327</v>
      </c>
      <c r="E14" s="668">
        <v>32078499</v>
      </c>
      <c r="F14" s="668">
        <v>785058</v>
      </c>
      <c r="G14" s="668">
        <v>12443519</v>
      </c>
      <c r="H14" s="668">
        <v>2038133</v>
      </c>
      <c r="I14" s="669">
        <v>30602111</v>
      </c>
      <c r="J14" s="225" t="s">
        <v>1007</v>
      </c>
    </row>
    <row r="15" spans="1:10" s="226" customFormat="1" ht="17.25" customHeight="1">
      <c r="A15" s="216" t="s">
        <v>1008</v>
      </c>
      <c r="B15" s="313"/>
      <c r="C15" s="313"/>
      <c r="D15" s="313"/>
      <c r="E15" s="313"/>
      <c r="F15" s="1303" t="s">
        <v>1009</v>
      </c>
      <c r="G15" s="1303"/>
      <c r="H15" s="1303"/>
      <c r="I15" s="1303"/>
      <c r="J15" s="1303"/>
    </row>
    <row r="16" s="512" customFormat="1" ht="12.75">
      <c r="A16" s="512" t="s">
        <v>482</v>
      </c>
    </row>
    <row r="17" spans="1:10" ht="12.75">
      <c r="A17" s="313"/>
      <c r="B17" s="313"/>
      <c r="C17" s="313"/>
      <c r="D17" s="313"/>
      <c r="E17" s="313"/>
      <c r="F17" s="313"/>
      <c r="G17" s="313"/>
      <c r="H17" s="313"/>
      <c r="I17" s="313"/>
      <c r="J17" s="313"/>
    </row>
  </sheetData>
  <mergeCells count="12">
    <mergeCell ref="A1:J1"/>
    <mergeCell ref="A3:A5"/>
    <mergeCell ref="B3:C3"/>
    <mergeCell ref="D3:E3"/>
    <mergeCell ref="J3:J5"/>
    <mergeCell ref="F3:G3"/>
    <mergeCell ref="H3:I3"/>
    <mergeCell ref="F15:J15"/>
    <mergeCell ref="B4:C4"/>
    <mergeCell ref="D4:E4"/>
    <mergeCell ref="F4:G4"/>
    <mergeCell ref="H4:I4"/>
  </mergeCells>
  <printOptions/>
  <pageMargins left="0.7480314960629921" right="0.96" top="0.984251968503937" bottom="0.984251968503937" header="0.5118110236220472" footer="0.5118110236220472"/>
  <pageSetup horizontalDpi="600" verticalDpi="600" orientation="landscape" paperSize="9" scale="8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17"/>
  <sheetViews>
    <sheetView workbookViewId="0" topLeftCell="A1">
      <selection activeCell="E11" sqref="E11"/>
    </sheetView>
  </sheetViews>
  <sheetFormatPr defaultColWidth="9.140625" defaultRowHeight="12.75"/>
  <cols>
    <col min="1" max="1" width="20.421875" style="227" customWidth="1"/>
    <col min="2" max="2" width="18.421875" style="227" customWidth="1"/>
    <col min="3" max="3" width="18.7109375" style="227" customWidth="1"/>
    <col min="4" max="4" width="18.28125" style="227" customWidth="1"/>
    <col min="5" max="5" width="18.00390625" style="227" customWidth="1"/>
    <col min="6" max="6" width="18.57421875" style="227" customWidth="1"/>
    <col min="7" max="7" width="18.7109375" style="227" customWidth="1"/>
    <col min="8" max="8" width="13.7109375" style="227" customWidth="1"/>
    <col min="9" max="16384" width="9.140625" style="227" customWidth="1"/>
  </cols>
  <sheetData>
    <row r="1" spans="1:8" ht="48.75" customHeight="1">
      <c r="A1" s="1312" t="s">
        <v>1273</v>
      </c>
      <c r="B1" s="1308"/>
      <c r="C1" s="1308"/>
      <c r="D1" s="1308"/>
      <c r="E1" s="1308"/>
      <c r="F1" s="1308"/>
      <c r="G1" s="1308"/>
      <c r="H1" s="1308"/>
    </row>
    <row r="2" spans="1:8" s="507" customFormat="1" ht="30.75" customHeight="1">
      <c r="A2" s="471" t="s">
        <v>1274</v>
      </c>
      <c r="H2" s="454" t="s">
        <v>1275</v>
      </c>
    </row>
    <row r="3" spans="1:8" s="507" customFormat="1" ht="32.25" customHeight="1">
      <c r="A3" s="1309" t="s">
        <v>535</v>
      </c>
      <c r="B3" s="405" t="s">
        <v>1276</v>
      </c>
      <c r="C3" s="1313" t="s">
        <v>1277</v>
      </c>
      <c r="D3" s="1314"/>
      <c r="E3" s="1315" t="s">
        <v>1278</v>
      </c>
      <c r="F3" s="1316"/>
      <c r="G3" s="1314"/>
      <c r="H3" s="508"/>
    </row>
    <row r="4" spans="1:8" s="507" customFormat="1" ht="24.75" customHeight="1">
      <c r="A4" s="1305"/>
      <c r="B4" s="509" t="s">
        <v>1279</v>
      </c>
      <c r="C4" s="405" t="s">
        <v>1280</v>
      </c>
      <c r="D4" s="405" t="s">
        <v>1281</v>
      </c>
      <c r="E4" s="405" t="s">
        <v>1282</v>
      </c>
      <c r="F4" s="405" t="s">
        <v>533</v>
      </c>
      <c r="G4" s="405" t="s">
        <v>1283</v>
      </c>
      <c r="H4" s="811" t="s">
        <v>536</v>
      </c>
    </row>
    <row r="5" spans="1:8" s="507" customFormat="1" ht="27.75" customHeight="1">
      <c r="A5" s="1307"/>
      <c r="B5" s="510" t="s">
        <v>1284</v>
      </c>
      <c r="C5" s="510" t="s">
        <v>1285</v>
      </c>
      <c r="D5" s="510" t="s">
        <v>1286</v>
      </c>
      <c r="E5" s="510" t="s">
        <v>1269</v>
      </c>
      <c r="F5" s="510" t="s">
        <v>534</v>
      </c>
      <c r="G5" s="510" t="s">
        <v>1287</v>
      </c>
      <c r="H5" s="511"/>
    </row>
    <row r="6" spans="1:8" s="167" customFormat="1" ht="27.75" customHeight="1">
      <c r="A6" s="219" t="s">
        <v>994</v>
      </c>
      <c r="B6" s="729">
        <v>8016069</v>
      </c>
      <c r="C6" s="730">
        <v>13921857</v>
      </c>
      <c r="D6" s="730">
        <v>40629597</v>
      </c>
      <c r="E6" s="730">
        <f>SUM(F6:G6)</f>
        <v>244533287</v>
      </c>
      <c r="F6" s="730">
        <v>174401127</v>
      </c>
      <c r="G6" s="731">
        <v>70132160</v>
      </c>
      <c r="H6" s="220" t="s">
        <v>994</v>
      </c>
    </row>
    <row r="7" spans="1:8" s="167" customFormat="1" ht="27.75" customHeight="1">
      <c r="A7" s="219" t="s">
        <v>995</v>
      </c>
      <c r="B7" s="729">
        <v>8445450</v>
      </c>
      <c r="C7" s="730">
        <v>14474788</v>
      </c>
      <c r="D7" s="730">
        <v>44261309</v>
      </c>
      <c r="E7" s="730">
        <v>273349532</v>
      </c>
      <c r="F7" s="730">
        <v>196436885</v>
      </c>
      <c r="G7" s="731">
        <v>76912647</v>
      </c>
      <c r="H7" s="220" t="s">
        <v>995</v>
      </c>
    </row>
    <row r="8" spans="1:8" s="167" customFormat="1" ht="27.75" customHeight="1">
      <c r="A8" s="219" t="s">
        <v>54</v>
      </c>
      <c r="B8" s="732">
        <v>10270421</v>
      </c>
      <c r="C8" s="730">
        <v>14927733</v>
      </c>
      <c r="D8" s="730">
        <v>48758591</v>
      </c>
      <c r="E8" s="730">
        <v>303934768</v>
      </c>
      <c r="F8" s="730">
        <v>219834994</v>
      </c>
      <c r="G8" s="731">
        <v>84099774</v>
      </c>
      <c r="H8" s="220" t="s">
        <v>54</v>
      </c>
    </row>
    <row r="9" spans="1:8" s="607" customFormat="1" ht="27.75" customHeight="1">
      <c r="A9" s="219" t="s">
        <v>363</v>
      </c>
      <c r="B9" s="730">
        <v>10624875</v>
      </c>
      <c r="C9" s="730">
        <v>15194530</v>
      </c>
      <c r="D9" s="730">
        <v>52773984</v>
      </c>
      <c r="E9" s="730">
        <v>337934143</v>
      </c>
      <c r="F9" s="730">
        <v>248945715</v>
      </c>
      <c r="G9" s="731">
        <v>88988427</v>
      </c>
      <c r="H9" s="220" t="s">
        <v>363</v>
      </c>
    </row>
    <row r="10" spans="1:8" s="607" customFormat="1" ht="27.75" customHeight="1">
      <c r="A10" s="219" t="s">
        <v>911</v>
      </c>
      <c r="B10" s="730">
        <v>12138212</v>
      </c>
      <c r="C10" s="730">
        <v>15157454</v>
      </c>
      <c r="D10" s="730">
        <v>54764169</v>
      </c>
      <c r="E10" s="730">
        <v>369790974</v>
      </c>
      <c r="F10" s="730">
        <v>273088673</v>
      </c>
      <c r="G10" s="731">
        <v>96702301</v>
      </c>
      <c r="H10" s="220" t="s">
        <v>911</v>
      </c>
    </row>
    <row r="11" spans="1:8" s="267" customFormat="1" ht="27.75" customHeight="1">
      <c r="A11" s="931">
        <v>2008</v>
      </c>
      <c r="B11" s="733">
        <v>13959999</v>
      </c>
      <c r="C11" s="733">
        <v>15118454</v>
      </c>
      <c r="D11" s="733">
        <v>56853499</v>
      </c>
      <c r="E11" s="733">
        <v>388149771</v>
      </c>
      <c r="F11" s="733">
        <v>284506091</v>
      </c>
      <c r="G11" s="733">
        <v>103643680</v>
      </c>
      <c r="H11" s="932">
        <v>2008</v>
      </c>
    </row>
    <row r="12" spans="1:8" s="167" customFormat="1" ht="27.75" customHeight="1">
      <c r="A12" s="869" t="s">
        <v>483</v>
      </c>
      <c r="B12" s="923">
        <v>84740</v>
      </c>
      <c r="C12" s="924">
        <v>800491</v>
      </c>
      <c r="D12" s="924">
        <v>1238365</v>
      </c>
      <c r="E12" s="925">
        <v>107805887</v>
      </c>
      <c r="F12" s="924">
        <v>87069472</v>
      </c>
      <c r="G12" s="926">
        <v>20736415</v>
      </c>
      <c r="H12" s="870" t="s">
        <v>484</v>
      </c>
    </row>
    <row r="13" spans="1:8" s="167" customFormat="1" ht="27.75" customHeight="1">
      <c r="A13" s="927" t="s">
        <v>485</v>
      </c>
      <c r="B13" s="923">
        <v>8840741</v>
      </c>
      <c r="C13" s="924">
        <v>9283445</v>
      </c>
      <c r="D13" s="924">
        <v>11895551</v>
      </c>
      <c r="E13" s="925">
        <v>175043042</v>
      </c>
      <c r="F13" s="924">
        <v>122312490</v>
      </c>
      <c r="G13" s="926">
        <v>52730552</v>
      </c>
      <c r="H13" s="870" t="s">
        <v>486</v>
      </c>
    </row>
    <row r="14" spans="1:8" ht="27.75" customHeight="1">
      <c r="A14" s="928" t="s">
        <v>487</v>
      </c>
      <c r="B14" s="667">
        <v>5034518</v>
      </c>
      <c r="C14" s="668">
        <v>5034518</v>
      </c>
      <c r="D14" s="668">
        <v>43719583</v>
      </c>
      <c r="E14" s="668">
        <v>105300842</v>
      </c>
      <c r="F14" s="668">
        <v>75124129</v>
      </c>
      <c r="G14" s="929">
        <v>30176713</v>
      </c>
      <c r="H14" s="871" t="s">
        <v>488</v>
      </c>
    </row>
    <row r="15" spans="1:8" ht="14.25">
      <c r="A15" s="930" t="s">
        <v>489</v>
      </c>
      <c r="B15" s="507"/>
      <c r="C15" s="507"/>
      <c r="D15" s="507"/>
      <c r="E15" s="507"/>
      <c r="F15" s="507"/>
      <c r="G15" s="507"/>
      <c r="H15" s="507"/>
    </row>
    <row r="16" spans="1:8" ht="14.25">
      <c r="A16" s="512" t="s">
        <v>490</v>
      </c>
      <c r="B16" s="507"/>
      <c r="C16" s="507"/>
      <c r="D16" s="507"/>
      <c r="E16" s="507"/>
      <c r="F16" s="507"/>
      <c r="G16" s="507"/>
      <c r="H16" s="507"/>
    </row>
    <row r="17" spans="1:8" ht="14.25">
      <c r="A17" s="507" t="s">
        <v>491</v>
      </c>
      <c r="B17" s="507"/>
      <c r="C17" s="507"/>
      <c r="D17" s="507"/>
      <c r="E17" s="507"/>
      <c r="F17" s="507"/>
      <c r="G17" s="507"/>
      <c r="H17" s="507"/>
    </row>
  </sheetData>
  <mergeCells count="4">
    <mergeCell ref="A1:H1"/>
    <mergeCell ref="A3:A5"/>
    <mergeCell ref="C3:D3"/>
    <mergeCell ref="E3:G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9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16"/>
  <sheetViews>
    <sheetView workbookViewId="0" topLeftCell="A1">
      <selection activeCell="G20" sqref="G20"/>
    </sheetView>
  </sheetViews>
  <sheetFormatPr defaultColWidth="9.140625" defaultRowHeight="12.75"/>
  <cols>
    <col min="1" max="1" width="16.28125" style="0" customWidth="1"/>
    <col min="2" max="2" width="16.7109375" style="0" customWidth="1"/>
    <col min="3" max="3" width="16.28125" style="0" customWidth="1"/>
    <col min="4" max="7" width="16.57421875" style="0" customWidth="1"/>
    <col min="8" max="8" width="15.57421875" style="0" customWidth="1"/>
    <col min="9" max="14" width="15.140625" style="0" customWidth="1"/>
  </cols>
  <sheetData>
    <row r="1" spans="1:8" s="3" customFormat="1" ht="32.25" customHeight="1">
      <c r="A1" s="1211" t="s">
        <v>1289</v>
      </c>
      <c r="B1" s="1211"/>
      <c r="C1" s="1211"/>
      <c r="D1" s="1211"/>
      <c r="E1" s="1211"/>
      <c r="F1" s="1211"/>
      <c r="G1" s="1211"/>
      <c r="H1" s="1211"/>
    </row>
    <row r="2" spans="1:8" s="46" customFormat="1" ht="15" customHeight="1">
      <c r="A2" s="46" t="s">
        <v>1290</v>
      </c>
      <c r="H2" s="483" t="s">
        <v>1291</v>
      </c>
    </row>
    <row r="3" spans="1:8" s="415" customFormat="1" ht="24.75" customHeight="1">
      <c r="A3" s="1141" t="s">
        <v>1417</v>
      </c>
      <c r="B3" s="433" t="s">
        <v>1418</v>
      </c>
      <c r="C3" s="1263" t="s">
        <v>1419</v>
      </c>
      <c r="D3" s="1230"/>
      <c r="E3" s="504" t="s">
        <v>1420</v>
      </c>
      <c r="F3" s="504" t="s">
        <v>1421</v>
      </c>
      <c r="G3" s="504" t="s">
        <v>1422</v>
      </c>
      <c r="H3" s="1216" t="s">
        <v>1423</v>
      </c>
    </row>
    <row r="4" spans="1:8" s="415" customFormat="1" ht="24.75" customHeight="1">
      <c r="A4" s="1227"/>
      <c r="B4" s="505"/>
      <c r="C4" s="1243" t="s">
        <v>1424</v>
      </c>
      <c r="D4" s="1228"/>
      <c r="E4" s="505" t="s">
        <v>1425</v>
      </c>
      <c r="F4" s="505" t="s">
        <v>1426</v>
      </c>
      <c r="G4" s="505" t="s">
        <v>1427</v>
      </c>
      <c r="H4" s="1237"/>
    </row>
    <row r="5" spans="1:8" s="415" customFormat="1" ht="24.75" customHeight="1">
      <c r="A5" s="1227"/>
      <c r="B5" s="505" t="s">
        <v>14</v>
      </c>
      <c r="C5" s="433" t="s">
        <v>1428</v>
      </c>
      <c r="D5" s="433" t="s">
        <v>1429</v>
      </c>
      <c r="E5" s="505" t="s">
        <v>1430</v>
      </c>
      <c r="F5" s="505" t="s">
        <v>1431</v>
      </c>
      <c r="G5" s="505" t="s">
        <v>1432</v>
      </c>
      <c r="H5" s="1237"/>
    </row>
    <row r="6" spans="1:8" s="415" customFormat="1" ht="24.75" customHeight="1">
      <c r="A6" s="1228"/>
      <c r="B6" s="491" t="s">
        <v>1433</v>
      </c>
      <c r="C6" s="506" t="s">
        <v>1434</v>
      </c>
      <c r="D6" s="506" t="s">
        <v>1435</v>
      </c>
      <c r="E6" s="491" t="s">
        <v>1436</v>
      </c>
      <c r="F6" s="491" t="s">
        <v>1437</v>
      </c>
      <c r="G6" s="491" t="s">
        <v>1438</v>
      </c>
      <c r="H6" s="1242"/>
    </row>
    <row r="7" spans="1:8" s="2" customFormat="1" ht="28.5" customHeight="1">
      <c r="A7" s="165" t="s">
        <v>1102</v>
      </c>
      <c r="B7" s="670">
        <v>97927</v>
      </c>
      <c r="C7" s="671">
        <v>2762</v>
      </c>
      <c r="D7" s="671">
        <v>32163</v>
      </c>
      <c r="E7" s="671">
        <v>63802</v>
      </c>
      <c r="F7" s="671">
        <v>134</v>
      </c>
      <c r="G7" s="672">
        <v>1828</v>
      </c>
      <c r="H7" s="187" t="s">
        <v>1084</v>
      </c>
    </row>
    <row r="8" spans="1:8" s="2" customFormat="1" ht="28.5" customHeight="1">
      <c r="A8" s="166" t="s">
        <v>371</v>
      </c>
      <c r="B8" s="670">
        <v>27307</v>
      </c>
      <c r="C8" s="671">
        <v>477</v>
      </c>
      <c r="D8" s="671">
        <v>4747</v>
      </c>
      <c r="E8" s="671">
        <v>22391</v>
      </c>
      <c r="F8" s="671">
        <v>24</v>
      </c>
      <c r="G8" s="672">
        <v>145</v>
      </c>
      <c r="H8" s="187" t="s">
        <v>1085</v>
      </c>
    </row>
    <row r="9" spans="1:8" s="2" customFormat="1" ht="28.5" customHeight="1">
      <c r="A9" s="137" t="s">
        <v>1103</v>
      </c>
      <c r="B9" s="670">
        <v>95961</v>
      </c>
      <c r="C9" s="671">
        <v>3750</v>
      </c>
      <c r="D9" s="671">
        <v>34871</v>
      </c>
      <c r="E9" s="671">
        <v>60722</v>
      </c>
      <c r="F9" s="671">
        <v>112</v>
      </c>
      <c r="G9" s="672">
        <v>256</v>
      </c>
      <c r="H9" s="187" t="s">
        <v>1086</v>
      </c>
    </row>
    <row r="10" spans="1:8" s="2" customFormat="1" ht="28.5" customHeight="1">
      <c r="A10" s="138" t="s">
        <v>372</v>
      </c>
      <c r="B10" s="670">
        <v>27023</v>
      </c>
      <c r="C10" s="671">
        <v>628</v>
      </c>
      <c r="D10" s="671">
        <v>5608</v>
      </c>
      <c r="E10" s="671">
        <v>21309</v>
      </c>
      <c r="F10" s="671">
        <v>27</v>
      </c>
      <c r="G10" s="672">
        <v>79</v>
      </c>
      <c r="H10" s="187" t="s">
        <v>1087</v>
      </c>
    </row>
    <row r="11" spans="1:8" s="159" customFormat="1" ht="28.5" customHeight="1">
      <c r="A11" s="157" t="s">
        <v>1123</v>
      </c>
      <c r="B11" s="42">
        <v>123567</v>
      </c>
      <c r="C11" s="43">
        <v>5062</v>
      </c>
      <c r="D11" s="43">
        <v>43188</v>
      </c>
      <c r="E11" s="43">
        <v>80049</v>
      </c>
      <c r="F11" s="43">
        <v>162</v>
      </c>
      <c r="G11" s="131">
        <v>168</v>
      </c>
      <c r="H11" s="158" t="s">
        <v>1123</v>
      </c>
    </row>
    <row r="12" spans="1:8" s="159" customFormat="1" ht="28.5" customHeight="1">
      <c r="A12" s="157" t="s">
        <v>363</v>
      </c>
      <c r="B12" s="42">
        <f>SUM(D12,E12:G12)</f>
        <v>126375</v>
      </c>
      <c r="C12" s="43">
        <v>6243</v>
      </c>
      <c r="D12" s="43">
        <v>47020</v>
      </c>
      <c r="E12" s="43">
        <v>79032</v>
      </c>
      <c r="F12" s="43">
        <v>141</v>
      </c>
      <c r="G12" s="131">
        <v>182</v>
      </c>
      <c r="H12" s="229" t="s">
        <v>363</v>
      </c>
    </row>
    <row r="13" spans="1:8" s="159" customFormat="1" ht="28.5" customHeight="1">
      <c r="A13" s="157" t="s">
        <v>121</v>
      </c>
      <c r="B13" s="42">
        <v>128646</v>
      </c>
      <c r="C13" s="43">
        <v>7088</v>
      </c>
      <c r="D13" s="43">
        <v>51419</v>
      </c>
      <c r="E13" s="43">
        <v>77227</v>
      </c>
      <c r="F13" s="43">
        <v>127</v>
      </c>
      <c r="G13" s="43">
        <v>174</v>
      </c>
      <c r="H13" s="158" t="s">
        <v>121</v>
      </c>
    </row>
    <row r="14" spans="1:8" s="156" customFormat="1" ht="28.5" customHeight="1">
      <c r="A14" s="155" t="s">
        <v>537</v>
      </c>
      <c r="B14" s="706">
        <f>D14+E14+F14+G14</f>
        <v>130110</v>
      </c>
      <c r="C14" s="707">
        <v>7899</v>
      </c>
      <c r="D14" s="707">
        <v>54769</v>
      </c>
      <c r="E14" s="707">
        <v>74933</v>
      </c>
      <c r="F14" s="707">
        <v>96</v>
      </c>
      <c r="G14" s="707">
        <v>312</v>
      </c>
      <c r="H14" s="192" t="s">
        <v>537</v>
      </c>
    </row>
    <row r="15" spans="1:8" s="109" customFormat="1" ht="15" customHeight="1">
      <c r="A15" s="1" t="s">
        <v>1464</v>
      </c>
      <c r="H15" s="110" t="s">
        <v>1465</v>
      </c>
    </row>
    <row r="16" s="1" customFormat="1" ht="15" customHeight="1">
      <c r="H16" s="105"/>
    </row>
    <row r="17" s="70" customFormat="1" ht="13.5"/>
    <row r="18" s="70" customFormat="1" ht="13.5"/>
    <row r="19" s="70" customFormat="1" ht="13.5"/>
    <row r="20" s="70" customFormat="1" ht="13.5"/>
    <row r="21" s="70" customFormat="1" ht="13.5"/>
    <row r="22" s="70" customFormat="1" ht="13.5"/>
    <row r="23" s="70" customFormat="1" ht="13.5"/>
    <row r="24" s="70" customFormat="1" ht="13.5"/>
    <row r="25" s="70" customFormat="1" ht="13.5"/>
    <row r="26" s="70" customFormat="1" ht="13.5"/>
    <row r="27" s="70" customFormat="1" ht="13.5"/>
    <row r="28" s="70" customFormat="1" ht="13.5"/>
    <row r="29" s="70" customFormat="1" ht="13.5"/>
    <row r="30" s="70" customFormat="1" ht="13.5"/>
    <row r="31" s="70" customFormat="1" ht="13.5"/>
  </sheetData>
  <mergeCells count="5">
    <mergeCell ref="A1:H1"/>
    <mergeCell ref="A3:A6"/>
    <mergeCell ref="C3:D3"/>
    <mergeCell ref="H3:H6"/>
    <mergeCell ref="C4:D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7"/>
  <sheetViews>
    <sheetView workbookViewId="0" topLeftCell="A1">
      <selection activeCell="K8" sqref="K8"/>
    </sheetView>
  </sheetViews>
  <sheetFormatPr defaultColWidth="9.140625" defaultRowHeight="12.75"/>
  <cols>
    <col min="1" max="1" width="15.7109375" style="21" customWidth="1"/>
    <col min="2" max="12" width="11.28125" style="21" customWidth="1"/>
    <col min="13" max="13" width="15.7109375" style="21" customWidth="1"/>
    <col min="14" max="22" width="9.28125" style="21" customWidth="1"/>
    <col min="23" max="16384" width="9.140625" style="21" customWidth="1"/>
  </cols>
  <sheetData>
    <row r="1" spans="1:12" s="32" customFormat="1" ht="31.5" customHeight="1">
      <c r="A1" s="1219" t="s">
        <v>1092</v>
      </c>
      <c r="B1" s="1219"/>
      <c r="C1" s="1219"/>
      <c r="D1" s="1219"/>
      <c r="E1" s="1219"/>
      <c r="F1" s="1219"/>
      <c r="G1" s="1219"/>
      <c r="H1" s="1219"/>
      <c r="I1" s="1219"/>
      <c r="J1" s="1219"/>
      <c r="K1" s="1219"/>
      <c r="L1" s="1219"/>
    </row>
    <row r="2" spans="1:13" s="46" customFormat="1" ht="18.75" customHeight="1">
      <c r="A2" s="46" t="s">
        <v>369</v>
      </c>
      <c r="M2" s="47" t="s">
        <v>370</v>
      </c>
    </row>
    <row r="3" spans="1:13" s="415" customFormat="1" ht="22.5" customHeight="1">
      <c r="A3" s="1220" t="s">
        <v>373</v>
      </c>
      <c r="B3" s="464" t="s">
        <v>374</v>
      </c>
      <c r="C3" s="1223" t="s">
        <v>375</v>
      </c>
      <c r="D3" s="1224"/>
      <c r="E3" s="462" t="s">
        <v>376</v>
      </c>
      <c r="F3" s="462" t="s">
        <v>377</v>
      </c>
      <c r="G3" s="464" t="s">
        <v>383</v>
      </c>
      <c r="H3" s="462" t="s">
        <v>378</v>
      </c>
      <c r="I3" s="462" t="s">
        <v>379</v>
      </c>
      <c r="J3" s="462" t="s">
        <v>380</v>
      </c>
      <c r="K3" s="462" t="s">
        <v>381</v>
      </c>
      <c r="L3" s="462" t="s">
        <v>382</v>
      </c>
      <c r="M3" s="1205" t="s">
        <v>384</v>
      </c>
    </row>
    <row r="4" spans="1:13" s="415" customFormat="1" ht="22.5" customHeight="1">
      <c r="A4" s="1221"/>
      <c r="B4" s="68"/>
      <c r="C4" s="1207" t="s">
        <v>385</v>
      </c>
      <c r="D4" s="1222"/>
      <c r="E4" s="68"/>
      <c r="F4" s="68" t="s">
        <v>386</v>
      </c>
      <c r="G4" s="68"/>
      <c r="H4" s="68"/>
      <c r="I4" s="68"/>
      <c r="J4" s="465" t="s">
        <v>387</v>
      </c>
      <c r="K4" s="68"/>
      <c r="L4" s="465" t="s">
        <v>388</v>
      </c>
      <c r="M4" s="1206"/>
    </row>
    <row r="5" spans="1:13" s="415" customFormat="1" ht="22.5" customHeight="1">
      <c r="A5" s="1221"/>
      <c r="B5" s="68"/>
      <c r="C5" s="462" t="s">
        <v>389</v>
      </c>
      <c r="D5" s="462" t="s">
        <v>390</v>
      </c>
      <c r="E5" s="68"/>
      <c r="F5" s="68" t="s">
        <v>391</v>
      </c>
      <c r="G5" s="68"/>
      <c r="H5" s="68"/>
      <c r="I5" s="68"/>
      <c r="J5" s="68"/>
      <c r="K5" s="68" t="s">
        <v>392</v>
      </c>
      <c r="L5" s="468" t="s">
        <v>393</v>
      </c>
      <c r="M5" s="1206"/>
    </row>
    <row r="6" spans="1:13" s="415" customFormat="1" ht="22.5" customHeight="1">
      <c r="A6" s="1222"/>
      <c r="B6" s="69" t="s">
        <v>394</v>
      </c>
      <c r="C6" s="69" t="s">
        <v>395</v>
      </c>
      <c r="D6" s="69" t="s">
        <v>396</v>
      </c>
      <c r="E6" s="69" t="s">
        <v>397</v>
      </c>
      <c r="F6" s="69" t="s">
        <v>398</v>
      </c>
      <c r="G6" s="469" t="s">
        <v>403</v>
      </c>
      <c r="H6" s="69" t="s">
        <v>399</v>
      </c>
      <c r="I6" s="69" t="s">
        <v>400</v>
      </c>
      <c r="J6" s="469" t="s">
        <v>401</v>
      </c>
      <c r="K6" s="69" t="s">
        <v>402</v>
      </c>
      <c r="L6" s="69" t="s">
        <v>402</v>
      </c>
      <c r="M6" s="1207"/>
    </row>
    <row r="7" spans="1:13" s="14" customFormat="1" ht="34.5" customHeight="1">
      <c r="A7" s="135" t="s">
        <v>1093</v>
      </c>
      <c r="B7" s="709">
        <v>2479</v>
      </c>
      <c r="C7" s="710">
        <v>395</v>
      </c>
      <c r="D7" s="23">
        <v>0</v>
      </c>
      <c r="E7" s="710">
        <v>106</v>
      </c>
      <c r="F7" s="710">
        <v>63</v>
      </c>
      <c r="G7" s="22">
        <v>9</v>
      </c>
      <c r="H7" s="22">
        <v>9</v>
      </c>
      <c r="I7" s="710">
        <v>971</v>
      </c>
      <c r="J7" s="710">
        <v>377</v>
      </c>
      <c r="K7" s="710">
        <v>465</v>
      </c>
      <c r="L7" s="22">
        <v>21</v>
      </c>
      <c r="M7" s="295" t="s">
        <v>1084</v>
      </c>
    </row>
    <row r="8" spans="1:13" s="14" customFormat="1" ht="34.5" customHeight="1">
      <c r="A8" s="136" t="s">
        <v>404</v>
      </c>
      <c r="B8" s="711">
        <v>181</v>
      </c>
      <c r="C8" s="711">
        <v>31</v>
      </c>
      <c r="D8" s="23">
        <v>0</v>
      </c>
      <c r="E8" s="711">
        <v>8</v>
      </c>
      <c r="F8" s="711">
        <v>8</v>
      </c>
      <c r="G8" s="24">
        <v>0</v>
      </c>
      <c r="H8" s="24">
        <v>0</v>
      </c>
      <c r="I8" s="711">
        <v>27</v>
      </c>
      <c r="J8" s="711">
        <v>54</v>
      </c>
      <c r="K8" s="711">
        <v>53</v>
      </c>
      <c r="L8" s="24">
        <v>0</v>
      </c>
      <c r="M8" s="295" t="s">
        <v>1085</v>
      </c>
    </row>
    <row r="9" spans="1:13" s="28" customFormat="1" ht="34.5" customHeight="1">
      <c r="A9" s="137" t="s">
        <v>1094</v>
      </c>
      <c r="B9" s="712">
        <f>SUM(C9:L9)</f>
        <v>2487</v>
      </c>
      <c r="C9" s="713">
        <v>436</v>
      </c>
      <c r="D9" s="27">
        <v>0</v>
      </c>
      <c r="E9" s="713">
        <v>110</v>
      </c>
      <c r="F9" s="713">
        <v>66</v>
      </c>
      <c r="G9" s="26">
        <v>12</v>
      </c>
      <c r="H9" s="26">
        <v>2</v>
      </c>
      <c r="I9" s="713">
        <v>1031</v>
      </c>
      <c r="J9" s="713">
        <v>361</v>
      </c>
      <c r="K9" s="713">
        <v>449</v>
      </c>
      <c r="L9" s="26">
        <v>20</v>
      </c>
      <c r="M9" s="295" t="s">
        <v>1086</v>
      </c>
    </row>
    <row r="10" spans="1:13" s="28" customFormat="1" ht="34.5" customHeight="1">
      <c r="A10" s="138" t="s">
        <v>405</v>
      </c>
      <c r="B10" s="713">
        <v>206</v>
      </c>
      <c r="C10" s="713">
        <v>39</v>
      </c>
      <c r="D10" s="27">
        <v>0</v>
      </c>
      <c r="E10" s="713">
        <v>8</v>
      </c>
      <c r="F10" s="713">
        <v>9</v>
      </c>
      <c r="G10" s="26">
        <v>0</v>
      </c>
      <c r="H10" s="26">
        <v>0</v>
      </c>
      <c r="I10" s="713">
        <v>39</v>
      </c>
      <c r="J10" s="713">
        <v>53</v>
      </c>
      <c r="K10" s="713">
        <v>58</v>
      </c>
      <c r="L10" s="26">
        <v>0</v>
      </c>
      <c r="M10" s="295" t="s">
        <v>1087</v>
      </c>
    </row>
    <row r="11" spans="1:13" s="28" customFormat="1" ht="34.5" customHeight="1">
      <c r="A11" s="15" t="s">
        <v>408</v>
      </c>
      <c r="B11" s="713">
        <f>SUM(C11:L11)</f>
        <v>3032</v>
      </c>
      <c r="C11" s="713">
        <v>520</v>
      </c>
      <c r="D11" s="26">
        <v>0</v>
      </c>
      <c r="E11" s="713">
        <v>123</v>
      </c>
      <c r="F11" s="713">
        <v>84</v>
      </c>
      <c r="G11" s="26">
        <v>14</v>
      </c>
      <c r="H11" s="26">
        <v>3</v>
      </c>
      <c r="I11" s="713">
        <v>1158</v>
      </c>
      <c r="J11" s="713">
        <v>503</v>
      </c>
      <c r="K11" s="713">
        <v>606</v>
      </c>
      <c r="L11" s="26">
        <v>21</v>
      </c>
      <c r="M11" s="31" t="s">
        <v>408</v>
      </c>
    </row>
    <row r="12" spans="1:13" s="28" customFormat="1" ht="34.5" customHeight="1">
      <c r="A12" s="15" t="s">
        <v>363</v>
      </c>
      <c r="B12" s="713">
        <f>SUM(C12:L12)</f>
        <v>3082</v>
      </c>
      <c r="C12" s="713">
        <v>528</v>
      </c>
      <c r="D12" s="26" t="s">
        <v>50</v>
      </c>
      <c r="E12" s="713">
        <v>130</v>
      </c>
      <c r="F12" s="713">
        <v>89</v>
      </c>
      <c r="G12" s="26">
        <v>16</v>
      </c>
      <c r="H12" s="26">
        <v>7</v>
      </c>
      <c r="I12" s="713">
        <v>1176</v>
      </c>
      <c r="J12" s="713">
        <v>478</v>
      </c>
      <c r="K12" s="713">
        <v>635</v>
      </c>
      <c r="L12" s="585">
        <v>23</v>
      </c>
      <c r="M12" s="584" t="s">
        <v>363</v>
      </c>
    </row>
    <row r="13" spans="1:13" s="28" customFormat="1" ht="34.5" customHeight="1">
      <c r="A13" s="15" t="s">
        <v>121</v>
      </c>
      <c r="B13" s="713">
        <v>3147</v>
      </c>
      <c r="C13" s="713">
        <v>535</v>
      </c>
      <c r="D13" s="26" t="s">
        <v>50</v>
      </c>
      <c r="E13" s="713">
        <v>132</v>
      </c>
      <c r="F13" s="713">
        <v>91</v>
      </c>
      <c r="G13" s="26">
        <v>13</v>
      </c>
      <c r="H13" s="26">
        <v>6</v>
      </c>
      <c r="I13" s="713">
        <v>1188</v>
      </c>
      <c r="J13" s="713">
        <v>519</v>
      </c>
      <c r="K13" s="713">
        <v>641</v>
      </c>
      <c r="L13" s="585">
        <v>22</v>
      </c>
      <c r="M13" s="584" t="s">
        <v>121</v>
      </c>
    </row>
    <row r="14" spans="1:13" s="586" customFormat="1" ht="34.5" customHeight="1">
      <c r="A14" s="19" t="s">
        <v>912</v>
      </c>
      <c r="B14" s="706">
        <v>3842</v>
      </c>
      <c r="C14" s="707">
        <v>596</v>
      </c>
      <c r="D14" s="1059" t="s">
        <v>50</v>
      </c>
      <c r="E14" s="707">
        <v>136</v>
      </c>
      <c r="F14" s="707">
        <v>96</v>
      </c>
      <c r="G14" s="707">
        <v>17</v>
      </c>
      <c r="H14" s="707">
        <v>8</v>
      </c>
      <c r="I14" s="707">
        <v>1573</v>
      </c>
      <c r="J14" s="707">
        <v>674</v>
      </c>
      <c r="K14" s="707">
        <v>718</v>
      </c>
      <c r="L14" s="708">
        <v>24</v>
      </c>
      <c r="M14" s="18" t="s">
        <v>913</v>
      </c>
    </row>
    <row r="15" spans="1:9" s="2" customFormat="1" ht="15.75" customHeight="1">
      <c r="A15" s="1" t="s">
        <v>357</v>
      </c>
      <c r="I15" s="2" t="s">
        <v>1292</v>
      </c>
    </row>
    <row r="16" spans="1:13" s="2" customFormat="1" ht="16.5" customHeight="1">
      <c r="A16" s="12" t="s">
        <v>406</v>
      </c>
      <c r="I16" s="1218" t="s">
        <v>1293</v>
      </c>
      <c r="J16" s="1215"/>
      <c r="K16" s="1215"/>
      <c r="L16" s="1215"/>
      <c r="M16" s="1215"/>
    </row>
    <row r="17" spans="1:13" s="2" customFormat="1" ht="16.5" customHeight="1">
      <c r="A17" s="2" t="s">
        <v>407</v>
      </c>
      <c r="I17" s="1215" t="s">
        <v>1294</v>
      </c>
      <c r="J17" s="1215"/>
      <c r="K17" s="1215"/>
      <c r="L17" s="1215"/>
      <c r="M17" s="1215"/>
    </row>
    <row r="18" s="20" customFormat="1" ht="12.75"/>
    <row r="19" s="20" customFormat="1" ht="12.75"/>
    <row r="20" s="20" customFormat="1" ht="12.75"/>
    <row r="21" s="20" customFormat="1" ht="12.75"/>
    <row r="22" s="20" customFormat="1" ht="12.75"/>
    <row r="23" s="20" customFormat="1" ht="12.75"/>
    <row r="24" s="20" customFormat="1" ht="12.75"/>
    <row r="25" s="20" customFormat="1" ht="12.75"/>
    <row r="26" s="20" customFormat="1" ht="12.75"/>
    <row r="27" s="20" customFormat="1" ht="12.75"/>
    <row r="28" s="20" customFormat="1" ht="12.75"/>
    <row r="29" s="20" customFormat="1" ht="12.75"/>
    <row r="30" s="20" customFormat="1" ht="12.75"/>
    <row r="31" s="20" customFormat="1" ht="12.75"/>
    <row r="32" s="20" customFormat="1" ht="12.75"/>
    <row r="33" s="20" customFormat="1" ht="12.75"/>
    <row r="34" s="20" customFormat="1" ht="12.75"/>
    <row r="35" s="20" customFormat="1" ht="12.75"/>
    <row r="36" s="20" customFormat="1" ht="12.75"/>
    <row r="37" s="20" customFormat="1" ht="12.75"/>
    <row r="38" s="20" customFormat="1" ht="12.75"/>
    <row r="39" s="20" customFormat="1" ht="12.75"/>
    <row r="40" s="20" customFormat="1" ht="12.75"/>
    <row r="41" s="20" customFormat="1" ht="12.75"/>
    <row r="42" s="20" customFormat="1" ht="12.75"/>
    <row r="43" s="20" customFormat="1" ht="12.75"/>
    <row r="44" s="20" customFormat="1" ht="12.75"/>
    <row r="45" s="20" customFormat="1" ht="12.75"/>
    <row r="46" s="20" customFormat="1" ht="12.75"/>
    <row r="47" s="20" customFormat="1" ht="12.75"/>
    <row r="48" s="20" customFormat="1" ht="12.75"/>
    <row r="49" s="20" customFormat="1" ht="12.75"/>
    <row r="50" s="20" customFormat="1" ht="12.75"/>
    <row r="51" s="20" customFormat="1" ht="12.75"/>
    <row r="52" s="20" customFormat="1" ht="12.75"/>
    <row r="53" s="20" customFormat="1" ht="12.75"/>
    <row r="54" s="20" customFormat="1" ht="12.75"/>
    <row r="55" s="20" customFormat="1" ht="12.75"/>
    <row r="56" s="20" customFormat="1" ht="12.75"/>
    <row r="57" s="20" customFormat="1" ht="12.75"/>
    <row r="58" s="20" customFormat="1" ht="12.75"/>
    <row r="59" s="20" customFormat="1" ht="12.75"/>
    <row r="60" s="20" customFormat="1" ht="12.75"/>
    <row r="61" s="20" customFormat="1" ht="12.75"/>
    <row r="62" s="20" customFormat="1" ht="12.75"/>
    <row r="63" s="20" customFormat="1" ht="12.75"/>
    <row r="64" s="20" customFormat="1" ht="12.75"/>
    <row r="65" s="20" customFormat="1" ht="12.75"/>
  </sheetData>
  <mergeCells count="7">
    <mergeCell ref="I16:M16"/>
    <mergeCell ref="I17:M17"/>
    <mergeCell ref="A1:L1"/>
    <mergeCell ref="A3:A6"/>
    <mergeCell ref="C3:D3"/>
    <mergeCell ref="M3:M6"/>
    <mergeCell ref="C4:D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5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P14"/>
  <sheetViews>
    <sheetView zoomScaleSheetLayoutView="100" workbookViewId="0" topLeftCell="A1">
      <selection activeCell="J2" sqref="J2"/>
    </sheetView>
  </sheetViews>
  <sheetFormatPr defaultColWidth="9.140625" defaultRowHeight="12.75"/>
  <cols>
    <col min="1" max="1" width="13.8515625" style="169" customWidth="1"/>
    <col min="2" max="2" width="13.57421875" style="169" customWidth="1"/>
    <col min="3" max="3" width="12.8515625" style="169" customWidth="1"/>
    <col min="4" max="4" width="14.00390625" style="169" customWidth="1"/>
    <col min="5" max="5" width="16.00390625" style="169" customWidth="1"/>
    <col min="6" max="6" width="14.28125" style="169" customWidth="1"/>
    <col min="7" max="7" width="15.57421875" style="169" customWidth="1"/>
    <col min="8" max="8" width="13.8515625" style="169" customWidth="1"/>
    <col min="9" max="9" width="16.28125" style="169" bestFit="1" customWidth="1"/>
    <col min="10" max="10" width="13.8515625" style="169" customWidth="1"/>
    <col min="11" max="11" width="16.28125" style="169" bestFit="1" customWidth="1"/>
    <col min="12" max="12" width="15.140625" style="169" customWidth="1"/>
    <col min="13" max="13" width="16.7109375" style="169" customWidth="1"/>
    <col min="14" max="14" width="13.00390625" style="169" customWidth="1"/>
    <col min="15" max="16384" width="9.140625" style="169" customWidth="1"/>
  </cols>
  <sheetData>
    <row r="1" spans="1:12" ht="32.25" customHeight="1">
      <c r="A1" s="1288" t="s">
        <v>1466</v>
      </c>
      <c r="B1" s="1288"/>
      <c r="C1" s="1288"/>
      <c r="D1" s="1288"/>
      <c r="E1" s="1288"/>
      <c r="F1" s="1288"/>
      <c r="G1" s="1288"/>
      <c r="H1" s="1288"/>
      <c r="I1" s="1288"/>
      <c r="J1" s="1288"/>
      <c r="K1" s="1288"/>
      <c r="L1" s="1288"/>
    </row>
    <row r="2" spans="1:12" s="46" customFormat="1" ht="18" customHeight="1">
      <c r="A2" s="46" t="s">
        <v>1467</v>
      </c>
      <c r="L2" s="483" t="s">
        <v>1468</v>
      </c>
    </row>
    <row r="3" spans="1:16" s="643" customFormat="1" ht="28.5" customHeight="1">
      <c r="A3" s="1102"/>
      <c r="B3" s="1301" t="s">
        <v>633</v>
      </c>
      <c r="C3" s="1317"/>
      <c r="D3" s="1322" t="s">
        <v>634</v>
      </c>
      <c r="E3" s="1323"/>
      <c r="F3" s="1323"/>
      <c r="G3" s="1323"/>
      <c r="H3" s="1323"/>
      <c r="I3" s="1324"/>
      <c r="J3" s="1322" t="s">
        <v>635</v>
      </c>
      <c r="K3" s="1323"/>
      <c r="L3" s="1323"/>
      <c r="M3" s="1323"/>
      <c r="N3" s="1323"/>
      <c r="O3" s="1324"/>
      <c r="P3" s="1103"/>
    </row>
    <row r="4" spans="1:16" s="643" customFormat="1" ht="28.5" customHeight="1">
      <c r="A4" s="1104" t="s">
        <v>636</v>
      </c>
      <c r="B4" s="1318"/>
      <c r="C4" s="1319"/>
      <c r="D4" s="1301" t="s">
        <v>637</v>
      </c>
      <c r="E4" s="1325"/>
      <c r="F4" s="1301" t="s">
        <v>638</v>
      </c>
      <c r="G4" s="1328"/>
      <c r="H4" s="1301" t="s">
        <v>639</v>
      </c>
      <c r="I4" s="1328"/>
      <c r="J4" s="1301" t="s">
        <v>640</v>
      </c>
      <c r="K4" s="1328"/>
      <c r="L4" s="1301" t="s">
        <v>641</v>
      </c>
      <c r="M4" s="1328"/>
      <c r="N4" s="1301" t="s">
        <v>642</v>
      </c>
      <c r="O4" s="1328"/>
      <c r="P4" s="770" t="s">
        <v>643</v>
      </c>
    </row>
    <row r="5" spans="1:16" s="643" customFormat="1" ht="28.5" customHeight="1">
      <c r="A5" s="1104" t="s">
        <v>644</v>
      </c>
      <c r="B5" s="1320"/>
      <c r="C5" s="1321"/>
      <c r="D5" s="1326"/>
      <c r="E5" s="1327"/>
      <c r="F5" s="1302"/>
      <c r="G5" s="1329"/>
      <c r="H5" s="1302"/>
      <c r="I5" s="1329"/>
      <c r="J5" s="1302"/>
      <c r="K5" s="1329"/>
      <c r="L5" s="1302"/>
      <c r="M5" s="1329"/>
      <c r="N5" s="1302"/>
      <c r="O5" s="1329"/>
      <c r="P5" s="770" t="s">
        <v>645</v>
      </c>
    </row>
    <row r="6" spans="1:16" s="643" customFormat="1" ht="28.5" customHeight="1">
      <c r="A6" s="1003"/>
      <c r="B6" s="523" t="s">
        <v>646</v>
      </c>
      <c r="C6" s="1101" t="s">
        <v>647</v>
      </c>
      <c r="D6" s="523" t="s">
        <v>646</v>
      </c>
      <c r="E6" s="523" t="s">
        <v>647</v>
      </c>
      <c r="F6" s="523" t="s">
        <v>646</v>
      </c>
      <c r="G6" s="523" t="s">
        <v>647</v>
      </c>
      <c r="H6" s="523" t="s">
        <v>646</v>
      </c>
      <c r="I6" s="523" t="s">
        <v>647</v>
      </c>
      <c r="J6" s="523" t="s">
        <v>646</v>
      </c>
      <c r="K6" s="523" t="s">
        <v>647</v>
      </c>
      <c r="L6" s="523" t="s">
        <v>646</v>
      </c>
      <c r="M6" s="523" t="s">
        <v>647</v>
      </c>
      <c r="N6" s="523" t="s">
        <v>646</v>
      </c>
      <c r="O6" s="523" t="s">
        <v>647</v>
      </c>
      <c r="P6" s="768"/>
    </row>
    <row r="7" spans="1:16" s="643" customFormat="1" ht="28.5" customHeight="1">
      <c r="A7" s="830" t="s">
        <v>907</v>
      </c>
      <c r="B7" s="1105">
        <f aca="true" t="shared" si="0" ref="B7:C13">D7+F7+H7+J7+L7+N7</f>
        <v>22973</v>
      </c>
      <c r="C7" s="1106">
        <f t="shared" si="0"/>
        <v>40055686</v>
      </c>
      <c r="D7" s="1108">
        <v>18283</v>
      </c>
      <c r="E7" s="1108">
        <v>29218871</v>
      </c>
      <c r="F7" s="1106">
        <v>457</v>
      </c>
      <c r="G7" s="1106">
        <v>1724428</v>
      </c>
      <c r="H7" s="1106">
        <v>3099</v>
      </c>
      <c r="I7" s="1106">
        <v>5796601</v>
      </c>
      <c r="J7" s="1106">
        <v>23</v>
      </c>
      <c r="K7" s="1106">
        <v>223976</v>
      </c>
      <c r="L7" s="1106">
        <v>1031</v>
      </c>
      <c r="M7" s="1106">
        <v>2953966</v>
      </c>
      <c r="N7" s="1106">
        <v>80</v>
      </c>
      <c r="O7" s="1109">
        <v>137844</v>
      </c>
      <c r="P7" s="770" t="s">
        <v>907</v>
      </c>
    </row>
    <row r="8" spans="1:16" s="643" customFormat="1" ht="28.5" customHeight="1">
      <c r="A8" s="830" t="s">
        <v>764</v>
      </c>
      <c r="B8" s="1105">
        <f t="shared" si="0"/>
        <v>25685</v>
      </c>
      <c r="C8" s="1106">
        <f t="shared" si="0"/>
        <v>48321561</v>
      </c>
      <c r="D8" s="1108">
        <v>20554</v>
      </c>
      <c r="E8" s="1108">
        <v>36086343</v>
      </c>
      <c r="F8" s="1106">
        <v>553</v>
      </c>
      <c r="G8" s="1106">
        <v>2150380</v>
      </c>
      <c r="H8" s="1106">
        <v>3458</v>
      </c>
      <c r="I8" s="1106">
        <v>6684900</v>
      </c>
      <c r="J8" s="1106">
        <v>27</v>
      </c>
      <c r="K8" s="1106">
        <v>300587</v>
      </c>
      <c r="L8" s="1106">
        <v>999</v>
      </c>
      <c r="M8" s="1106">
        <v>2957155</v>
      </c>
      <c r="N8" s="1106">
        <v>94</v>
      </c>
      <c r="O8" s="1109">
        <v>142196</v>
      </c>
      <c r="P8" s="770" t="s">
        <v>764</v>
      </c>
    </row>
    <row r="9" spans="1:16" s="1110" customFormat="1" ht="28.5" customHeight="1">
      <c r="A9" s="942" t="s">
        <v>648</v>
      </c>
      <c r="B9" s="1105">
        <f t="shared" si="0"/>
        <v>28511</v>
      </c>
      <c r="C9" s="1106">
        <f t="shared" si="0"/>
        <v>57720140</v>
      </c>
      <c r="D9" s="1106">
        <v>22635</v>
      </c>
      <c r="E9" s="1106">
        <v>42876673</v>
      </c>
      <c r="F9" s="1106">
        <v>644</v>
      </c>
      <c r="G9" s="1106">
        <v>2568946</v>
      </c>
      <c r="H9" s="1106">
        <v>3902</v>
      </c>
      <c r="I9" s="1106">
        <v>7717934</v>
      </c>
      <c r="J9" s="1106">
        <v>15</v>
      </c>
      <c r="K9" s="1106">
        <v>168406</v>
      </c>
      <c r="L9" s="1106">
        <v>1231</v>
      </c>
      <c r="M9" s="1106">
        <v>4266369</v>
      </c>
      <c r="N9" s="1106">
        <v>84</v>
      </c>
      <c r="O9" s="1109">
        <v>121812</v>
      </c>
      <c r="P9" s="993" t="s">
        <v>648</v>
      </c>
    </row>
    <row r="10" spans="1:16" s="1114" customFormat="1" ht="28.5" customHeight="1">
      <c r="A10" s="1111" t="s">
        <v>649</v>
      </c>
      <c r="B10" s="1105">
        <f t="shared" si="0"/>
        <v>31135</v>
      </c>
      <c r="C10" s="1106">
        <f t="shared" si="0"/>
        <v>65760474</v>
      </c>
      <c r="D10" s="847">
        <v>24869</v>
      </c>
      <c r="E10" s="847">
        <v>51257815</v>
      </c>
      <c r="F10" s="847">
        <v>694</v>
      </c>
      <c r="G10" s="847">
        <v>2827611</v>
      </c>
      <c r="H10" s="847">
        <v>4315</v>
      </c>
      <c r="I10" s="847">
        <v>8667274</v>
      </c>
      <c r="J10" s="847">
        <v>33</v>
      </c>
      <c r="K10" s="847">
        <v>353936</v>
      </c>
      <c r="L10" s="847">
        <v>1097</v>
      </c>
      <c r="M10" s="847">
        <v>2457476</v>
      </c>
      <c r="N10" s="847">
        <v>127</v>
      </c>
      <c r="O10" s="1112">
        <v>196362</v>
      </c>
      <c r="P10" s="1113" t="s">
        <v>649</v>
      </c>
    </row>
    <row r="11" spans="1:16" s="1115" customFormat="1" ht="28.5" customHeight="1">
      <c r="A11" s="825" t="s">
        <v>537</v>
      </c>
      <c r="B11" s="1120">
        <f t="shared" si="0"/>
        <v>33856</v>
      </c>
      <c r="C11" s="1121">
        <f t="shared" si="0"/>
        <v>76071217</v>
      </c>
      <c r="D11" s="1121">
        <f>SUM(D12:D13)</f>
        <v>27254</v>
      </c>
      <c r="E11" s="1121">
        <f>SUM(E12:E13)</f>
        <v>60823616</v>
      </c>
      <c r="F11" s="1122">
        <f aca="true" t="shared" si="1" ref="F11:O11">F12+F13</f>
        <v>744</v>
      </c>
      <c r="G11" s="1122">
        <f t="shared" si="1"/>
        <v>2974609</v>
      </c>
      <c r="H11" s="1122">
        <f t="shared" si="1"/>
        <v>4755</v>
      </c>
      <c r="I11" s="1122">
        <f t="shared" si="1"/>
        <v>9755650</v>
      </c>
      <c r="J11" s="1122">
        <f t="shared" si="1"/>
        <v>48</v>
      </c>
      <c r="K11" s="1122">
        <f t="shared" si="1"/>
        <v>518756</v>
      </c>
      <c r="L11" s="1122">
        <f t="shared" si="1"/>
        <v>893</v>
      </c>
      <c r="M11" s="1122">
        <f t="shared" si="1"/>
        <v>1810675</v>
      </c>
      <c r="N11" s="1122">
        <f t="shared" si="1"/>
        <v>162</v>
      </c>
      <c r="O11" s="1122">
        <f t="shared" si="1"/>
        <v>187911</v>
      </c>
      <c r="P11" s="1123" t="s">
        <v>537</v>
      </c>
    </row>
    <row r="12" spans="1:16" s="1110" customFormat="1" ht="28.5" customHeight="1">
      <c r="A12" s="823" t="s">
        <v>650</v>
      </c>
      <c r="B12" s="1105">
        <f t="shared" si="0"/>
        <v>22148</v>
      </c>
      <c r="C12" s="1106">
        <f t="shared" si="0"/>
        <v>50643457</v>
      </c>
      <c r="D12" s="1106">
        <v>17663</v>
      </c>
      <c r="E12" s="1106">
        <v>40089903</v>
      </c>
      <c r="F12" s="847">
        <v>516</v>
      </c>
      <c r="G12" s="847">
        <v>2064915</v>
      </c>
      <c r="H12" s="847">
        <v>3183</v>
      </c>
      <c r="I12" s="847">
        <v>6560063</v>
      </c>
      <c r="J12" s="847">
        <v>38</v>
      </c>
      <c r="K12" s="847">
        <v>417467</v>
      </c>
      <c r="L12" s="847">
        <v>630</v>
      </c>
      <c r="M12" s="847">
        <v>1360555</v>
      </c>
      <c r="N12" s="847">
        <v>118</v>
      </c>
      <c r="O12" s="1112">
        <v>150554</v>
      </c>
      <c r="P12" s="993" t="s">
        <v>651</v>
      </c>
    </row>
    <row r="13" spans="1:16" s="1110" customFormat="1" ht="28.5" customHeight="1">
      <c r="A13" s="831" t="s">
        <v>652</v>
      </c>
      <c r="B13" s="1116">
        <f t="shared" si="0"/>
        <v>11708</v>
      </c>
      <c r="C13" s="1117">
        <f t="shared" si="0"/>
        <v>25427760</v>
      </c>
      <c r="D13" s="1117">
        <v>9591</v>
      </c>
      <c r="E13" s="1117">
        <v>20733713</v>
      </c>
      <c r="F13" s="891">
        <v>228</v>
      </c>
      <c r="G13" s="891">
        <v>909694</v>
      </c>
      <c r="H13" s="891">
        <v>1572</v>
      </c>
      <c r="I13" s="891">
        <v>3195587</v>
      </c>
      <c r="J13" s="891">
        <v>10</v>
      </c>
      <c r="K13" s="891">
        <v>101289</v>
      </c>
      <c r="L13" s="891">
        <v>263</v>
      </c>
      <c r="M13" s="891">
        <v>450120</v>
      </c>
      <c r="N13" s="891">
        <v>44</v>
      </c>
      <c r="O13" s="892">
        <v>37357</v>
      </c>
      <c r="P13" s="873" t="s">
        <v>653</v>
      </c>
    </row>
    <row r="14" spans="1:10" s="643" customFormat="1" ht="18" customHeight="1">
      <c r="A14" s="1118" t="s">
        <v>654</v>
      </c>
      <c r="B14" s="1119"/>
      <c r="C14" s="1119"/>
      <c r="J14" s="644"/>
    </row>
  </sheetData>
  <mergeCells count="10">
    <mergeCell ref="A1:L1"/>
    <mergeCell ref="B3:C5"/>
    <mergeCell ref="D3:I3"/>
    <mergeCell ref="J3:O3"/>
    <mergeCell ref="D4:E5"/>
    <mergeCell ref="F4:G5"/>
    <mergeCell ref="H4:I5"/>
    <mergeCell ref="J4:K5"/>
    <mergeCell ref="L4:M5"/>
    <mergeCell ref="N4:O5"/>
  </mergeCells>
  <printOptions horizontalCentered="1"/>
  <pageMargins left="0.33" right="0.21" top="0.984251968503937" bottom="0.984251968503937" header="0.5118110236220472" footer="0.5118110236220472"/>
  <pageSetup horizontalDpi="600" verticalDpi="600" orientation="landscape" paperSize="9" scale="8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Y19"/>
  <sheetViews>
    <sheetView zoomScaleSheetLayoutView="100" workbookViewId="0" topLeftCell="A7">
      <selection activeCell="J21" sqref="J21"/>
    </sheetView>
  </sheetViews>
  <sheetFormatPr defaultColWidth="9.140625" defaultRowHeight="36" customHeight="1"/>
  <cols>
    <col min="1" max="1" width="13.28125" style="167" customWidth="1"/>
    <col min="2" max="2" width="6.7109375" style="167" customWidth="1"/>
    <col min="3" max="3" width="6.00390625" style="167" customWidth="1"/>
    <col min="4" max="4" width="7.28125" style="167" customWidth="1"/>
    <col min="5" max="9" width="6.7109375" style="167" customWidth="1"/>
    <col min="10" max="10" width="7.7109375" style="167" customWidth="1"/>
    <col min="11" max="12" width="6.57421875" style="167" customWidth="1"/>
    <col min="13" max="13" width="7.140625" style="167" customWidth="1"/>
    <col min="14" max="14" width="7.7109375" style="167" customWidth="1"/>
    <col min="15" max="15" width="7.140625" style="167" customWidth="1"/>
    <col min="16" max="24" width="6.8515625" style="167" customWidth="1"/>
    <col min="25" max="25" width="12.140625" style="167" customWidth="1"/>
    <col min="26" max="16384" width="9.421875" style="167" customWidth="1"/>
  </cols>
  <sheetData>
    <row r="1" spans="1:17" ht="32.25" customHeight="1">
      <c r="A1" s="1288" t="s">
        <v>1490</v>
      </c>
      <c r="B1" s="1288"/>
      <c r="C1" s="1288"/>
      <c r="D1" s="1288"/>
      <c r="E1" s="1288"/>
      <c r="F1" s="1288"/>
      <c r="G1" s="1288"/>
      <c r="H1" s="1288"/>
      <c r="I1" s="1288"/>
      <c r="J1" s="1288"/>
      <c r="K1" s="1288"/>
      <c r="L1" s="1288"/>
      <c r="M1" s="1288"/>
      <c r="N1" s="1288"/>
      <c r="O1" s="1288"/>
      <c r="P1" s="1288"/>
      <c r="Q1" s="1288"/>
    </row>
    <row r="2" spans="1:25" s="46" customFormat="1" ht="21.75" customHeight="1">
      <c r="A2" s="476" t="s">
        <v>772</v>
      </c>
      <c r="V2" s="1330" t="s">
        <v>366</v>
      </c>
      <c r="W2" s="1330"/>
      <c r="X2" s="1330"/>
      <c r="Y2" s="1330"/>
    </row>
    <row r="3" spans="1:25" s="46" customFormat="1" ht="36" customHeight="1">
      <c r="A3" s="1220" t="s">
        <v>1473</v>
      </c>
      <c r="B3" s="461" t="s">
        <v>1475</v>
      </c>
      <c r="C3" s="1176" t="s">
        <v>1491</v>
      </c>
      <c r="D3" s="1189"/>
      <c r="E3" s="1189"/>
      <c r="F3" s="1189"/>
      <c r="G3" s="1189"/>
      <c r="H3" s="1189"/>
      <c r="I3" s="1189"/>
      <c r="J3" s="1190"/>
      <c r="K3" s="486"/>
      <c r="L3" s="486"/>
      <c r="M3" s="486"/>
      <c r="N3" s="486"/>
      <c r="O3" s="1335" t="s">
        <v>1492</v>
      </c>
      <c r="P3" s="1336"/>
      <c r="Q3" s="1336"/>
      <c r="R3" s="1336"/>
      <c r="S3" s="1337"/>
      <c r="T3" s="1338"/>
      <c r="U3" s="1254" t="s">
        <v>1493</v>
      </c>
      <c r="V3" s="1189"/>
      <c r="W3" s="1189"/>
      <c r="X3" s="1190"/>
      <c r="Y3" s="1193" t="s">
        <v>1472</v>
      </c>
    </row>
    <row r="4" spans="1:25" s="46" customFormat="1" ht="36" customHeight="1">
      <c r="A4" s="1240"/>
      <c r="B4" s="495"/>
      <c r="C4" s="48" t="s">
        <v>776</v>
      </c>
      <c r="D4" s="48" t="s">
        <v>1494</v>
      </c>
      <c r="E4" s="48" t="s">
        <v>1495</v>
      </c>
      <c r="F4" s="48" t="s">
        <v>1496</v>
      </c>
      <c r="G4" s="465" t="s">
        <v>1497</v>
      </c>
      <c r="H4" s="488">
        <v>4.19</v>
      </c>
      <c r="I4" s="48" t="s">
        <v>1498</v>
      </c>
      <c r="J4" s="48" t="s">
        <v>1499</v>
      </c>
      <c r="K4" s="496" t="s">
        <v>776</v>
      </c>
      <c r="L4" s="461" t="s">
        <v>1500</v>
      </c>
      <c r="M4" s="1197" t="s">
        <v>1501</v>
      </c>
      <c r="N4" s="1332"/>
      <c r="O4" s="1332"/>
      <c r="P4" s="461" t="s">
        <v>1496</v>
      </c>
      <c r="Q4" s="462" t="s">
        <v>1497</v>
      </c>
      <c r="R4" s="497" t="s">
        <v>1502</v>
      </c>
      <c r="S4" s="461" t="s">
        <v>1503</v>
      </c>
      <c r="T4" s="461" t="s">
        <v>1499</v>
      </c>
      <c r="U4" s="461">
        <v>6.18</v>
      </c>
      <c r="V4" s="496" t="s">
        <v>1504</v>
      </c>
      <c r="W4" s="48" t="s">
        <v>1505</v>
      </c>
      <c r="X4" s="500" t="s">
        <v>538</v>
      </c>
      <c r="Y4" s="1194"/>
    </row>
    <row r="5" spans="1:25" s="46" customFormat="1" ht="36" customHeight="1">
      <c r="A5" s="1240"/>
      <c r="B5" s="488"/>
      <c r="C5" s="498"/>
      <c r="D5" s="465" t="s">
        <v>1506</v>
      </c>
      <c r="E5" s="48" t="s">
        <v>1498</v>
      </c>
      <c r="F5" s="465" t="s">
        <v>1507</v>
      </c>
      <c r="G5" s="48" t="s">
        <v>1508</v>
      </c>
      <c r="H5" s="48" t="s">
        <v>1509</v>
      </c>
      <c r="I5" s="48" t="s">
        <v>1510</v>
      </c>
      <c r="J5" s="48" t="s">
        <v>1511</v>
      </c>
      <c r="K5" s="399"/>
      <c r="L5" s="465" t="s">
        <v>1494</v>
      </c>
      <c r="M5" s="1333" t="s">
        <v>1512</v>
      </c>
      <c r="N5" s="1334"/>
      <c r="O5" s="1240"/>
      <c r="P5" s="499" t="s">
        <v>1507</v>
      </c>
      <c r="Q5" s="48" t="s">
        <v>1508</v>
      </c>
      <c r="R5" s="465" t="s">
        <v>1509</v>
      </c>
      <c r="S5" s="48" t="s">
        <v>1510</v>
      </c>
      <c r="T5" s="48" t="s">
        <v>1513</v>
      </c>
      <c r="U5" s="465" t="s">
        <v>1514</v>
      </c>
      <c r="V5" s="466" t="s">
        <v>1515</v>
      </c>
      <c r="W5" s="48" t="s">
        <v>1516</v>
      </c>
      <c r="X5" s="500" t="s">
        <v>539</v>
      </c>
      <c r="Y5" s="1194"/>
    </row>
    <row r="6" spans="1:25" s="46" customFormat="1" ht="36" customHeight="1">
      <c r="A6" s="1240"/>
      <c r="B6" s="488"/>
      <c r="C6" s="498"/>
      <c r="D6" s="488"/>
      <c r="E6" s="500" t="s">
        <v>1512</v>
      </c>
      <c r="F6" s="465" t="s">
        <v>1517</v>
      </c>
      <c r="G6" s="465" t="s">
        <v>1518</v>
      </c>
      <c r="H6" s="465" t="s">
        <v>1511</v>
      </c>
      <c r="I6" s="488"/>
      <c r="J6" s="48" t="s">
        <v>1519</v>
      </c>
      <c r="K6" s="498"/>
      <c r="L6" s="465" t="s">
        <v>1506</v>
      </c>
      <c r="M6" s="1195"/>
      <c r="N6" s="1331"/>
      <c r="O6" s="1331"/>
      <c r="P6" s="465" t="s">
        <v>1517</v>
      </c>
      <c r="Q6" s="499" t="s">
        <v>1518</v>
      </c>
      <c r="R6" s="465" t="s">
        <v>1511</v>
      </c>
      <c r="S6" s="488"/>
      <c r="T6" s="465" t="s">
        <v>1520</v>
      </c>
      <c r="U6" s="465" t="s">
        <v>1521</v>
      </c>
      <c r="V6" s="488"/>
      <c r="W6" s="490" t="s">
        <v>1522</v>
      </c>
      <c r="X6" s="500" t="s">
        <v>540</v>
      </c>
      <c r="Y6" s="1194"/>
    </row>
    <row r="7" spans="1:25" s="46" customFormat="1" ht="36" customHeight="1">
      <c r="A7" s="1240"/>
      <c r="B7" s="488" t="s">
        <v>1523</v>
      </c>
      <c r="C7" s="498"/>
      <c r="D7" s="488"/>
      <c r="E7" s="489"/>
      <c r="F7" s="488"/>
      <c r="G7" s="465" t="s">
        <v>1524</v>
      </c>
      <c r="H7" s="488"/>
      <c r="I7" s="488"/>
      <c r="J7" s="465" t="s">
        <v>1525</v>
      </c>
      <c r="K7" s="498"/>
      <c r="L7" s="488"/>
      <c r="M7" s="461" t="s">
        <v>1526</v>
      </c>
      <c r="N7" s="461" t="s">
        <v>1527</v>
      </c>
      <c r="O7" s="401" t="s">
        <v>1528</v>
      </c>
      <c r="P7" s="489"/>
      <c r="Q7" s="48" t="s">
        <v>1524</v>
      </c>
      <c r="R7" s="488"/>
      <c r="S7" s="488"/>
      <c r="T7" s="488"/>
      <c r="U7" s="488"/>
      <c r="V7" s="399"/>
      <c r="W7" s="488"/>
      <c r="Y7" s="1194"/>
    </row>
    <row r="8" spans="1:25" s="46" customFormat="1" ht="36" customHeight="1">
      <c r="A8" s="1192"/>
      <c r="B8" s="49" t="s">
        <v>4</v>
      </c>
      <c r="C8" s="480" t="s">
        <v>47</v>
      </c>
      <c r="D8" s="49" t="s">
        <v>1529</v>
      </c>
      <c r="E8" s="49"/>
      <c r="F8" s="49"/>
      <c r="G8" s="501"/>
      <c r="H8" s="49"/>
      <c r="I8" s="49"/>
      <c r="J8" s="502" t="s">
        <v>1530</v>
      </c>
      <c r="K8" s="480" t="s">
        <v>47</v>
      </c>
      <c r="L8" s="49"/>
      <c r="M8" s="501" t="s">
        <v>1531</v>
      </c>
      <c r="N8" s="503" t="s">
        <v>1474</v>
      </c>
      <c r="O8" s="400" t="s">
        <v>1532</v>
      </c>
      <c r="P8" s="49"/>
      <c r="Q8" s="501"/>
      <c r="R8" s="501"/>
      <c r="S8" s="49"/>
      <c r="T8" s="49"/>
      <c r="U8" s="501"/>
      <c r="V8" s="400"/>
      <c r="W8" s="49"/>
      <c r="Y8" s="1195"/>
    </row>
    <row r="9" spans="1:25" s="169" customFormat="1" ht="32.25" customHeight="1">
      <c r="A9" s="36" t="s">
        <v>1102</v>
      </c>
      <c r="B9" s="173" t="s">
        <v>50</v>
      </c>
      <c r="C9" s="173" t="s">
        <v>50</v>
      </c>
      <c r="D9" s="173" t="s">
        <v>50</v>
      </c>
      <c r="E9" s="173">
        <v>512</v>
      </c>
      <c r="F9" s="173">
        <v>505</v>
      </c>
      <c r="G9" s="173" t="s">
        <v>50</v>
      </c>
      <c r="H9" s="173" t="s">
        <v>50</v>
      </c>
      <c r="I9" s="173">
        <v>28</v>
      </c>
      <c r="J9" s="173" t="s">
        <v>50</v>
      </c>
      <c r="K9" s="173" t="s">
        <v>50</v>
      </c>
      <c r="L9" s="173" t="s">
        <v>50</v>
      </c>
      <c r="M9" s="129">
        <v>388</v>
      </c>
      <c r="N9" s="173">
        <v>319</v>
      </c>
      <c r="O9" s="173">
        <v>86</v>
      </c>
      <c r="P9" s="173" t="s">
        <v>50</v>
      </c>
      <c r="Q9" s="173" t="s">
        <v>50</v>
      </c>
      <c r="R9" s="173" t="s">
        <v>50</v>
      </c>
      <c r="S9" s="173">
        <v>90</v>
      </c>
      <c r="T9" s="173" t="s">
        <v>50</v>
      </c>
      <c r="U9" s="173" t="s">
        <v>50</v>
      </c>
      <c r="V9" s="173" t="s">
        <v>50</v>
      </c>
      <c r="W9" s="173">
        <v>7</v>
      </c>
      <c r="X9" s="1068" t="s">
        <v>50</v>
      </c>
      <c r="Y9" s="196" t="s">
        <v>1084</v>
      </c>
    </row>
    <row r="10" spans="1:25" s="169" customFormat="1" ht="32.25" customHeight="1">
      <c r="A10" s="63" t="s">
        <v>371</v>
      </c>
      <c r="B10" s="173" t="s">
        <v>50</v>
      </c>
      <c r="C10" s="173" t="s">
        <v>50</v>
      </c>
      <c r="D10" s="173" t="s">
        <v>50</v>
      </c>
      <c r="E10" s="173">
        <v>275</v>
      </c>
      <c r="F10" s="173">
        <v>346</v>
      </c>
      <c r="G10" s="173" t="s">
        <v>50</v>
      </c>
      <c r="H10" s="173" t="s">
        <v>50</v>
      </c>
      <c r="I10" s="173">
        <v>4</v>
      </c>
      <c r="J10" s="173" t="s">
        <v>50</v>
      </c>
      <c r="K10" s="173" t="s">
        <v>50</v>
      </c>
      <c r="L10" s="173" t="s">
        <v>50</v>
      </c>
      <c r="M10" s="129">
        <v>290</v>
      </c>
      <c r="N10" s="173">
        <v>130</v>
      </c>
      <c r="O10" s="173">
        <v>87</v>
      </c>
      <c r="P10" s="173" t="s">
        <v>50</v>
      </c>
      <c r="Q10" s="173" t="s">
        <v>50</v>
      </c>
      <c r="R10" s="173" t="s">
        <v>50</v>
      </c>
      <c r="S10" s="173">
        <v>15</v>
      </c>
      <c r="T10" s="173" t="s">
        <v>50</v>
      </c>
      <c r="U10" s="173" t="s">
        <v>50</v>
      </c>
      <c r="V10" s="173" t="s">
        <v>50</v>
      </c>
      <c r="W10" s="173" t="s">
        <v>50</v>
      </c>
      <c r="X10" s="173" t="s">
        <v>50</v>
      </c>
      <c r="Y10" s="196" t="s">
        <v>1085</v>
      </c>
    </row>
    <row r="11" spans="1:25" s="169" customFormat="1" ht="32.25" customHeight="1">
      <c r="A11" s="4" t="s">
        <v>1103</v>
      </c>
      <c r="B11" s="173" t="s">
        <v>50</v>
      </c>
      <c r="C11" s="173" t="s">
        <v>50</v>
      </c>
      <c r="D11" s="173" t="s">
        <v>50</v>
      </c>
      <c r="E11" s="173">
        <v>526</v>
      </c>
      <c r="F11" s="173">
        <v>519</v>
      </c>
      <c r="G11" s="173" t="s">
        <v>50</v>
      </c>
      <c r="H11" s="173" t="s">
        <v>50</v>
      </c>
      <c r="I11" s="173">
        <v>35</v>
      </c>
      <c r="J11" s="173" t="s">
        <v>50</v>
      </c>
      <c r="K11" s="173" t="s">
        <v>50</v>
      </c>
      <c r="L11" s="173" t="s">
        <v>50</v>
      </c>
      <c r="M11" s="129">
        <v>398</v>
      </c>
      <c r="N11" s="173">
        <v>342</v>
      </c>
      <c r="O11" s="173">
        <v>83</v>
      </c>
      <c r="P11" s="173" t="s">
        <v>50</v>
      </c>
      <c r="Q11" s="173" t="s">
        <v>50</v>
      </c>
      <c r="R11" s="173" t="s">
        <v>50</v>
      </c>
      <c r="S11" s="173">
        <v>95</v>
      </c>
      <c r="T11" s="173" t="s">
        <v>50</v>
      </c>
      <c r="U11" s="173" t="s">
        <v>50</v>
      </c>
      <c r="V11" s="173" t="s">
        <v>50</v>
      </c>
      <c r="W11" s="173">
        <v>9</v>
      </c>
      <c r="X11" s="173" t="s">
        <v>50</v>
      </c>
      <c r="Y11" s="196" t="s">
        <v>1086</v>
      </c>
    </row>
    <row r="12" spans="1:25" s="169" customFormat="1" ht="32.25" customHeight="1">
      <c r="A12" s="6" t="s">
        <v>372</v>
      </c>
      <c r="B12" s="173" t="s">
        <v>50</v>
      </c>
      <c r="C12" s="173" t="s">
        <v>50</v>
      </c>
      <c r="D12" s="173" t="s">
        <v>50</v>
      </c>
      <c r="E12" s="173">
        <v>285</v>
      </c>
      <c r="F12" s="173">
        <v>295</v>
      </c>
      <c r="G12" s="173" t="s">
        <v>50</v>
      </c>
      <c r="H12" s="173" t="s">
        <v>50</v>
      </c>
      <c r="I12" s="173">
        <v>4</v>
      </c>
      <c r="J12" s="173" t="s">
        <v>50</v>
      </c>
      <c r="K12" s="173" t="s">
        <v>50</v>
      </c>
      <c r="L12" s="173" t="s">
        <v>50</v>
      </c>
      <c r="M12" s="129">
        <v>287</v>
      </c>
      <c r="N12" s="173">
        <v>146</v>
      </c>
      <c r="O12" s="173">
        <v>81</v>
      </c>
      <c r="P12" s="173" t="s">
        <v>50</v>
      </c>
      <c r="Q12" s="173" t="s">
        <v>50</v>
      </c>
      <c r="R12" s="173" t="s">
        <v>50</v>
      </c>
      <c r="S12" s="173">
        <v>12</v>
      </c>
      <c r="T12" s="173" t="s">
        <v>50</v>
      </c>
      <c r="U12" s="173" t="s">
        <v>50</v>
      </c>
      <c r="V12" s="173" t="s">
        <v>50</v>
      </c>
      <c r="W12" s="173" t="s">
        <v>50</v>
      </c>
      <c r="X12" s="173" t="s">
        <v>50</v>
      </c>
      <c r="Y12" s="196" t="s">
        <v>1087</v>
      </c>
    </row>
    <row r="13" spans="1:25" s="179" customFormat="1" ht="32.25" customHeight="1">
      <c r="A13" s="175" t="s">
        <v>764</v>
      </c>
      <c r="B13" s="176" t="s">
        <v>1534</v>
      </c>
      <c r="C13" s="176" t="s">
        <v>1534</v>
      </c>
      <c r="D13" s="176" t="s">
        <v>1534</v>
      </c>
      <c r="E13" s="176">
        <v>870</v>
      </c>
      <c r="F13" s="176">
        <v>913</v>
      </c>
      <c r="G13" s="176" t="s">
        <v>50</v>
      </c>
      <c r="H13" s="176" t="s">
        <v>50</v>
      </c>
      <c r="I13" s="176">
        <v>55</v>
      </c>
      <c r="J13" s="176" t="s">
        <v>719</v>
      </c>
      <c r="K13" s="176" t="s">
        <v>50</v>
      </c>
      <c r="L13" s="176" t="s">
        <v>50</v>
      </c>
      <c r="M13" s="176">
        <v>678</v>
      </c>
      <c r="N13" s="176">
        <v>518</v>
      </c>
      <c r="O13" s="176">
        <v>162</v>
      </c>
      <c r="P13" s="176" t="s">
        <v>50</v>
      </c>
      <c r="Q13" s="176" t="s">
        <v>50</v>
      </c>
      <c r="R13" s="176" t="s">
        <v>50</v>
      </c>
      <c r="S13" s="177">
        <v>115</v>
      </c>
      <c r="T13" s="176" t="s">
        <v>50</v>
      </c>
      <c r="U13" s="176" t="s">
        <v>50</v>
      </c>
      <c r="V13" s="176" t="s">
        <v>50</v>
      </c>
      <c r="W13" s="176">
        <v>10</v>
      </c>
      <c r="X13" s="176" t="s">
        <v>50</v>
      </c>
      <c r="Y13" s="178" t="s">
        <v>764</v>
      </c>
    </row>
    <row r="14" spans="1:25" s="212" customFormat="1" ht="32.25" customHeight="1">
      <c r="A14" s="609" t="s">
        <v>363</v>
      </c>
      <c r="B14" s="43">
        <v>3420</v>
      </c>
      <c r="C14" s="43">
        <v>1519</v>
      </c>
      <c r="D14" s="43">
        <v>0</v>
      </c>
      <c r="E14" s="43">
        <v>894</v>
      </c>
      <c r="F14" s="43">
        <v>571</v>
      </c>
      <c r="G14" s="43">
        <v>1</v>
      </c>
      <c r="H14" s="43">
        <v>0</v>
      </c>
      <c r="I14" s="43">
        <v>53</v>
      </c>
      <c r="J14" s="43">
        <v>0</v>
      </c>
      <c r="K14" s="43">
        <v>1888</v>
      </c>
      <c r="L14" s="43">
        <v>53</v>
      </c>
      <c r="M14" s="43">
        <v>672</v>
      </c>
      <c r="N14" s="43">
        <v>524</v>
      </c>
      <c r="O14" s="43">
        <v>158</v>
      </c>
      <c r="P14" s="43">
        <v>360</v>
      </c>
      <c r="Q14" s="43">
        <v>1</v>
      </c>
      <c r="R14" s="43">
        <v>0</v>
      </c>
      <c r="S14" s="43">
        <v>120</v>
      </c>
      <c r="T14" s="43">
        <v>0</v>
      </c>
      <c r="U14" s="43">
        <v>2</v>
      </c>
      <c r="V14" s="43">
        <v>3</v>
      </c>
      <c r="W14" s="43">
        <v>8</v>
      </c>
      <c r="X14" s="176" t="s">
        <v>50</v>
      </c>
      <c r="Y14" s="610" t="s">
        <v>363</v>
      </c>
    </row>
    <row r="15" spans="1:25" s="212" customFormat="1" ht="32.25" customHeight="1">
      <c r="A15" s="609" t="s">
        <v>121</v>
      </c>
      <c r="B15" s="43">
        <v>3534</v>
      </c>
      <c r="C15" s="43">
        <v>1542</v>
      </c>
      <c r="D15" s="43">
        <v>0</v>
      </c>
      <c r="E15" s="43">
        <v>926</v>
      </c>
      <c r="F15" s="43">
        <v>561</v>
      </c>
      <c r="G15" s="43">
        <v>1</v>
      </c>
      <c r="H15" s="43">
        <v>1</v>
      </c>
      <c r="I15" s="43">
        <v>53</v>
      </c>
      <c r="J15" s="43">
        <v>0</v>
      </c>
      <c r="K15" s="43">
        <v>1979</v>
      </c>
      <c r="L15" s="43">
        <v>53</v>
      </c>
      <c r="M15" s="43">
        <v>703</v>
      </c>
      <c r="N15" s="43">
        <v>575</v>
      </c>
      <c r="O15" s="43">
        <v>141</v>
      </c>
      <c r="P15" s="43">
        <v>382</v>
      </c>
      <c r="Q15" s="43">
        <v>1</v>
      </c>
      <c r="R15" s="43">
        <v>0</v>
      </c>
      <c r="S15" s="43">
        <v>124</v>
      </c>
      <c r="T15" s="43">
        <v>0</v>
      </c>
      <c r="U15" s="43">
        <v>2</v>
      </c>
      <c r="V15" s="43">
        <v>3</v>
      </c>
      <c r="W15" s="43">
        <v>8</v>
      </c>
      <c r="X15" s="176" t="s">
        <v>50</v>
      </c>
      <c r="Y15" s="610" t="s">
        <v>121</v>
      </c>
    </row>
    <row r="16" spans="1:25" s="238" customFormat="1" ht="32.25" customHeight="1" thickBot="1">
      <c r="A16" s="933" t="s">
        <v>537</v>
      </c>
      <c r="B16" s="877">
        <f>C16+K16+U16+V16+W16+X16</f>
        <v>3599</v>
      </c>
      <c r="C16" s="878">
        <f>SUM(D16:J16)</f>
        <v>1540</v>
      </c>
      <c r="D16" s="878">
        <v>0</v>
      </c>
      <c r="E16" s="934">
        <v>937</v>
      </c>
      <c r="F16" s="934">
        <v>551</v>
      </c>
      <c r="G16" s="934">
        <v>1</v>
      </c>
      <c r="H16" s="878">
        <v>1</v>
      </c>
      <c r="I16" s="934">
        <v>50</v>
      </c>
      <c r="J16" s="878">
        <v>0</v>
      </c>
      <c r="K16" s="878">
        <f>SUM(L16:T16)</f>
        <v>2028</v>
      </c>
      <c r="L16" s="878">
        <v>55</v>
      </c>
      <c r="M16" s="934">
        <v>702</v>
      </c>
      <c r="N16" s="934">
        <v>585</v>
      </c>
      <c r="O16" s="934">
        <v>142</v>
      </c>
      <c r="P16" s="934">
        <v>413</v>
      </c>
      <c r="Q16" s="934">
        <v>2</v>
      </c>
      <c r="R16" s="878">
        <v>0</v>
      </c>
      <c r="S16" s="934">
        <v>129</v>
      </c>
      <c r="T16" s="878">
        <v>0</v>
      </c>
      <c r="U16" s="934">
        <v>2</v>
      </c>
      <c r="V16" s="934">
        <v>7</v>
      </c>
      <c r="W16" s="934">
        <v>7</v>
      </c>
      <c r="X16" s="935">
        <v>15</v>
      </c>
      <c r="Y16" s="673" t="s">
        <v>537</v>
      </c>
    </row>
    <row r="17" spans="1:24" s="169" customFormat="1" ht="21" customHeight="1">
      <c r="A17" s="50" t="s">
        <v>678</v>
      </c>
      <c r="B17" s="643"/>
      <c r="U17" s="643"/>
      <c r="V17" s="643"/>
      <c r="W17" s="643"/>
      <c r="X17" s="644" t="s">
        <v>679</v>
      </c>
    </row>
    <row r="18" spans="1:11" s="169" customFormat="1" ht="24.75" customHeight="1">
      <c r="A18" s="1339" t="s">
        <v>655</v>
      </c>
      <c r="B18" s="1339"/>
      <c r="C18" s="1339"/>
      <c r="D18" s="1339"/>
      <c r="E18" s="1339"/>
      <c r="F18" s="1339"/>
      <c r="G18" s="1339"/>
      <c r="H18" s="1339"/>
      <c r="I18" s="1339"/>
      <c r="J18" s="1339"/>
      <c r="K18" s="1339"/>
    </row>
    <row r="19" spans="1:25" ht="18.75" customHeight="1">
      <c r="A19" s="643" t="s">
        <v>656</v>
      </c>
      <c r="B19" s="643"/>
      <c r="C19" s="643"/>
      <c r="D19" s="643"/>
      <c r="E19" s="643"/>
      <c r="F19" s="643"/>
      <c r="G19" s="643"/>
      <c r="H19" s="643"/>
      <c r="I19" s="643"/>
      <c r="J19" s="643"/>
      <c r="K19" s="643"/>
      <c r="L19" s="169"/>
      <c r="M19" s="169"/>
      <c r="N19" s="169"/>
      <c r="O19" s="169"/>
      <c r="P19" s="169"/>
      <c r="Q19" s="169"/>
      <c r="R19" s="169"/>
      <c r="S19" s="169"/>
      <c r="T19" s="169"/>
      <c r="U19" s="169"/>
      <c r="V19" s="169"/>
      <c r="W19" s="169"/>
      <c r="X19" s="169"/>
      <c r="Y19" s="169"/>
    </row>
  </sheetData>
  <mergeCells count="12">
    <mergeCell ref="A1:Q1"/>
    <mergeCell ref="S3:T3"/>
    <mergeCell ref="A3:A8"/>
    <mergeCell ref="A18:K18"/>
    <mergeCell ref="C3:J3"/>
    <mergeCell ref="V2:Y2"/>
    <mergeCell ref="Y3:Y8"/>
    <mergeCell ref="M6:O6"/>
    <mergeCell ref="U3:X3"/>
    <mergeCell ref="M4:O4"/>
    <mergeCell ref="M5:O5"/>
    <mergeCell ref="O3:R3"/>
  </mergeCells>
  <printOptions/>
  <pageMargins left="0.31" right="0.53" top="0.984251968503937" bottom="0.984251968503937" header="0.5118110236220472" footer="0.5118110236220472"/>
  <pageSetup horizontalDpi="600" verticalDpi="600" orientation="landscape" paperSize="9" scale="75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N15"/>
  <sheetViews>
    <sheetView zoomScaleSheetLayoutView="100" workbookViewId="0" topLeftCell="A1">
      <selection activeCell="J15" sqref="J15"/>
    </sheetView>
  </sheetViews>
  <sheetFormatPr defaultColWidth="9.140625" defaultRowHeight="12.75"/>
  <cols>
    <col min="1" max="1" width="15.7109375" style="21" customWidth="1"/>
    <col min="2" max="13" width="8.28125" style="21" customWidth="1"/>
    <col min="14" max="14" width="14.8515625" style="21" customWidth="1"/>
    <col min="15" max="16384" width="11.28125" style="21" customWidth="1"/>
  </cols>
  <sheetData>
    <row r="1" spans="1:14" s="3" customFormat="1" ht="32.25" customHeight="1">
      <c r="A1" s="1211" t="s">
        <v>1535</v>
      </c>
      <c r="B1" s="1211"/>
      <c r="C1" s="1211"/>
      <c r="D1" s="1211"/>
      <c r="E1" s="1211"/>
      <c r="F1" s="1211"/>
      <c r="G1" s="1211"/>
      <c r="H1" s="1211"/>
      <c r="I1" s="1211"/>
      <c r="J1" s="1211"/>
      <c r="K1" s="1211"/>
      <c r="L1" s="1211"/>
      <c r="M1" s="1211"/>
      <c r="N1" s="1212"/>
    </row>
    <row r="2" spans="1:14" s="46" customFormat="1" ht="18" customHeight="1">
      <c r="A2" s="46" t="s">
        <v>1487</v>
      </c>
      <c r="N2" s="47" t="s">
        <v>716</v>
      </c>
    </row>
    <row r="3" spans="1:14" s="415" customFormat="1" ht="27.75" customHeight="1">
      <c r="A3" s="1141" t="s">
        <v>1488</v>
      </c>
      <c r="B3" s="1263" t="s">
        <v>1536</v>
      </c>
      <c r="C3" s="1262"/>
      <c r="D3" s="1230"/>
      <c r="E3" s="1263" t="s">
        <v>1537</v>
      </c>
      <c r="F3" s="1262"/>
      <c r="G3" s="1262"/>
      <c r="H3" s="1263" t="s">
        <v>1538</v>
      </c>
      <c r="I3" s="1262"/>
      <c r="J3" s="1230"/>
      <c r="K3" s="1341" t="s">
        <v>1539</v>
      </c>
      <c r="L3" s="1262"/>
      <c r="M3" s="1230"/>
      <c r="N3" s="1216" t="s">
        <v>717</v>
      </c>
    </row>
    <row r="4" spans="1:14" s="415" customFormat="1" ht="27.75" customHeight="1">
      <c r="A4" s="1227"/>
      <c r="B4" s="1243" t="s">
        <v>1540</v>
      </c>
      <c r="C4" s="1264"/>
      <c r="D4" s="1228"/>
      <c r="E4" s="1340" t="s">
        <v>1541</v>
      </c>
      <c r="F4" s="1264"/>
      <c r="G4" s="1264"/>
      <c r="H4" s="1243" t="s">
        <v>1542</v>
      </c>
      <c r="I4" s="1264"/>
      <c r="J4" s="1228"/>
      <c r="K4" s="1264" t="s">
        <v>1543</v>
      </c>
      <c r="L4" s="1264"/>
      <c r="M4" s="1228"/>
      <c r="N4" s="1237"/>
    </row>
    <row r="5" spans="1:14" s="415" customFormat="1" ht="27.75" customHeight="1">
      <c r="A5" s="1227"/>
      <c r="B5" s="494" t="s">
        <v>1544</v>
      </c>
      <c r="C5" s="490" t="s">
        <v>1545</v>
      </c>
      <c r="D5" s="490" t="s">
        <v>1546</v>
      </c>
      <c r="E5" s="494" t="s">
        <v>1544</v>
      </c>
      <c r="F5" s="490" t="s">
        <v>1545</v>
      </c>
      <c r="G5" s="490" t="s">
        <v>1546</v>
      </c>
      <c r="H5" s="494" t="s">
        <v>1544</v>
      </c>
      <c r="I5" s="490" t="s">
        <v>1545</v>
      </c>
      <c r="J5" s="490" t="s">
        <v>1546</v>
      </c>
      <c r="K5" s="494" t="s">
        <v>1544</v>
      </c>
      <c r="L5" s="490" t="s">
        <v>1545</v>
      </c>
      <c r="M5" s="490" t="s">
        <v>1546</v>
      </c>
      <c r="N5" s="1237"/>
    </row>
    <row r="6" spans="1:14" s="415" customFormat="1" ht="27.75" customHeight="1">
      <c r="A6" s="1228"/>
      <c r="B6" s="436" t="s">
        <v>718</v>
      </c>
      <c r="C6" s="491" t="s">
        <v>1547</v>
      </c>
      <c r="D6" s="491" t="s">
        <v>1548</v>
      </c>
      <c r="E6" s="436" t="s">
        <v>718</v>
      </c>
      <c r="F6" s="491" t="s">
        <v>1547</v>
      </c>
      <c r="G6" s="491" t="s">
        <v>1548</v>
      </c>
      <c r="H6" s="436" t="s">
        <v>718</v>
      </c>
      <c r="I6" s="491" t="s">
        <v>1547</v>
      </c>
      <c r="J6" s="491" t="s">
        <v>1548</v>
      </c>
      <c r="K6" s="436" t="s">
        <v>718</v>
      </c>
      <c r="L6" s="491" t="s">
        <v>1547</v>
      </c>
      <c r="M6" s="491" t="s">
        <v>1548</v>
      </c>
      <c r="N6" s="1242"/>
    </row>
    <row r="7" spans="1:14" s="7" customFormat="1" ht="27" customHeight="1">
      <c r="A7" s="165" t="s">
        <v>1102</v>
      </c>
      <c r="B7" s="111">
        <v>303</v>
      </c>
      <c r="C7" s="309">
        <v>219</v>
      </c>
      <c r="D7" s="309">
        <v>84</v>
      </c>
      <c r="E7" s="309">
        <v>20</v>
      </c>
      <c r="F7" s="309">
        <v>20</v>
      </c>
      <c r="G7" s="100">
        <v>0</v>
      </c>
      <c r="H7" s="307">
        <v>283</v>
      </c>
      <c r="I7" s="307">
        <v>199</v>
      </c>
      <c r="J7" s="307">
        <v>84</v>
      </c>
      <c r="K7" s="100">
        <v>0</v>
      </c>
      <c r="L7" s="100">
        <v>0</v>
      </c>
      <c r="M7" s="100">
        <v>0</v>
      </c>
      <c r="N7" s="187" t="s">
        <v>1084</v>
      </c>
    </row>
    <row r="8" spans="1:14" s="7" customFormat="1" ht="27" customHeight="1">
      <c r="A8" s="166" t="s">
        <v>371</v>
      </c>
      <c r="B8" s="56">
        <v>127</v>
      </c>
      <c r="C8" s="310">
        <v>91</v>
      </c>
      <c r="D8" s="310">
        <v>36</v>
      </c>
      <c r="E8" s="310">
        <v>2</v>
      </c>
      <c r="F8" s="310">
        <v>2</v>
      </c>
      <c r="G8" s="56" t="s">
        <v>51</v>
      </c>
      <c r="H8" s="308">
        <v>125</v>
      </c>
      <c r="I8" s="308">
        <v>89</v>
      </c>
      <c r="J8" s="308">
        <v>36</v>
      </c>
      <c r="K8" s="56" t="s">
        <v>51</v>
      </c>
      <c r="L8" s="56" t="s">
        <v>51</v>
      </c>
      <c r="M8" s="56" t="s">
        <v>51</v>
      </c>
      <c r="N8" s="187" t="s">
        <v>1085</v>
      </c>
    </row>
    <row r="9" spans="1:14" s="5" customFormat="1" ht="27" customHeight="1">
      <c r="A9" s="137" t="s">
        <v>1103</v>
      </c>
      <c r="B9" s="54">
        <f>SUM(E9,H9,K9)</f>
        <v>375</v>
      </c>
      <c r="C9" s="317">
        <f>SUM(F9,I9,L9)</f>
        <v>279</v>
      </c>
      <c r="D9" s="317">
        <f>SUM(G9,J9,M9)</f>
        <v>96</v>
      </c>
      <c r="E9" s="317">
        <f>SUM(F9:G9)</f>
        <v>20</v>
      </c>
      <c r="F9" s="317">
        <v>20</v>
      </c>
      <c r="G9" s="55">
        <v>0</v>
      </c>
      <c r="H9" s="318">
        <f>SUM(I9:J9)</f>
        <v>354</v>
      </c>
      <c r="I9" s="318">
        <v>258</v>
      </c>
      <c r="J9" s="318">
        <v>96</v>
      </c>
      <c r="K9" s="55">
        <f>SUM(L9:M9)</f>
        <v>1</v>
      </c>
      <c r="L9" s="55">
        <v>1</v>
      </c>
      <c r="M9" s="55">
        <v>0</v>
      </c>
      <c r="N9" s="187" t="s">
        <v>1086</v>
      </c>
    </row>
    <row r="10" spans="1:14" s="7" customFormat="1" ht="27" customHeight="1">
      <c r="A10" s="138" t="s">
        <v>372</v>
      </c>
      <c r="B10" s="56">
        <f>SUM(C10:D10)</f>
        <v>135</v>
      </c>
      <c r="C10" s="310">
        <f aca="true" t="shared" si="0" ref="C10:D12">SUM(F10,I10,L10)</f>
        <v>93</v>
      </c>
      <c r="D10" s="310">
        <f t="shared" si="0"/>
        <v>42</v>
      </c>
      <c r="E10" s="310">
        <f>SUM(F10:G10)</f>
        <v>2</v>
      </c>
      <c r="F10" s="310">
        <v>2</v>
      </c>
      <c r="G10" s="56" t="s">
        <v>1489</v>
      </c>
      <c r="H10" s="308">
        <f>SUM(I10:J10)</f>
        <v>133</v>
      </c>
      <c r="I10" s="308">
        <v>91</v>
      </c>
      <c r="J10" s="308">
        <v>42</v>
      </c>
      <c r="K10" s="56" t="s">
        <v>1489</v>
      </c>
      <c r="L10" s="56" t="s">
        <v>1489</v>
      </c>
      <c r="M10" s="56" t="s">
        <v>1489</v>
      </c>
      <c r="N10" s="187" t="s">
        <v>1087</v>
      </c>
    </row>
    <row r="11" spans="1:14" s="5" customFormat="1" ht="27" customHeight="1">
      <c r="A11" s="41" t="s">
        <v>408</v>
      </c>
      <c r="B11" s="42">
        <f>SUM(E11,H11,K11)</f>
        <v>564</v>
      </c>
      <c r="C11" s="314">
        <f t="shared" si="0"/>
        <v>406</v>
      </c>
      <c r="D11" s="314">
        <f t="shared" si="0"/>
        <v>158</v>
      </c>
      <c r="E11" s="314">
        <f>SUM(F11:G11)</f>
        <v>17</v>
      </c>
      <c r="F11" s="314">
        <v>17</v>
      </c>
      <c r="G11" s="130" t="s">
        <v>1489</v>
      </c>
      <c r="H11" s="306">
        <f>SUM(I11:J11)</f>
        <v>547</v>
      </c>
      <c r="I11" s="306">
        <v>389</v>
      </c>
      <c r="J11" s="306">
        <v>158</v>
      </c>
      <c r="K11" s="130" t="s">
        <v>1489</v>
      </c>
      <c r="L11" s="130" t="s">
        <v>1489</v>
      </c>
      <c r="M11" s="130" t="s">
        <v>1489</v>
      </c>
      <c r="N11" s="17" t="s">
        <v>408</v>
      </c>
    </row>
    <row r="12" spans="1:14" s="5" customFormat="1" ht="27" customHeight="1">
      <c r="A12" s="41" t="s">
        <v>363</v>
      </c>
      <c r="B12" s="43">
        <f>SUM(E12,H12,K12)</f>
        <v>645</v>
      </c>
      <c r="C12" s="314">
        <f t="shared" si="0"/>
        <v>459</v>
      </c>
      <c r="D12" s="314">
        <f t="shared" si="0"/>
        <v>186</v>
      </c>
      <c r="E12" s="314">
        <f>SUM(F12:G12)</f>
        <v>20</v>
      </c>
      <c r="F12" s="314">
        <v>20</v>
      </c>
      <c r="G12" s="130" t="s">
        <v>50</v>
      </c>
      <c r="H12" s="306">
        <f>SUM(I12:J12)</f>
        <v>625</v>
      </c>
      <c r="I12" s="306">
        <v>439</v>
      </c>
      <c r="J12" s="306">
        <v>186</v>
      </c>
      <c r="K12" s="130" t="s">
        <v>50</v>
      </c>
      <c r="L12" s="130" t="s">
        <v>50</v>
      </c>
      <c r="M12" s="233" t="s">
        <v>50</v>
      </c>
      <c r="N12" s="40" t="s">
        <v>363</v>
      </c>
    </row>
    <row r="13" spans="1:14" s="5" customFormat="1" ht="27" customHeight="1">
      <c r="A13" s="41" t="s">
        <v>121</v>
      </c>
      <c r="B13" s="43">
        <v>711</v>
      </c>
      <c r="C13" s="314">
        <v>495</v>
      </c>
      <c r="D13" s="314">
        <v>216</v>
      </c>
      <c r="E13" s="314">
        <v>25</v>
      </c>
      <c r="F13" s="314">
        <v>25</v>
      </c>
      <c r="G13" s="130">
        <v>0</v>
      </c>
      <c r="H13" s="306">
        <v>686</v>
      </c>
      <c r="I13" s="306">
        <v>470</v>
      </c>
      <c r="J13" s="306">
        <v>216</v>
      </c>
      <c r="K13" s="130"/>
      <c r="L13" s="130"/>
      <c r="M13" s="130"/>
      <c r="N13" s="17" t="s">
        <v>121</v>
      </c>
    </row>
    <row r="14" spans="1:14" s="587" customFormat="1" ht="27" customHeight="1">
      <c r="A14" s="45" t="s">
        <v>537</v>
      </c>
      <c r="B14" s="878">
        <f>E14+H14</f>
        <v>779</v>
      </c>
      <c r="C14" s="878">
        <v>532</v>
      </c>
      <c r="D14" s="878">
        <v>247</v>
      </c>
      <c r="E14" s="878">
        <v>35</v>
      </c>
      <c r="F14" s="878">
        <v>35</v>
      </c>
      <c r="G14" s="878">
        <f>SUM(G15:G16)</f>
        <v>0</v>
      </c>
      <c r="H14" s="878">
        <f>I14+J14</f>
        <v>744</v>
      </c>
      <c r="I14" s="878">
        <v>497</v>
      </c>
      <c r="J14" s="878">
        <v>247</v>
      </c>
      <c r="K14" s="878">
        <f>SUM(K15:K16)</f>
        <v>0</v>
      </c>
      <c r="L14" s="878">
        <f>SUM(L15:L16)</f>
        <v>0</v>
      </c>
      <c r="M14" s="878">
        <f>SUM(M15:M16)</f>
        <v>0</v>
      </c>
      <c r="N14" s="888" t="s">
        <v>537</v>
      </c>
    </row>
    <row r="15" spans="1:14" s="2" customFormat="1" ht="19.5" customHeight="1">
      <c r="A15" s="127" t="s">
        <v>1549</v>
      </c>
      <c r="I15" s="10"/>
      <c r="J15" s="674" t="s">
        <v>1476</v>
      </c>
      <c r="K15" s="161"/>
      <c r="L15" s="161"/>
      <c r="M15" s="161"/>
      <c r="N15" s="161"/>
    </row>
    <row r="16" s="71" customFormat="1" ht="13.5"/>
    <row r="17" s="71" customFormat="1" ht="13.5"/>
    <row r="18" s="71" customFormat="1" ht="13.5"/>
    <row r="19" s="71" customFormat="1" ht="13.5"/>
    <row r="20" s="71" customFormat="1" ht="13.5"/>
    <row r="21" s="71" customFormat="1" ht="13.5"/>
    <row r="22" s="71" customFormat="1" ht="13.5"/>
    <row r="23" s="71" customFormat="1" ht="13.5"/>
  </sheetData>
  <mergeCells count="11">
    <mergeCell ref="B4:D4"/>
    <mergeCell ref="E4:G4"/>
    <mergeCell ref="H4:J4"/>
    <mergeCell ref="K4:M4"/>
    <mergeCell ref="A1:N1"/>
    <mergeCell ref="A3:A6"/>
    <mergeCell ref="B3:D3"/>
    <mergeCell ref="E3:G3"/>
    <mergeCell ref="H3:J3"/>
    <mergeCell ref="K3:M3"/>
    <mergeCell ref="N3:N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S16"/>
  <sheetViews>
    <sheetView zoomScaleSheetLayoutView="100" workbookViewId="0" topLeftCell="A1">
      <selection activeCell="I16" sqref="I16"/>
    </sheetView>
  </sheetViews>
  <sheetFormatPr defaultColWidth="9.140625" defaultRowHeight="12.75"/>
  <cols>
    <col min="1" max="1" width="13.421875" style="21" customWidth="1"/>
    <col min="2" max="4" width="7.421875" style="21" customWidth="1"/>
    <col min="5" max="5" width="8.00390625" style="21" customWidth="1"/>
    <col min="6" max="8" width="7.421875" style="21" customWidth="1"/>
    <col min="9" max="9" width="8.140625" style="21" customWidth="1"/>
    <col min="10" max="12" width="7.421875" style="21" customWidth="1"/>
    <col min="13" max="13" width="8.00390625" style="21" customWidth="1"/>
    <col min="14" max="16" width="7.421875" style="21" customWidth="1"/>
    <col min="17" max="17" width="7.7109375" style="21" customWidth="1"/>
    <col min="18" max="18" width="12.28125" style="21" customWidth="1"/>
    <col min="19" max="16384" width="11.28125" style="21" customWidth="1"/>
  </cols>
  <sheetData>
    <row r="1" spans="1:18" s="3" customFormat="1" ht="30" customHeight="1">
      <c r="A1" s="1162" t="s">
        <v>1550</v>
      </c>
      <c r="B1" s="1162"/>
      <c r="C1" s="1162"/>
      <c r="D1" s="1162"/>
      <c r="E1" s="1162"/>
      <c r="F1" s="1162"/>
      <c r="G1" s="1162"/>
      <c r="H1" s="1162"/>
      <c r="I1" s="1162"/>
      <c r="J1" s="1162"/>
      <c r="K1" s="1162"/>
      <c r="L1" s="1162"/>
      <c r="M1" s="1162"/>
      <c r="N1" s="1162"/>
      <c r="O1" s="1162"/>
      <c r="P1" s="1162"/>
      <c r="Q1" s="1162"/>
      <c r="R1" s="1343"/>
    </row>
    <row r="2" spans="1:18" s="46" customFormat="1" ht="25.5" customHeight="1">
      <c r="A2" s="46" t="s">
        <v>1551</v>
      </c>
      <c r="R2" s="47" t="s">
        <v>370</v>
      </c>
    </row>
    <row r="3" spans="1:19" s="415" customFormat="1" ht="24.75" customHeight="1">
      <c r="A3" s="1220" t="s">
        <v>373</v>
      </c>
      <c r="B3" s="1147" t="s">
        <v>1552</v>
      </c>
      <c r="C3" s="1198"/>
      <c r="D3" s="1198"/>
      <c r="E3" s="1224"/>
      <c r="F3" s="1147" t="s">
        <v>1553</v>
      </c>
      <c r="G3" s="1198"/>
      <c r="H3" s="1198"/>
      <c r="I3" s="1224"/>
      <c r="J3" s="1147" t="s">
        <v>1554</v>
      </c>
      <c r="K3" s="1198"/>
      <c r="L3" s="1198"/>
      <c r="M3" s="1224"/>
      <c r="N3" s="1147" t="s">
        <v>1555</v>
      </c>
      <c r="O3" s="1198"/>
      <c r="P3" s="1198"/>
      <c r="Q3" s="1224"/>
      <c r="R3" s="1205" t="s">
        <v>384</v>
      </c>
      <c r="S3" s="493"/>
    </row>
    <row r="4" spans="1:19" s="415" customFormat="1" ht="24.75" customHeight="1">
      <c r="A4" s="1221"/>
      <c r="B4" s="1344" t="s">
        <v>1556</v>
      </c>
      <c r="C4" s="1148"/>
      <c r="D4" s="1148"/>
      <c r="E4" s="1222"/>
      <c r="F4" s="1342" t="s">
        <v>1557</v>
      </c>
      <c r="G4" s="1148"/>
      <c r="H4" s="1148"/>
      <c r="I4" s="1222"/>
      <c r="J4" s="1207" t="s">
        <v>1558</v>
      </c>
      <c r="K4" s="1148"/>
      <c r="L4" s="1148"/>
      <c r="M4" s="1222"/>
      <c r="N4" s="1207" t="s">
        <v>1559</v>
      </c>
      <c r="O4" s="1148"/>
      <c r="P4" s="1148"/>
      <c r="Q4" s="1222"/>
      <c r="R4" s="1206"/>
      <c r="S4" s="493"/>
    </row>
    <row r="5" spans="1:19" s="415" customFormat="1" ht="24.75" customHeight="1">
      <c r="A5" s="1221"/>
      <c r="B5" s="466" t="s">
        <v>1560</v>
      </c>
      <c r="C5" s="465" t="s">
        <v>1561</v>
      </c>
      <c r="D5" s="465" t="s">
        <v>1562</v>
      </c>
      <c r="E5" s="465" t="s">
        <v>1570</v>
      </c>
      <c r="F5" s="466" t="s">
        <v>1560</v>
      </c>
      <c r="G5" s="465" t="s">
        <v>1561</v>
      </c>
      <c r="H5" s="465" t="s">
        <v>1562</v>
      </c>
      <c r="I5" s="465" t="s">
        <v>1570</v>
      </c>
      <c r="J5" s="466" t="s">
        <v>1560</v>
      </c>
      <c r="K5" s="465" t="s">
        <v>1561</v>
      </c>
      <c r="L5" s="465" t="s">
        <v>1562</v>
      </c>
      <c r="M5" s="465" t="s">
        <v>1570</v>
      </c>
      <c r="N5" s="466" t="s">
        <v>1560</v>
      </c>
      <c r="O5" s="465" t="s">
        <v>1561</v>
      </c>
      <c r="P5" s="465" t="s">
        <v>1562</v>
      </c>
      <c r="Q5" s="465" t="s">
        <v>1570</v>
      </c>
      <c r="R5" s="1206"/>
      <c r="S5" s="493"/>
    </row>
    <row r="6" spans="1:19" s="415" customFormat="1" ht="24.75" customHeight="1">
      <c r="A6" s="1221"/>
      <c r="B6" s="423"/>
      <c r="C6" s="68" t="s">
        <v>1563</v>
      </c>
      <c r="D6" s="68" t="s">
        <v>1564</v>
      </c>
      <c r="E6" s="68" t="s">
        <v>1565</v>
      </c>
      <c r="F6" s="423"/>
      <c r="G6" s="68" t="s">
        <v>1563</v>
      </c>
      <c r="H6" s="68" t="s">
        <v>1564</v>
      </c>
      <c r="I6" s="68" t="s">
        <v>1565</v>
      </c>
      <c r="J6" s="423"/>
      <c r="K6" s="68" t="s">
        <v>1563</v>
      </c>
      <c r="L6" s="68" t="s">
        <v>1564</v>
      </c>
      <c r="M6" s="68" t="s">
        <v>1565</v>
      </c>
      <c r="N6" s="423"/>
      <c r="O6" s="68" t="s">
        <v>1563</v>
      </c>
      <c r="P6" s="68" t="s">
        <v>1564</v>
      </c>
      <c r="Q6" s="68" t="s">
        <v>1565</v>
      </c>
      <c r="R6" s="1206"/>
      <c r="S6" s="493"/>
    </row>
    <row r="7" spans="1:19" s="415" customFormat="1" ht="24.75" customHeight="1">
      <c r="A7" s="1222"/>
      <c r="B7" s="430" t="s">
        <v>394</v>
      </c>
      <c r="C7" s="69" t="s">
        <v>1566</v>
      </c>
      <c r="D7" s="69" t="s">
        <v>1566</v>
      </c>
      <c r="E7" s="69" t="s">
        <v>1567</v>
      </c>
      <c r="F7" s="430" t="s">
        <v>394</v>
      </c>
      <c r="G7" s="69" t="s">
        <v>1566</v>
      </c>
      <c r="H7" s="69" t="s">
        <v>1566</v>
      </c>
      <c r="I7" s="69" t="s">
        <v>1567</v>
      </c>
      <c r="J7" s="430" t="s">
        <v>394</v>
      </c>
      <c r="K7" s="69" t="s">
        <v>1566</v>
      </c>
      <c r="L7" s="69" t="s">
        <v>1566</v>
      </c>
      <c r="M7" s="69" t="s">
        <v>1567</v>
      </c>
      <c r="N7" s="430" t="s">
        <v>394</v>
      </c>
      <c r="O7" s="69" t="s">
        <v>1566</v>
      </c>
      <c r="P7" s="69" t="s">
        <v>1566</v>
      </c>
      <c r="Q7" s="69" t="s">
        <v>1567</v>
      </c>
      <c r="R7" s="1207"/>
      <c r="S7" s="493"/>
    </row>
    <row r="8" spans="1:18" s="7" customFormat="1" ht="30.75" customHeight="1">
      <c r="A8" s="4" t="s">
        <v>1478</v>
      </c>
      <c r="B8" s="111">
        <v>400</v>
      </c>
      <c r="C8" s="100">
        <v>48</v>
      </c>
      <c r="D8" s="100">
        <v>73</v>
      </c>
      <c r="E8" s="100">
        <v>279</v>
      </c>
      <c r="F8" s="100">
        <v>11</v>
      </c>
      <c r="G8" s="100">
        <v>0</v>
      </c>
      <c r="H8" s="100">
        <v>0</v>
      </c>
      <c r="I8" s="100">
        <v>11</v>
      </c>
      <c r="J8" s="100">
        <v>1</v>
      </c>
      <c r="K8" s="100">
        <v>0</v>
      </c>
      <c r="L8" s="100">
        <v>0</v>
      </c>
      <c r="M8" s="100">
        <v>1</v>
      </c>
      <c r="N8" s="100">
        <v>388</v>
      </c>
      <c r="O8" s="100">
        <v>48</v>
      </c>
      <c r="P8" s="100">
        <v>73</v>
      </c>
      <c r="Q8" s="100">
        <v>267</v>
      </c>
      <c r="R8" s="196" t="s">
        <v>1084</v>
      </c>
    </row>
    <row r="9" spans="1:18" s="7" customFormat="1" ht="30.75" customHeight="1">
      <c r="A9" s="126" t="s">
        <v>1568</v>
      </c>
      <c r="B9" s="56">
        <v>36</v>
      </c>
      <c r="C9" s="56">
        <v>6</v>
      </c>
      <c r="D9" s="56">
        <v>4</v>
      </c>
      <c r="E9" s="56">
        <v>26</v>
      </c>
      <c r="F9" s="53" t="s">
        <v>51</v>
      </c>
      <c r="G9" s="53" t="s">
        <v>51</v>
      </c>
      <c r="H9" s="53" t="s">
        <v>51</v>
      </c>
      <c r="I9" s="53" t="s">
        <v>51</v>
      </c>
      <c r="J9" s="53" t="s">
        <v>51</v>
      </c>
      <c r="K9" s="53" t="s">
        <v>51</v>
      </c>
      <c r="L9" s="53" t="s">
        <v>51</v>
      </c>
      <c r="M9" s="53" t="s">
        <v>51</v>
      </c>
      <c r="N9" s="56">
        <v>36</v>
      </c>
      <c r="O9" s="40">
        <v>6</v>
      </c>
      <c r="P9" s="40">
        <v>4</v>
      </c>
      <c r="Q9" s="40">
        <v>26</v>
      </c>
      <c r="R9" s="196" t="s">
        <v>1085</v>
      </c>
    </row>
    <row r="10" spans="1:18" s="5" customFormat="1" ht="30.75" customHeight="1">
      <c r="A10" s="4" t="s">
        <v>1477</v>
      </c>
      <c r="B10" s="111">
        <f>SUM(C10:E10)</f>
        <v>501</v>
      </c>
      <c r="C10" s="100">
        <f aca="true" t="shared" si="0" ref="C10:E12">SUM(G10,K10,O10)</f>
        <v>121</v>
      </c>
      <c r="D10" s="100">
        <f t="shared" si="0"/>
        <v>172</v>
      </c>
      <c r="E10" s="100">
        <f t="shared" si="0"/>
        <v>208</v>
      </c>
      <c r="F10" s="55">
        <f>SUM(G10:I10)</f>
        <v>16</v>
      </c>
      <c r="G10" s="55">
        <v>0</v>
      </c>
      <c r="H10" s="55">
        <v>0</v>
      </c>
      <c r="I10" s="55">
        <v>16</v>
      </c>
      <c r="J10" s="55">
        <f>SUM(K10:M10)</f>
        <v>1</v>
      </c>
      <c r="K10" s="55">
        <v>0</v>
      </c>
      <c r="L10" s="55">
        <v>0</v>
      </c>
      <c r="M10" s="55">
        <v>1</v>
      </c>
      <c r="N10" s="55">
        <f>SUM(O10:Q10)</f>
        <v>484</v>
      </c>
      <c r="O10" s="55">
        <v>121</v>
      </c>
      <c r="P10" s="55">
        <v>172</v>
      </c>
      <c r="Q10" s="55">
        <v>191</v>
      </c>
      <c r="R10" s="196" t="s">
        <v>1086</v>
      </c>
    </row>
    <row r="11" spans="1:18" s="7" customFormat="1" ht="30.75" customHeight="1">
      <c r="A11" s="126" t="s">
        <v>405</v>
      </c>
      <c r="B11" s="56">
        <f>SUM(C11:E11)</f>
        <v>39</v>
      </c>
      <c r="C11" s="56">
        <f t="shared" si="0"/>
        <v>9</v>
      </c>
      <c r="D11" s="56">
        <f t="shared" si="0"/>
        <v>10</v>
      </c>
      <c r="E11" s="56">
        <f t="shared" si="0"/>
        <v>20</v>
      </c>
      <c r="F11" s="56" t="s">
        <v>1569</v>
      </c>
      <c r="G11" s="56" t="s">
        <v>1569</v>
      </c>
      <c r="H11" s="56" t="s">
        <v>1569</v>
      </c>
      <c r="I11" s="56" t="s">
        <v>1569</v>
      </c>
      <c r="J11" s="56" t="s">
        <v>51</v>
      </c>
      <c r="K11" s="56" t="s">
        <v>1569</v>
      </c>
      <c r="L11" s="56" t="s">
        <v>1569</v>
      </c>
      <c r="M11" s="56" t="s">
        <v>1569</v>
      </c>
      <c r="N11" s="56">
        <f>SUM(O11:Q11)</f>
        <v>39</v>
      </c>
      <c r="O11" s="55">
        <v>9</v>
      </c>
      <c r="P11" s="55">
        <v>10</v>
      </c>
      <c r="Q11" s="55">
        <v>20</v>
      </c>
      <c r="R11" s="196" t="s">
        <v>1087</v>
      </c>
    </row>
    <row r="12" spans="1:18" s="5" customFormat="1" ht="30.75" customHeight="1">
      <c r="A12" s="41" t="s">
        <v>408</v>
      </c>
      <c r="B12" s="42">
        <f>SUM(C12:E12)</f>
        <v>352</v>
      </c>
      <c r="C12" s="43">
        <f t="shared" si="0"/>
        <v>60</v>
      </c>
      <c r="D12" s="43">
        <f t="shared" si="0"/>
        <v>72</v>
      </c>
      <c r="E12" s="43">
        <f t="shared" si="0"/>
        <v>220</v>
      </c>
      <c r="F12" s="43">
        <f>SUM(G12:I12)</f>
        <v>18</v>
      </c>
      <c r="G12" s="130" t="s">
        <v>1489</v>
      </c>
      <c r="H12" s="130" t="s">
        <v>1489</v>
      </c>
      <c r="I12" s="43">
        <v>18</v>
      </c>
      <c r="J12" s="43">
        <f>SUM(K12:M12)</f>
        <v>4</v>
      </c>
      <c r="K12" s="130" t="s">
        <v>1489</v>
      </c>
      <c r="L12" s="130" t="s">
        <v>1489</v>
      </c>
      <c r="M12" s="43">
        <v>4</v>
      </c>
      <c r="N12" s="43">
        <f>SUM(O12:Q12)</f>
        <v>330</v>
      </c>
      <c r="O12" s="43">
        <v>60</v>
      </c>
      <c r="P12" s="43">
        <v>72</v>
      </c>
      <c r="Q12" s="43">
        <v>198</v>
      </c>
      <c r="R12" s="158" t="s">
        <v>408</v>
      </c>
    </row>
    <row r="13" spans="1:18" s="5" customFormat="1" ht="30.75" customHeight="1">
      <c r="A13" s="41" t="s">
        <v>363</v>
      </c>
      <c r="B13" s="588">
        <f>SUM(C13:E13)</f>
        <v>368</v>
      </c>
      <c r="C13" s="588">
        <f>SUM(G13,K13,O13)</f>
        <v>72</v>
      </c>
      <c r="D13" s="588">
        <f>SUM(H13,L13,P13)</f>
        <v>77</v>
      </c>
      <c r="E13" s="588">
        <f>SUM(I13,M13,Q13)</f>
        <v>219</v>
      </c>
      <c r="F13" s="588">
        <v>18</v>
      </c>
      <c r="G13" s="588" t="s">
        <v>50</v>
      </c>
      <c r="H13" s="588" t="s">
        <v>50</v>
      </c>
      <c r="I13" s="588">
        <v>18</v>
      </c>
      <c r="J13" s="588">
        <v>4</v>
      </c>
      <c r="K13" s="588" t="s">
        <v>50</v>
      </c>
      <c r="L13" s="588" t="s">
        <v>50</v>
      </c>
      <c r="M13" s="588">
        <v>4</v>
      </c>
      <c r="N13" s="588">
        <v>346</v>
      </c>
      <c r="O13" s="588">
        <v>72</v>
      </c>
      <c r="P13" s="588">
        <v>77</v>
      </c>
      <c r="Q13" s="611">
        <v>197</v>
      </c>
      <c r="R13" s="229" t="s">
        <v>363</v>
      </c>
    </row>
    <row r="14" spans="1:18" s="5" customFormat="1" ht="30.75" customHeight="1">
      <c r="A14" s="41" t="s">
        <v>121</v>
      </c>
      <c r="B14" s="588">
        <v>382</v>
      </c>
      <c r="C14" s="588">
        <v>77</v>
      </c>
      <c r="D14" s="588">
        <v>80</v>
      </c>
      <c r="E14" s="588">
        <v>225</v>
      </c>
      <c r="F14" s="588">
        <v>23</v>
      </c>
      <c r="G14" s="588" t="s">
        <v>50</v>
      </c>
      <c r="H14" s="588" t="s">
        <v>50</v>
      </c>
      <c r="I14" s="588">
        <v>23</v>
      </c>
      <c r="J14" s="588">
        <v>4</v>
      </c>
      <c r="K14" s="588" t="s">
        <v>50</v>
      </c>
      <c r="L14" s="588">
        <v>1</v>
      </c>
      <c r="M14" s="588">
        <v>3</v>
      </c>
      <c r="N14" s="588">
        <v>355</v>
      </c>
      <c r="O14" s="588">
        <v>77</v>
      </c>
      <c r="P14" s="588">
        <v>79</v>
      </c>
      <c r="Q14" s="588">
        <v>199</v>
      </c>
      <c r="R14" s="158" t="s">
        <v>121</v>
      </c>
    </row>
    <row r="15" spans="1:18" s="587" customFormat="1" ht="30.75" customHeight="1">
      <c r="A15" s="45" t="s">
        <v>537</v>
      </c>
      <c r="B15" s="936">
        <f>F15+J15+N15</f>
        <v>525</v>
      </c>
      <c r="C15" s="937">
        <f>G15+K15+O15</f>
        <v>62</v>
      </c>
      <c r="D15" s="937">
        <f>H15+L15+P15</f>
        <v>95</v>
      </c>
      <c r="E15" s="937">
        <f>I15+M15+Q15</f>
        <v>368</v>
      </c>
      <c r="F15" s="937">
        <v>27</v>
      </c>
      <c r="G15" s="937">
        <v>0</v>
      </c>
      <c r="H15" s="937">
        <v>1</v>
      </c>
      <c r="I15" s="937">
        <v>26</v>
      </c>
      <c r="J15" s="937">
        <v>5</v>
      </c>
      <c r="K15" s="937">
        <v>0</v>
      </c>
      <c r="L15" s="937">
        <v>2</v>
      </c>
      <c r="M15" s="937">
        <v>3</v>
      </c>
      <c r="N15" s="937">
        <f>O15+P15+Q15</f>
        <v>493</v>
      </c>
      <c r="O15" s="937">
        <v>62</v>
      </c>
      <c r="P15" s="937">
        <v>92</v>
      </c>
      <c r="Q15" s="938">
        <v>339</v>
      </c>
      <c r="R15" s="192" t="s">
        <v>537</v>
      </c>
    </row>
    <row r="16" spans="1:9" s="106" customFormat="1" ht="13.5">
      <c r="A16" s="106" t="s">
        <v>122</v>
      </c>
      <c r="I16" s="106" t="s">
        <v>680</v>
      </c>
    </row>
    <row r="17" s="106" customFormat="1" ht="13.5"/>
    <row r="18" s="20" customFormat="1" ht="12.75"/>
  </sheetData>
  <mergeCells count="11">
    <mergeCell ref="B4:E4"/>
    <mergeCell ref="F4:I4"/>
    <mergeCell ref="J4:M4"/>
    <mergeCell ref="N4:Q4"/>
    <mergeCell ref="A1:R1"/>
    <mergeCell ref="A3:A7"/>
    <mergeCell ref="B3:E3"/>
    <mergeCell ref="F3:I3"/>
    <mergeCell ref="J3:M3"/>
    <mergeCell ref="N3:Q3"/>
    <mergeCell ref="R3:R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H8"/>
  <sheetViews>
    <sheetView workbookViewId="0" topLeftCell="A1">
      <selection activeCell="I13" sqref="I13"/>
    </sheetView>
  </sheetViews>
  <sheetFormatPr defaultColWidth="9.140625" defaultRowHeight="12.75"/>
  <cols>
    <col min="1" max="1" width="11.421875" style="643" customWidth="1"/>
    <col min="2" max="2" width="15.140625" style="643" customWidth="1"/>
    <col min="3" max="3" width="14.421875" style="643" customWidth="1"/>
    <col min="4" max="4" width="14.8515625" style="643" customWidth="1"/>
    <col min="5" max="5" width="15.421875" style="643" customWidth="1"/>
    <col min="6" max="6" width="17.140625" style="643" customWidth="1"/>
    <col min="7" max="7" width="13.8515625" style="643" customWidth="1"/>
  </cols>
  <sheetData>
    <row r="1" spans="1:7" ht="23.25">
      <c r="A1" s="1345" t="s">
        <v>681</v>
      </c>
      <c r="B1" s="1345"/>
      <c r="C1" s="1345"/>
      <c r="D1" s="1345"/>
      <c r="E1" s="1345"/>
      <c r="F1" s="1345"/>
      <c r="G1" s="1346"/>
    </row>
    <row r="2" spans="1:7" ht="12.75">
      <c r="A2" s="643" t="s">
        <v>200</v>
      </c>
      <c r="G2" s="644" t="s">
        <v>722</v>
      </c>
    </row>
    <row r="3" spans="1:7" ht="32.25" customHeight="1">
      <c r="A3" s="874" t="s">
        <v>492</v>
      </c>
      <c r="B3" s="461" t="s">
        <v>493</v>
      </c>
      <c r="C3" s="778" t="s">
        <v>494</v>
      </c>
      <c r="D3" s="461" t="s">
        <v>495</v>
      </c>
      <c r="E3" s="778" t="s">
        <v>496</v>
      </c>
      <c r="F3" s="462" t="s">
        <v>497</v>
      </c>
      <c r="G3" s="872" t="s">
        <v>469</v>
      </c>
    </row>
    <row r="4" spans="1:7" ht="32.25" customHeight="1">
      <c r="A4" s="939" t="s">
        <v>498</v>
      </c>
      <c r="B4" s="635" t="s">
        <v>753</v>
      </c>
      <c r="C4" s="635" t="s">
        <v>499</v>
      </c>
      <c r="D4" s="636" t="s">
        <v>500</v>
      </c>
      <c r="E4" s="635" t="s">
        <v>501</v>
      </c>
      <c r="F4" s="635" t="s">
        <v>762</v>
      </c>
      <c r="G4" s="873" t="s">
        <v>502</v>
      </c>
    </row>
    <row r="5" spans="1:8" ht="32.25" customHeight="1">
      <c r="A5" s="1069">
        <v>2008</v>
      </c>
      <c r="B5" s="1070">
        <f>B6+B7</f>
        <v>5485</v>
      </c>
      <c r="C5" s="1071">
        <f>C6+C7</f>
        <v>3410</v>
      </c>
      <c r="D5" s="1071">
        <f>D6+D7</f>
        <v>2055</v>
      </c>
      <c r="E5" s="1071">
        <f>E6+E7</f>
        <v>20</v>
      </c>
      <c r="F5" s="1072">
        <f>F6+F7</f>
        <v>0</v>
      </c>
      <c r="G5" s="1073">
        <v>2008</v>
      </c>
      <c r="H5" s="1074"/>
    </row>
    <row r="6" spans="1:7" ht="32.25" customHeight="1">
      <c r="A6" s="940" t="s">
        <v>503</v>
      </c>
      <c r="B6" s="941">
        <f>SUM(C6:F6)</f>
        <v>3640</v>
      </c>
      <c r="C6" s="836">
        <v>2210</v>
      </c>
      <c r="D6" s="836">
        <v>1415</v>
      </c>
      <c r="E6" s="836">
        <v>15</v>
      </c>
      <c r="F6" s="837">
        <v>0</v>
      </c>
      <c r="G6" s="942" t="s">
        <v>504</v>
      </c>
    </row>
    <row r="7" spans="1:7" ht="32.25" customHeight="1">
      <c r="A7" s="943" t="s">
        <v>227</v>
      </c>
      <c r="B7" s="944">
        <f>SUM(C7:F7)</f>
        <v>1845</v>
      </c>
      <c r="C7" s="945">
        <v>1200</v>
      </c>
      <c r="D7" s="945">
        <v>640</v>
      </c>
      <c r="E7" s="945">
        <v>5</v>
      </c>
      <c r="F7" s="946">
        <v>0</v>
      </c>
      <c r="G7" s="947" t="s">
        <v>505</v>
      </c>
    </row>
    <row r="8" spans="1:7" ht="32.25" customHeight="1">
      <c r="A8" s="50" t="s">
        <v>506</v>
      </c>
      <c r="G8" s="644" t="s">
        <v>682</v>
      </c>
    </row>
  </sheetData>
  <mergeCells count="1">
    <mergeCell ref="A1:G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P10"/>
  <sheetViews>
    <sheetView workbookViewId="0" topLeftCell="A1">
      <selection activeCell="N15" sqref="N15"/>
    </sheetView>
  </sheetViews>
  <sheetFormatPr defaultColWidth="9.140625" defaultRowHeight="12.75"/>
  <cols>
    <col min="1" max="1" width="7.00390625" style="643" customWidth="1"/>
    <col min="2" max="2" width="8.421875" style="643" customWidth="1"/>
    <col min="3" max="3" width="7.57421875" style="643" customWidth="1"/>
    <col min="4" max="4" width="11.28125" style="643" customWidth="1"/>
    <col min="5" max="5" width="7.8515625" style="643" customWidth="1"/>
    <col min="6" max="6" width="8.8515625" style="643" customWidth="1"/>
    <col min="7" max="7" width="11.57421875" style="643" bestFit="1" customWidth="1"/>
    <col min="8" max="8" width="7.7109375" style="643" customWidth="1"/>
    <col min="9" max="9" width="8.8515625" style="643" customWidth="1"/>
    <col min="10" max="10" width="11.57421875" style="643" bestFit="1" customWidth="1"/>
    <col min="11" max="11" width="8.00390625" style="643" customWidth="1"/>
    <col min="12" max="12" width="8.8515625" style="643" customWidth="1"/>
    <col min="13" max="13" width="11.57421875" style="643" bestFit="1" customWidth="1"/>
    <col min="14" max="14" width="8.140625" style="643" customWidth="1"/>
    <col min="15" max="15" width="7.57421875" style="643" customWidth="1"/>
    <col min="16" max="16" width="8.00390625" style="643" customWidth="1"/>
  </cols>
  <sheetData>
    <row r="1" spans="1:16" ht="30" customHeight="1">
      <c r="A1" s="1347" t="s">
        <v>572</v>
      </c>
      <c r="B1" s="1347"/>
      <c r="C1" s="1347"/>
      <c r="D1" s="1347"/>
      <c r="E1" s="1347"/>
      <c r="F1" s="1347"/>
      <c r="G1" s="1347"/>
      <c r="H1" s="1347"/>
      <c r="I1" s="1347"/>
      <c r="J1" s="1347"/>
      <c r="K1" s="1347"/>
      <c r="L1" s="1347"/>
      <c r="M1" s="1347"/>
      <c r="N1" s="1347"/>
      <c r="O1" s="1347"/>
      <c r="P1" s="1348"/>
    </row>
    <row r="2" spans="1:16" ht="18.75" customHeight="1">
      <c r="A2" s="1019"/>
      <c r="B2" s="1019"/>
      <c r="C2" s="1019"/>
      <c r="D2" s="1019"/>
      <c r="E2" s="1019"/>
      <c r="F2" s="1019"/>
      <c r="G2" s="1019"/>
      <c r="H2" s="1019"/>
      <c r="I2" s="1019"/>
      <c r="J2" s="1019"/>
      <c r="K2" s="1019"/>
      <c r="L2" s="1019"/>
      <c r="M2" s="1019"/>
      <c r="N2" s="1019"/>
      <c r="O2" s="1019"/>
      <c r="P2" s="1020"/>
    </row>
    <row r="3" spans="1:16" ht="27.75" customHeight="1">
      <c r="A3" s="643" t="s">
        <v>573</v>
      </c>
      <c r="P3" s="644" t="s">
        <v>574</v>
      </c>
    </row>
    <row r="4" spans="1:16" ht="36.75" customHeight="1">
      <c r="A4" s="874" t="s">
        <v>575</v>
      </c>
      <c r="B4" s="1254" t="s">
        <v>576</v>
      </c>
      <c r="C4" s="1349"/>
      <c r="D4" s="1254" t="s">
        <v>577</v>
      </c>
      <c r="E4" s="1350"/>
      <c r="F4" s="1350"/>
      <c r="G4" s="1350"/>
      <c r="H4" s="1350"/>
      <c r="I4" s="1350"/>
      <c r="J4" s="1350"/>
      <c r="K4" s="1350"/>
      <c r="L4" s="1350"/>
      <c r="M4" s="1350"/>
      <c r="N4" s="1350"/>
      <c r="O4" s="1349"/>
      <c r="P4" s="872" t="s">
        <v>469</v>
      </c>
    </row>
    <row r="5" spans="1:16" ht="36.75" customHeight="1">
      <c r="A5" s="1351" t="s">
        <v>498</v>
      </c>
      <c r="B5" s="1353" t="s">
        <v>578</v>
      </c>
      <c r="C5" s="1355" t="s">
        <v>579</v>
      </c>
      <c r="D5" s="1357" t="s">
        <v>580</v>
      </c>
      <c r="E5" s="1358"/>
      <c r="F5" s="1359"/>
      <c r="G5" s="1357" t="s">
        <v>581</v>
      </c>
      <c r="H5" s="1358"/>
      <c r="I5" s="1359"/>
      <c r="J5" s="1357" t="s">
        <v>582</v>
      </c>
      <c r="K5" s="1358"/>
      <c r="L5" s="1359"/>
      <c r="M5" s="1357" t="s">
        <v>583</v>
      </c>
      <c r="N5" s="1358"/>
      <c r="O5" s="1359"/>
      <c r="P5" s="993" t="s">
        <v>502</v>
      </c>
    </row>
    <row r="6" spans="1:16" ht="36.75" customHeight="1">
      <c r="A6" s="1352"/>
      <c r="B6" s="1354"/>
      <c r="C6" s="1356"/>
      <c r="D6" s="994" t="s">
        <v>584</v>
      </c>
      <c r="E6" s="994" t="s">
        <v>585</v>
      </c>
      <c r="F6" s="994" t="s">
        <v>586</v>
      </c>
      <c r="G6" s="994" t="s">
        <v>584</v>
      </c>
      <c r="H6" s="994" t="s">
        <v>585</v>
      </c>
      <c r="I6" s="994" t="s">
        <v>586</v>
      </c>
      <c r="J6" s="994" t="s">
        <v>584</v>
      </c>
      <c r="K6" s="994" t="s">
        <v>585</v>
      </c>
      <c r="L6" s="994" t="s">
        <v>586</v>
      </c>
      <c r="M6" s="994" t="s">
        <v>584</v>
      </c>
      <c r="N6" s="994" t="s">
        <v>585</v>
      </c>
      <c r="O6" s="994" t="s">
        <v>586</v>
      </c>
      <c r="P6" s="873"/>
    </row>
    <row r="7" spans="1:16" ht="36.75" customHeight="1">
      <c r="A7" s="1005" t="s">
        <v>537</v>
      </c>
      <c r="B7" s="1006">
        <v>79527</v>
      </c>
      <c r="C7" s="1007">
        <v>609367</v>
      </c>
      <c r="D7" s="1007">
        <v>3001</v>
      </c>
      <c r="E7" s="1007">
        <v>49000</v>
      </c>
      <c r="F7" s="1007">
        <v>104990</v>
      </c>
      <c r="G7" s="1007">
        <v>47</v>
      </c>
      <c r="H7" s="1007">
        <v>103</v>
      </c>
      <c r="I7" s="1007">
        <v>10810</v>
      </c>
      <c r="J7" s="1007">
        <v>2936</v>
      </c>
      <c r="K7" s="1007">
        <v>4779</v>
      </c>
      <c r="L7" s="1007">
        <v>93952</v>
      </c>
      <c r="M7" s="1007">
        <v>18</v>
      </c>
      <c r="N7" s="1007">
        <v>18</v>
      </c>
      <c r="O7" s="1007">
        <v>228</v>
      </c>
      <c r="P7" s="1008" t="s">
        <v>537</v>
      </c>
    </row>
    <row r="8" spans="1:16" ht="36.75" customHeight="1">
      <c r="A8" s="823" t="s">
        <v>587</v>
      </c>
      <c r="B8" s="824">
        <v>54819</v>
      </c>
      <c r="C8" s="791">
        <v>441242</v>
      </c>
      <c r="D8" s="791">
        <v>2099</v>
      </c>
      <c r="E8" s="791">
        <v>3430</v>
      </c>
      <c r="F8" s="791">
        <v>74542</v>
      </c>
      <c r="G8" s="791">
        <v>39</v>
      </c>
      <c r="H8" s="791">
        <v>85</v>
      </c>
      <c r="I8" s="791">
        <v>8970</v>
      </c>
      <c r="J8" s="791">
        <v>2042</v>
      </c>
      <c r="K8" s="791">
        <v>3327</v>
      </c>
      <c r="L8" s="791">
        <v>65344</v>
      </c>
      <c r="M8" s="791">
        <v>18</v>
      </c>
      <c r="N8" s="791">
        <v>18</v>
      </c>
      <c r="O8" s="791">
        <v>228</v>
      </c>
      <c r="P8" s="993" t="s">
        <v>588</v>
      </c>
    </row>
    <row r="9" spans="1:16" ht="36.75" customHeight="1">
      <c r="A9" s="831" t="s">
        <v>589</v>
      </c>
      <c r="B9" s="832">
        <v>24708</v>
      </c>
      <c r="C9" s="797">
        <v>168125</v>
      </c>
      <c r="D9" s="797">
        <v>902</v>
      </c>
      <c r="E9" s="797">
        <v>1470</v>
      </c>
      <c r="F9" s="797">
        <v>30448</v>
      </c>
      <c r="G9" s="797">
        <v>8</v>
      </c>
      <c r="H9" s="797">
        <v>18</v>
      </c>
      <c r="I9" s="797">
        <v>1840</v>
      </c>
      <c r="J9" s="797">
        <v>894</v>
      </c>
      <c r="K9" s="797">
        <v>1452</v>
      </c>
      <c r="L9" s="797">
        <v>28608</v>
      </c>
      <c r="M9" s="797">
        <v>0</v>
      </c>
      <c r="N9" s="797">
        <v>0</v>
      </c>
      <c r="O9" s="797">
        <v>0</v>
      </c>
      <c r="P9" s="948" t="s">
        <v>591</v>
      </c>
    </row>
    <row r="10" spans="1:16" ht="36.75" customHeight="1">
      <c r="A10" s="50" t="s">
        <v>592</v>
      </c>
      <c r="P10" s="644" t="s">
        <v>593</v>
      </c>
    </row>
  </sheetData>
  <mergeCells count="10">
    <mergeCell ref="A1:P1"/>
    <mergeCell ref="B4:C4"/>
    <mergeCell ref="D4:O4"/>
    <mergeCell ref="A5:A6"/>
    <mergeCell ref="B5:B6"/>
    <mergeCell ref="C5:C6"/>
    <mergeCell ref="D5:F5"/>
    <mergeCell ref="G5:I5"/>
    <mergeCell ref="J5:L5"/>
    <mergeCell ref="M5:O5"/>
  </mergeCells>
  <printOptions/>
  <pageMargins left="0.26" right="0.24" top="1" bottom="1" header="0.5" footer="0.5"/>
  <pageSetup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S17"/>
  <sheetViews>
    <sheetView workbookViewId="0" topLeftCell="A4">
      <selection activeCell="N12" sqref="N12"/>
    </sheetView>
  </sheetViews>
  <sheetFormatPr defaultColWidth="9.140625" defaultRowHeight="12.75"/>
  <cols>
    <col min="1" max="1" width="13.7109375" style="240" customWidth="1"/>
    <col min="2" max="4" width="9.00390625" style="240" customWidth="1"/>
    <col min="5" max="5" width="9.140625" style="240" customWidth="1"/>
    <col min="6" max="6" width="8.7109375" style="240" customWidth="1"/>
    <col min="7" max="7" width="9.140625" style="240" customWidth="1"/>
    <col min="8" max="8" width="9.00390625" style="240" customWidth="1"/>
    <col min="9" max="9" width="8.7109375" style="240" customWidth="1"/>
    <col min="10" max="11" width="8.57421875" style="240" customWidth="1"/>
    <col min="12" max="12" width="8.8515625" style="240" customWidth="1"/>
    <col min="13" max="13" width="8.28125" style="240" customWidth="1"/>
    <col min="14" max="14" width="8.7109375" style="240" customWidth="1"/>
    <col min="15" max="15" width="8.28125" style="240" customWidth="1"/>
    <col min="16" max="16" width="8.140625" style="240" customWidth="1"/>
    <col min="17" max="17" width="8.28125" style="240" customWidth="1"/>
    <col min="18" max="18" width="12.140625" style="240" customWidth="1"/>
    <col min="19" max="19" width="11.28125" style="240" hidden="1" customWidth="1"/>
    <col min="20" max="16384" width="11.28125" style="240" customWidth="1"/>
  </cols>
  <sheetData>
    <row r="1" spans="1:17" s="134" customFormat="1" ht="32.25" customHeight="1">
      <c r="A1" s="1288" t="s">
        <v>90</v>
      </c>
      <c r="B1" s="1288"/>
      <c r="C1" s="1288"/>
      <c r="D1" s="1288"/>
      <c r="E1" s="1288"/>
      <c r="F1" s="1288"/>
      <c r="G1" s="1288"/>
      <c r="H1" s="1288"/>
      <c r="I1" s="1288"/>
      <c r="J1" s="1288"/>
      <c r="K1" s="1288"/>
      <c r="L1" s="1288"/>
      <c r="M1" s="1288"/>
      <c r="N1" s="1288"/>
      <c r="O1" s="1288"/>
      <c r="P1" s="1288"/>
      <c r="Q1" s="1288"/>
    </row>
    <row r="2" spans="1:18" s="46" customFormat="1" ht="18" customHeight="1">
      <c r="A2" s="46" t="s">
        <v>1591</v>
      </c>
      <c r="R2" s="47" t="s">
        <v>1592</v>
      </c>
    </row>
    <row r="3" spans="1:18" s="415" customFormat="1" ht="27.75" customHeight="1">
      <c r="A3" s="1141" t="s">
        <v>1488</v>
      </c>
      <c r="B3" s="1363" t="s">
        <v>1593</v>
      </c>
      <c r="C3" s="1364"/>
      <c r="D3" s="1147" t="s">
        <v>1594</v>
      </c>
      <c r="E3" s="1224"/>
      <c r="F3" s="1197" t="s">
        <v>1595</v>
      </c>
      <c r="G3" s="1224"/>
      <c r="H3" s="1363" t="s">
        <v>1596</v>
      </c>
      <c r="I3" s="1364"/>
      <c r="J3" s="1147" t="s">
        <v>1597</v>
      </c>
      <c r="K3" s="1224"/>
      <c r="L3" s="1363" t="s">
        <v>1598</v>
      </c>
      <c r="M3" s="1224"/>
      <c r="N3" s="1363" t="s">
        <v>1599</v>
      </c>
      <c r="O3" s="1224"/>
      <c r="P3" s="1176" t="s">
        <v>1600</v>
      </c>
      <c r="Q3" s="1224"/>
      <c r="R3" s="1216" t="s">
        <v>717</v>
      </c>
    </row>
    <row r="4" spans="1:18" s="415" customFormat="1" ht="27.75" customHeight="1">
      <c r="A4" s="1227"/>
      <c r="B4" s="1207" t="s">
        <v>1601</v>
      </c>
      <c r="C4" s="1148"/>
      <c r="D4" s="1342" t="s">
        <v>1602</v>
      </c>
      <c r="E4" s="1222"/>
      <c r="F4" s="1342" t="s">
        <v>1603</v>
      </c>
      <c r="G4" s="1222"/>
      <c r="H4" s="1342" t="s">
        <v>1604</v>
      </c>
      <c r="I4" s="1360"/>
      <c r="J4" s="1342" t="s">
        <v>1605</v>
      </c>
      <c r="K4" s="1222"/>
      <c r="L4" s="1342" t="s">
        <v>1606</v>
      </c>
      <c r="M4" s="1222"/>
      <c r="N4" s="1342" t="s">
        <v>1607</v>
      </c>
      <c r="O4" s="1222"/>
      <c r="P4" s="1207" t="s">
        <v>1543</v>
      </c>
      <c r="Q4" s="1222"/>
      <c r="R4" s="1237"/>
    </row>
    <row r="5" spans="1:18" s="415" customFormat="1" ht="27.75" customHeight="1">
      <c r="A5" s="1227"/>
      <c r="B5" s="492" t="s">
        <v>1608</v>
      </c>
      <c r="C5" s="492" t="s">
        <v>1609</v>
      </c>
      <c r="D5" s="462" t="s">
        <v>1608</v>
      </c>
      <c r="E5" s="462" t="s">
        <v>657</v>
      </c>
      <c r="F5" s="462" t="s">
        <v>1608</v>
      </c>
      <c r="G5" s="462" t="s">
        <v>657</v>
      </c>
      <c r="H5" s="394" t="s">
        <v>1608</v>
      </c>
      <c r="I5" s="462" t="s">
        <v>657</v>
      </c>
      <c r="J5" s="462" t="s">
        <v>1608</v>
      </c>
      <c r="K5" s="462" t="s">
        <v>657</v>
      </c>
      <c r="L5" s="462" t="s">
        <v>1608</v>
      </c>
      <c r="M5" s="462" t="s">
        <v>657</v>
      </c>
      <c r="N5" s="462" t="s">
        <v>1608</v>
      </c>
      <c r="O5" s="462" t="s">
        <v>657</v>
      </c>
      <c r="P5" s="462" t="s">
        <v>1608</v>
      </c>
      <c r="Q5" s="462" t="s">
        <v>657</v>
      </c>
      <c r="R5" s="1237"/>
    </row>
    <row r="6" spans="1:18" s="415" customFormat="1" ht="27.75" customHeight="1">
      <c r="A6" s="1228"/>
      <c r="B6" s="436" t="s">
        <v>1610</v>
      </c>
      <c r="C6" s="436" t="s">
        <v>1611</v>
      </c>
      <c r="D6" s="69" t="s">
        <v>1610</v>
      </c>
      <c r="E6" s="69" t="s">
        <v>1611</v>
      </c>
      <c r="F6" s="69" t="s">
        <v>1610</v>
      </c>
      <c r="G6" s="69" t="s">
        <v>1611</v>
      </c>
      <c r="H6" s="430" t="s">
        <v>1610</v>
      </c>
      <c r="I6" s="430" t="s">
        <v>1611</v>
      </c>
      <c r="J6" s="69" t="s">
        <v>1610</v>
      </c>
      <c r="K6" s="69" t="s">
        <v>1611</v>
      </c>
      <c r="L6" s="69" t="s">
        <v>1610</v>
      </c>
      <c r="M6" s="69" t="s">
        <v>1611</v>
      </c>
      <c r="N6" s="69" t="s">
        <v>1610</v>
      </c>
      <c r="O6" s="69" t="s">
        <v>1611</v>
      </c>
      <c r="P6" s="69" t="s">
        <v>1610</v>
      </c>
      <c r="Q6" s="69" t="s">
        <v>1611</v>
      </c>
      <c r="R6" s="1242"/>
    </row>
    <row r="7" spans="1:18" s="229" customFormat="1" ht="34.5" customHeight="1">
      <c r="A7" s="4" t="s">
        <v>1478</v>
      </c>
      <c r="B7" s="235">
        <v>13</v>
      </c>
      <c r="C7" s="236">
        <v>825</v>
      </c>
      <c r="D7" s="236">
        <v>3</v>
      </c>
      <c r="E7" s="236">
        <v>207</v>
      </c>
      <c r="F7" s="236">
        <v>3</v>
      </c>
      <c r="G7" s="236">
        <v>119</v>
      </c>
      <c r="H7" s="236">
        <v>2</v>
      </c>
      <c r="I7" s="236">
        <v>66</v>
      </c>
      <c r="J7" s="236">
        <v>3</v>
      </c>
      <c r="K7" s="236">
        <v>123</v>
      </c>
      <c r="L7" s="229">
        <v>1</v>
      </c>
      <c r="M7" s="229">
        <v>227</v>
      </c>
      <c r="N7" s="229">
        <v>1</v>
      </c>
      <c r="O7" s="229">
        <v>83</v>
      </c>
      <c r="P7" s="130" t="s">
        <v>51</v>
      </c>
      <c r="Q7" s="233" t="s">
        <v>51</v>
      </c>
      <c r="R7" s="196" t="s">
        <v>1084</v>
      </c>
    </row>
    <row r="8" spans="1:18" s="229" customFormat="1" ht="34.5" customHeight="1">
      <c r="A8" s="126" t="s">
        <v>1568</v>
      </c>
      <c r="B8" s="232">
        <v>6</v>
      </c>
      <c r="C8" s="130">
        <v>275</v>
      </c>
      <c r="D8" s="130" t="s">
        <v>51</v>
      </c>
      <c r="E8" s="130" t="s">
        <v>51</v>
      </c>
      <c r="F8" s="130">
        <v>4</v>
      </c>
      <c r="G8" s="130">
        <v>189</v>
      </c>
      <c r="H8" s="130">
        <v>2</v>
      </c>
      <c r="I8" s="130">
        <v>86</v>
      </c>
      <c r="J8" s="130" t="s">
        <v>51</v>
      </c>
      <c r="K8" s="130" t="s">
        <v>51</v>
      </c>
      <c r="L8" s="130" t="s">
        <v>51</v>
      </c>
      <c r="M8" s="130" t="s">
        <v>51</v>
      </c>
      <c r="N8" s="130" t="s">
        <v>51</v>
      </c>
      <c r="O8" s="130" t="s">
        <v>51</v>
      </c>
      <c r="P8" s="130" t="s">
        <v>51</v>
      </c>
      <c r="Q8" s="233" t="s">
        <v>51</v>
      </c>
      <c r="R8" s="196" t="s">
        <v>1085</v>
      </c>
    </row>
    <row r="9" spans="1:18" s="212" customFormat="1" ht="34.5" customHeight="1">
      <c r="A9" s="4" t="s">
        <v>1477</v>
      </c>
      <c r="B9" s="113">
        <v>14</v>
      </c>
      <c r="C9" s="16">
        <v>906</v>
      </c>
      <c r="D9" s="16">
        <v>3</v>
      </c>
      <c r="E9" s="16">
        <v>214</v>
      </c>
      <c r="F9" s="16">
        <v>4</v>
      </c>
      <c r="G9" s="16">
        <v>188</v>
      </c>
      <c r="H9" s="16">
        <v>2</v>
      </c>
      <c r="I9" s="16">
        <v>67</v>
      </c>
      <c r="J9" s="16">
        <v>3</v>
      </c>
      <c r="K9" s="16">
        <v>123</v>
      </c>
      <c r="L9" s="43">
        <v>1</v>
      </c>
      <c r="M9" s="43">
        <v>239</v>
      </c>
      <c r="N9" s="43">
        <v>1</v>
      </c>
      <c r="O9" s="43">
        <v>75</v>
      </c>
      <c r="P9" s="43">
        <v>0</v>
      </c>
      <c r="Q9" s="131">
        <v>0</v>
      </c>
      <c r="R9" s="196" t="s">
        <v>1086</v>
      </c>
    </row>
    <row r="10" spans="1:18" s="212" customFormat="1" ht="34.5" customHeight="1">
      <c r="A10" s="126" t="s">
        <v>405</v>
      </c>
      <c r="B10" s="113">
        <v>10</v>
      </c>
      <c r="C10" s="16">
        <v>404</v>
      </c>
      <c r="D10" s="16">
        <v>0</v>
      </c>
      <c r="E10" s="16">
        <v>0</v>
      </c>
      <c r="F10" s="16">
        <v>6</v>
      </c>
      <c r="G10" s="16">
        <v>298</v>
      </c>
      <c r="H10" s="16">
        <v>2</v>
      </c>
      <c r="I10" s="16">
        <v>84</v>
      </c>
      <c r="J10" s="16">
        <v>2</v>
      </c>
      <c r="K10" s="16">
        <v>22</v>
      </c>
      <c r="L10" s="43">
        <v>0</v>
      </c>
      <c r="M10" s="43">
        <v>0</v>
      </c>
      <c r="N10" s="43">
        <v>0</v>
      </c>
      <c r="O10" s="43">
        <v>0</v>
      </c>
      <c r="P10" s="43">
        <v>0</v>
      </c>
      <c r="Q10" s="131">
        <v>0</v>
      </c>
      <c r="R10" s="196" t="s">
        <v>1087</v>
      </c>
    </row>
    <row r="11" spans="1:18" s="212" customFormat="1" ht="34.5" customHeight="1">
      <c r="A11" s="157" t="s">
        <v>408</v>
      </c>
      <c r="B11" s="42">
        <f>D11+F11+H11+J11+L11+N11+P11</f>
        <v>32</v>
      </c>
      <c r="C11" s="43">
        <v>1595</v>
      </c>
      <c r="D11" s="128">
        <v>3</v>
      </c>
      <c r="E11" s="128">
        <v>209</v>
      </c>
      <c r="F11" s="43">
        <v>15</v>
      </c>
      <c r="G11" s="43">
        <v>724</v>
      </c>
      <c r="H11" s="43">
        <v>6</v>
      </c>
      <c r="I11" s="43">
        <v>200</v>
      </c>
      <c r="J11" s="128">
        <v>6</v>
      </c>
      <c r="K11" s="128">
        <v>152</v>
      </c>
      <c r="L11" s="43">
        <v>1</v>
      </c>
      <c r="M11" s="43">
        <v>230</v>
      </c>
      <c r="N11" s="43">
        <v>1</v>
      </c>
      <c r="O11" s="43">
        <v>80</v>
      </c>
      <c r="P11" s="43">
        <v>0</v>
      </c>
      <c r="Q11" s="131">
        <v>0</v>
      </c>
      <c r="R11" s="229" t="s">
        <v>408</v>
      </c>
    </row>
    <row r="12" spans="1:18" s="229" customFormat="1" ht="34.5" customHeight="1">
      <c r="A12" s="157" t="s">
        <v>363</v>
      </c>
      <c r="B12" s="43">
        <f>SUM(D12,F12,H12,J12,L12,N12,P12)</f>
        <v>36</v>
      </c>
      <c r="C12" s="43">
        <f>SUM(E12,G12,I12,K12,M12,O12,Q12)</f>
        <v>1722</v>
      </c>
      <c r="D12" s="128">
        <v>5</v>
      </c>
      <c r="E12" s="128">
        <v>207</v>
      </c>
      <c r="F12" s="43">
        <v>15</v>
      </c>
      <c r="G12" s="43">
        <v>788</v>
      </c>
      <c r="H12" s="43">
        <v>8</v>
      </c>
      <c r="I12" s="43">
        <v>247</v>
      </c>
      <c r="J12" s="128">
        <v>6</v>
      </c>
      <c r="K12" s="128">
        <v>177</v>
      </c>
      <c r="L12" s="43">
        <v>1</v>
      </c>
      <c r="M12" s="43">
        <v>212</v>
      </c>
      <c r="N12" s="43">
        <v>1</v>
      </c>
      <c r="O12" s="43">
        <v>91</v>
      </c>
      <c r="P12" s="588" t="s">
        <v>50</v>
      </c>
      <c r="Q12" s="611" t="s">
        <v>50</v>
      </c>
      <c r="R12" s="229" t="s">
        <v>363</v>
      </c>
    </row>
    <row r="13" spans="1:18" s="229" customFormat="1" ht="34.5" customHeight="1">
      <c r="A13" s="157" t="s">
        <v>121</v>
      </c>
      <c r="B13" s="43">
        <v>39</v>
      </c>
      <c r="C13" s="43">
        <v>1835</v>
      </c>
      <c r="D13" s="128">
        <v>3</v>
      </c>
      <c r="E13" s="128">
        <v>197</v>
      </c>
      <c r="F13" s="43">
        <v>17</v>
      </c>
      <c r="G13" s="43">
        <v>896</v>
      </c>
      <c r="H13" s="43">
        <v>9</v>
      </c>
      <c r="I13" s="43">
        <v>314</v>
      </c>
      <c r="J13" s="128">
        <v>8</v>
      </c>
      <c r="K13" s="128">
        <v>107</v>
      </c>
      <c r="L13" s="43">
        <v>1</v>
      </c>
      <c r="M13" s="43">
        <v>216</v>
      </c>
      <c r="N13" s="43">
        <v>1</v>
      </c>
      <c r="O13" s="43">
        <v>105</v>
      </c>
      <c r="P13" s="588" t="s">
        <v>50</v>
      </c>
      <c r="Q13" s="611" t="s">
        <v>50</v>
      </c>
      <c r="R13" s="158" t="s">
        <v>121</v>
      </c>
    </row>
    <row r="14" spans="1:19" s="238" customFormat="1" ht="34.5" customHeight="1" thickBot="1">
      <c r="A14" s="639" t="s">
        <v>537</v>
      </c>
      <c r="B14" s="706">
        <v>40</v>
      </c>
      <c r="C14" s="707">
        <v>1970</v>
      </c>
      <c r="D14" s="878">
        <v>3</v>
      </c>
      <c r="E14" s="878">
        <v>193</v>
      </c>
      <c r="F14" s="878">
        <v>22</v>
      </c>
      <c r="G14" s="878">
        <v>1032</v>
      </c>
      <c r="H14" s="878">
        <v>9</v>
      </c>
      <c r="I14" s="878">
        <v>337</v>
      </c>
      <c r="J14" s="883">
        <v>4</v>
      </c>
      <c r="K14" s="883">
        <v>97</v>
      </c>
      <c r="L14" s="883">
        <v>1</v>
      </c>
      <c r="M14" s="883">
        <v>213</v>
      </c>
      <c r="N14" s="883">
        <v>1</v>
      </c>
      <c r="O14" s="883">
        <v>98</v>
      </c>
      <c r="P14" s="878">
        <v>0</v>
      </c>
      <c r="Q14" s="879">
        <v>0</v>
      </c>
      <c r="R14" s="192" t="s">
        <v>537</v>
      </c>
      <c r="S14" s="237"/>
    </row>
    <row r="15" spans="1:18" s="201" customFormat="1" ht="15.75" customHeight="1">
      <c r="A15" s="50" t="s">
        <v>93</v>
      </c>
      <c r="B15" s="643"/>
      <c r="C15" s="643"/>
      <c r="H15" s="280" t="s">
        <v>1484</v>
      </c>
      <c r="L15" s="280"/>
      <c r="M15" s="280"/>
      <c r="N15" s="280"/>
      <c r="O15" s="280"/>
      <c r="P15" s="280"/>
      <c r="Q15" s="280"/>
      <c r="R15" s="280"/>
    </row>
    <row r="16" spans="1:19" s="201" customFormat="1" ht="15.75" customHeight="1">
      <c r="A16" s="315" t="s">
        <v>1013</v>
      </c>
      <c r="L16" s="1361"/>
      <c r="M16" s="1361"/>
      <c r="N16" s="1361"/>
      <c r="O16" s="1361"/>
      <c r="P16" s="1361"/>
      <c r="Q16" s="1361"/>
      <c r="R16" s="1361"/>
      <c r="S16" s="1362"/>
    </row>
    <row r="17" s="201" customFormat="1" ht="15.75" customHeight="1">
      <c r="A17" s="316" t="s">
        <v>1014</v>
      </c>
    </row>
  </sheetData>
  <mergeCells count="20">
    <mergeCell ref="L16:S16"/>
    <mergeCell ref="A1:Q1"/>
    <mergeCell ref="A3:A6"/>
    <mergeCell ref="B3:C3"/>
    <mergeCell ref="D3:E3"/>
    <mergeCell ref="F3:G3"/>
    <mergeCell ref="H3:I3"/>
    <mergeCell ref="J3:K3"/>
    <mergeCell ref="L3:M3"/>
    <mergeCell ref="N3:O3"/>
    <mergeCell ref="P3:Q3"/>
    <mergeCell ref="R3:R6"/>
    <mergeCell ref="B4:C4"/>
    <mergeCell ref="D4:E4"/>
    <mergeCell ref="F4:G4"/>
    <mergeCell ref="H4:I4"/>
    <mergeCell ref="J4:K4"/>
    <mergeCell ref="L4:M4"/>
    <mergeCell ref="N4:O4"/>
    <mergeCell ref="P4:Q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0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H14"/>
  <sheetViews>
    <sheetView zoomScaleSheetLayoutView="100" workbookViewId="0" topLeftCell="A1">
      <selection activeCell="D13" sqref="D13"/>
    </sheetView>
  </sheetViews>
  <sheetFormatPr defaultColWidth="9.140625" defaultRowHeight="12.75"/>
  <cols>
    <col min="1" max="1" width="16.421875" style="21" customWidth="1"/>
    <col min="2" max="2" width="12.140625" style="21" customWidth="1"/>
    <col min="3" max="3" width="11.7109375" style="21" customWidth="1"/>
    <col min="4" max="4" width="11.421875" style="21" customWidth="1"/>
    <col min="5" max="8" width="12.28125" style="21" customWidth="1"/>
    <col min="9" max="9" width="16.57421875" style="21" customWidth="1"/>
    <col min="10" max="10" width="15.00390625" style="21" customWidth="1"/>
    <col min="11" max="16384" width="11.28125" style="21" customWidth="1"/>
  </cols>
  <sheetData>
    <row r="1" spans="1:10" s="3" customFormat="1" ht="32.25" customHeight="1">
      <c r="A1" s="1211" t="s">
        <v>91</v>
      </c>
      <c r="B1" s="1211"/>
      <c r="C1" s="1211"/>
      <c r="D1" s="1211"/>
      <c r="E1" s="1211"/>
      <c r="F1" s="1211"/>
      <c r="G1" s="1211"/>
      <c r="H1" s="1211"/>
      <c r="I1" s="1211"/>
      <c r="J1" s="1211"/>
    </row>
    <row r="2" spans="1:10" s="46" customFormat="1" ht="21" customHeight="1">
      <c r="A2" s="467" t="s">
        <v>1613</v>
      </c>
      <c r="B2" s="467"/>
      <c r="J2" s="483" t="s">
        <v>1614</v>
      </c>
    </row>
    <row r="3" spans="1:10" s="415" customFormat="1" ht="40.5" customHeight="1">
      <c r="A3" s="1141" t="s">
        <v>12</v>
      </c>
      <c r="B3" s="421" t="s">
        <v>1479</v>
      </c>
      <c r="C3" s="1135" t="s">
        <v>541</v>
      </c>
      <c r="D3" s="1283"/>
      <c r="E3" s="1135" t="s">
        <v>1015</v>
      </c>
      <c r="F3" s="1365"/>
      <c r="G3" s="1283"/>
      <c r="H3" s="421" t="s">
        <v>1481</v>
      </c>
      <c r="I3" s="421" t="s">
        <v>1483</v>
      </c>
      <c r="J3" s="1216" t="s">
        <v>46</v>
      </c>
    </row>
    <row r="4" spans="1:10" s="415" customFormat="1" ht="40.5" customHeight="1">
      <c r="A4" s="1227"/>
      <c r="B4" s="433" t="s">
        <v>1615</v>
      </c>
      <c r="C4" s="433" t="s">
        <v>1615</v>
      </c>
      <c r="D4" s="435" t="s">
        <v>1616</v>
      </c>
      <c r="E4" s="433" t="s">
        <v>776</v>
      </c>
      <c r="F4" s="433" t="s">
        <v>1617</v>
      </c>
      <c r="G4" s="433" t="s">
        <v>1618</v>
      </c>
      <c r="H4" s="435" t="s">
        <v>1615</v>
      </c>
      <c r="I4" s="490" t="s">
        <v>1615</v>
      </c>
      <c r="J4" s="1237"/>
    </row>
    <row r="5" spans="1:10" s="415" customFormat="1" ht="40.5" customHeight="1">
      <c r="A5" s="1228"/>
      <c r="B5" s="428" t="s">
        <v>1480</v>
      </c>
      <c r="C5" s="491" t="s">
        <v>1480</v>
      </c>
      <c r="D5" s="428" t="s">
        <v>1482</v>
      </c>
      <c r="E5" s="491" t="s">
        <v>1018</v>
      </c>
      <c r="F5" s="491" t="s">
        <v>1017</v>
      </c>
      <c r="G5" s="491" t="s">
        <v>1016</v>
      </c>
      <c r="H5" s="428" t="s">
        <v>1480</v>
      </c>
      <c r="I5" s="428" t="s">
        <v>1480</v>
      </c>
      <c r="J5" s="1242"/>
    </row>
    <row r="6" spans="1:10" s="2" customFormat="1" ht="40.5" customHeight="1">
      <c r="A6" s="137" t="s">
        <v>1477</v>
      </c>
      <c r="B6" s="14">
        <v>115</v>
      </c>
      <c r="C6" s="14">
        <v>1</v>
      </c>
      <c r="D6" s="14">
        <v>31423</v>
      </c>
      <c r="E6" s="14">
        <v>107</v>
      </c>
      <c r="F6" s="14">
        <v>107</v>
      </c>
      <c r="G6" s="132">
        <v>0</v>
      </c>
      <c r="H6" s="14">
        <v>7</v>
      </c>
      <c r="I6" s="132">
        <v>0</v>
      </c>
      <c r="J6" s="187" t="s">
        <v>1086</v>
      </c>
    </row>
    <row r="7" spans="1:10" s="2" customFormat="1" ht="40.5" customHeight="1">
      <c r="A7" s="160" t="s">
        <v>405</v>
      </c>
      <c r="B7" s="14">
        <v>110</v>
      </c>
      <c r="C7" s="14">
        <v>1</v>
      </c>
      <c r="D7" s="14">
        <v>10400</v>
      </c>
      <c r="E7" s="14">
        <v>101</v>
      </c>
      <c r="F7" s="14">
        <v>101</v>
      </c>
      <c r="G7" s="132">
        <v>0</v>
      </c>
      <c r="H7" s="14">
        <v>1</v>
      </c>
      <c r="I7" s="133">
        <v>0</v>
      </c>
      <c r="J7" s="187" t="s">
        <v>1087</v>
      </c>
    </row>
    <row r="8" spans="1:10" s="5" customFormat="1" ht="40.5" customHeight="1">
      <c r="A8" s="41" t="s">
        <v>408</v>
      </c>
      <c r="B8" s="38">
        <v>240</v>
      </c>
      <c r="C8" s="40">
        <v>2</v>
      </c>
      <c r="D8" s="66">
        <v>36000</v>
      </c>
      <c r="E8" s="39">
        <v>219</v>
      </c>
      <c r="F8" s="39">
        <v>219</v>
      </c>
      <c r="G8" s="39">
        <v>0</v>
      </c>
      <c r="H8" s="39">
        <v>19</v>
      </c>
      <c r="I8" s="39">
        <v>0</v>
      </c>
      <c r="J8" s="17" t="s">
        <v>408</v>
      </c>
    </row>
    <row r="9" spans="1:10" s="595" customFormat="1" ht="40.5" customHeight="1">
      <c r="A9" s="596" t="s">
        <v>363</v>
      </c>
      <c r="B9" s="612">
        <f>SUM(C9,E9,H9,I9)</f>
        <v>244</v>
      </c>
      <c r="C9" s="600">
        <v>2</v>
      </c>
      <c r="D9" s="613">
        <v>36000</v>
      </c>
      <c r="E9" s="612">
        <v>225</v>
      </c>
      <c r="F9" s="612">
        <v>225</v>
      </c>
      <c r="G9" s="612" t="s">
        <v>50</v>
      </c>
      <c r="H9" s="612">
        <v>17</v>
      </c>
      <c r="I9" s="614" t="s">
        <v>50</v>
      </c>
      <c r="J9" s="600" t="s">
        <v>363</v>
      </c>
    </row>
    <row r="10" spans="1:10" s="595" customFormat="1" ht="40.5" customHeight="1">
      <c r="A10" s="596" t="s">
        <v>121</v>
      </c>
      <c r="B10" s="612">
        <v>251</v>
      </c>
      <c r="C10" s="600">
        <v>2</v>
      </c>
      <c r="D10" s="613">
        <v>42600</v>
      </c>
      <c r="E10" s="612">
        <v>233</v>
      </c>
      <c r="F10" s="612">
        <v>233</v>
      </c>
      <c r="G10" s="612">
        <v>0</v>
      </c>
      <c r="H10" s="612">
        <v>16</v>
      </c>
      <c r="I10" s="612">
        <v>0</v>
      </c>
      <c r="J10" s="809" t="s">
        <v>121</v>
      </c>
    </row>
    <row r="11" spans="1:10" s="615" customFormat="1" ht="40.5" customHeight="1" thickBot="1">
      <c r="A11" s="630" t="s">
        <v>537</v>
      </c>
      <c r="B11" s="628">
        <v>254</v>
      </c>
      <c r="C11" s="628">
        <v>2</v>
      </c>
      <c r="D11" s="628">
        <v>48500</v>
      </c>
      <c r="E11" s="628">
        <v>237</v>
      </c>
      <c r="F11" s="628">
        <v>237</v>
      </c>
      <c r="G11" s="628">
        <v>0</v>
      </c>
      <c r="H11" s="628">
        <v>15</v>
      </c>
      <c r="I11" s="628">
        <v>0</v>
      </c>
      <c r="J11" s="633" t="s">
        <v>537</v>
      </c>
    </row>
    <row r="12" spans="1:10" s="46" customFormat="1" ht="19.5" customHeight="1">
      <c r="A12" s="50" t="s">
        <v>94</v>
      </c>
      <c r="B12" s="643"/>
      <c r="J12" s="47" t="s">
        <v>1439</v>
      </c>
    </row>
    <row r="13" spans="1:34" s="106" customFormat="1" ht="15" customHeight="1">
      <c r="A13" s="107" t="s">
        <v>1612</v>
      </c>
      <c r="B13" s="107"/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07"/>
      <c r="AA13" s="107"/>
      <c r="AB13" s="107"/>
      <c r="AC13" s="107"/>
      <c r="AD13" s="107"/>
      <c r="AE13" s="114"/>
      <c r="AF13" s="114"/>
      <c r="AG13" s="114"/>
      <c r="AH13" s="114"/>
    </row>
    <row r="14" spans="2:9" s="71" customFormat="1" ht="13.5">
      <c r="B14" s="791"/>
      <c r="C14" s="1009"/>
      <c r="D14" s="1009"/>
      <c r="E14" s="1009"/>
      <c r="F14" s="1009"/>
      <c r="G14" s="1009"/>
      <c r="H14" s="1009"/>
      <c r="I14" s="1009"/>
    </row>
    <row r="15" s="71" customFormat="1" ht="13.5"/>
    <row r="16" s="71" customFormat="1" ht="13.5"/>
  </sheetData>
  <mergeCells count="5">
    <mergeCell ref="A1:J1"/>
    <mergeCell ref="J3:J5"/>
    <mergeCell ref="A3:A5"/>
    <mergeCell ref="C3:D3"/>
    <mergeCell ref="E3:G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R12"/>
  <sheetViews>
    <sheetView workbookViewId="0" topLeftCell="A1">
      <selection activeCell="B15" sqref="B15"/>
    </sheetView>
  </sheetViews>
  <sheetFormatPr defaultColWidth="9.140625" defaultRowHeight="12.75"/>
  <cols>
    <col min="1" max="1" width="13.421875" style="169" customWidth="1"/>
    <col min="2" max="2" width="12.00390625" style="169" customWidth="1"/>
    <col min="3" max="4" width="8.140625" style="169" customWidth="1"/>
    <col min="5" max="5" width="9.00390625" style="169" customWidth="1"/>
    <col min="6" max="6" width="11.8515625" style="169" customWidth="1"/>
    <col min="7" max="8" width="8.28125" style="169" customWidth="1"/>
    <col min="9" max="9" width="9.140625" style="169" customWidth="1"/>
    <col min="10" max="10" width="11.7109375" style="169" customWidth="1"/>
    <col min="11" max="12" width="8.421875" style="169" customWidth="1"/>
    <col min="13" max="13" width="9.00390625" style="169" customWidth="1"/>
    <col min="14" max="14" width="11.8515625" style="169" customWidth="1"/>
    <col min="15" max="16" width="8.57421875" style="169" customWidth="1"/>
    <col min="17" max="17" width="8.8515625" style="169" customWidth="1"/>
    <col min="18" max="18" width="12.7109375" style="169" customWidth="1"/>
    <col min="19" max="21" width="9.140625" style="169" customWidth="1"/>
    <col min="22" max="22" width="11.28125" style="169" customWidth="1"/>
    <col min="23" max="16384" width="9.140625" style="169" customWidth="1"/>
  </cols>
  <sheetData>
    <row r="1" spans="1:18" s="814" customFormat="1" ht="26.25" customHeight="1">
      <c r="A1" s="1225" t="s">
        <v>92</v>
      </c>
      <c r="B1" s="1225"/>
      <c r="C1" s="1225"/>
      <c r="D1" s="1225"/>
      <c r="E1" s="1225"/>
      <c r="F1" s="1225"/>
      <c r="G1" s="1225"/>
      <c r="H1" s="1225"/>
      <c r="I1" s="1225"/>
      <c r="J1" s="1225"/>
      <c r="K1" s="1225"/>
      <c r="L1" s="1225"/>
      <c r="M1" s="1225"/>
      <c r="N1" s="1225"/>
      <c r="O1" s="1225"/>
      <c r="P1" s="1225"/>
      <c r="Q1" s="1225"/>
      <c r="R1" s="1225"/>
    </row>
    <row r="2" spans="1:18" s="643" customFormat="1" ht="18" customHeight="1">
      <c r="A2" s="643" t="s">
        <v>542</v>
      </c>
      <c r="R2" s="644" t="s">
        <v>1632</v>
      </c>
    </row>
    <row r="3" spans="1:18" s="643" customFormat="1" ht="12.75" customHeight="1">
      <c r="A3" s="815" t="s">
        <v>543</v>
      </c>
      <c r="B3" s="1376" t="s">
        <v>544</v>
      </c>
      <c r="C3" s="1377"/>
      <c r="D3" s="1377"/>
      <c r="E3" s="1378"/>
      <c r="F3" s="1371" t="s">
        <v>545</v>
      </c>
      <c r="G3" s="1379"/>
      <c r="H3" s="1379"/>
      <c r="I3" s="1372"/>
      <c r="J3" s="1371" t="s">
        <v>546</v>
      </c>
      <c r="K3" s="1379"/>
      <c r="L3" s="1379"/>
      <c r="M3" s="1379"/>
      <c r="N3" s="1371" t="s">
        <v>547</v>
      </c>
      <c r="O3" s="1379"/>
      <c r="P3" s="1379"/>
      <c r="Q3" s="1379"/>
      <c r="R3" s="779" t="s">
        <v>46</v>
      </c>
    </row>
    <row r="4" spans="1:18" s="643" customFormat="1" ht="12.75" customHeight="1">
      <c r="A4" s="816"/>
      <c r="B4" s="1373" t="s">
        <v>47</v>
      </c>
      <c r="C4" s="1374"/>
      <c r="D4" s="1374"/>
      <c r="E4" s="1375"/>
      <c r="F4" s="1368" t="s">
        <v>1620</v>
      </c>
      <c r="G4" s="1370"/>
      <c r="H4" s="1370"/>
      <c r="I4" s="1369"/>
      <c r="J4" s="1368"/>
      <c r="K4" s="1370"/>
      <c r="L4" s="1370"/>
      <c r="M4" s="1370"/>
      <c r="N4" s="1368" t="s">
        <v>548</v>
      </c>
      <c r="O4" s="1370"/>
      <c r="P4" s="1370"/>
      <c r="Q4" s="1370"/>
      <c r="R4" s="770"/>
    </row>
    <row r="5" spans="1:18" s="643" customFormat="1" ht="12.75">
      <c r="A5" s="817" t="s">
        <v>549</v>
      </c>
      <c r="B5" s="405" t="s">
        <v>1621</v>
      </c>
      <c r="C5" s="1371" t="s">
        <v>1622</v>
      </c>
      <c r="D5" s="1372"/>
      <c r="E5" s="405" t="s">
        <v>1623</v>
      </c>
      <c r="F5" s="405" t="s">
        <v>1621</v>
      </c>
      <c r="G5" s="1371" t="s">
        <v>1622</v>
      </c>
      <c r="H5" s="1372"/>
      <c r="I5" s="405" t="s">
        <v>1623</v>
      </c>
      <c r="J5" s="405" t="s">
        <v>1621</v>
      </c>
      <c r="K5" s="1371" t="s">
        <v>1622</v>
      </c>
      <c r="L5" s="1372"/>
      <c r="M5" s="396" t="s">
        <v>1623</v>
      </c>
      <c r="N5" s="405" t="s">
        <v>1621</v>
      </c>
      <c r="O5" s="1371" t="s">
        <v>1622</v>
      </c>
      <c r="P5" s="1372"/>
      <c r="Q5" s="396" t="s">
        <v>1623</v>
      </c>
      <c r="R5" s="770" t="s">
        <v>360</v>
      </c>
    </row>
    <row r="6" spans="1:18" s="643" customFormat="1" ht="13.5" customHeight="1">
      <c r="A6" s="655"/>
      <c r="B6" s="1366" t="s">
        <v>1624</v>
      </c>
      <c r="C6" s="1368" t="s">
        <v>1625</v>
      </c>
      <c r="D6" s="1369"/>
      <c r="E6" s="404" t="s">
        <v>1626</v>
      </c>
      <c r="F6" s="1366" t="s">
        <v>1624</v>
      </c>
      <c r="G6" s="1368" t="s">
        <v>1625</v>
      </c>
      <c r="H6" s="1369"/>
      <c r="I6" s="404" t="s">
        <v>1626</v>
      </c>
      <c r="J6" s="1366" t="s">
        <v>1624</v>
      </c>
      <c r="K6" s="1368" t="s">
        <v>1625</v>
      </c>
      <c r="L6" s="1369"/>
      <c r="M6" s="397" t="s">
        <v>1626</v>
      </c>
      <c r="N6" s="1366" t="s">
        <v>1624</v>
      </c>
      <c r="O6" s="1368" t="s">
        <v>1625</v>
      </c>
      <c r="P6" s="1369"/>
      <c r="Q6" s="818" t="s">
        <v>1626</v>
      </c>
      <c r="R6" s="769"/>
    </row>
    <row r="7" spans="1:18" s="643" customFormat="1" ht="28.5" customHeight="1">
      <c r="A7" s="655"/>
      <c r="B7" s="1366"/>
      <c r="C7" s="405" t="s">
        <v>1627</v>
      </c>
      <c r="D7" s="405" t="s">
        <v>1628</v>
      </c>
      <c r="E7" s="406"/>
      <c r="F7" s="1366"/>
      <c r="G7" s="405" t="s">
        <v>1627</v>
      </c>
      <c r="H7" s="405" t="s">
        <v>1628</v>
      </c>
      <c r="I7" s="406"/>
      <c r="J7" s="1366"/>
      <c r="K7" s="405" t="s">
        <v>1627</v>
      </c>
      <c r="L7" s="405" t="s">
        <v>1628</v>
      </c>
      <c r="M7" s="398"/>
      <c r="N7" s="1366"/>
      <c r="O7" s="405" t="s">
        <v>1627</v>
      </c>
      <c r="P7" s="405" t="s">
        <v>1628</v>
      </c>
      <c r="Q7" s="819"/>
      <c r="R7" s="769"/>
    </row>
    <row r="8" spans="1:18" s="643" customFormat="1" ht="18.75" customHeight="1">
      <c r="A8" s="820"/>
      <c r="B8" s="1367"/>
      <c r="C8" s="775" t="s">
        <v>1629</v>
      </c>
      <c r="D8" s="775" t="s">
        <v>1630</v>
      </c>
      <c r="E8" s="407"/>
      <c r="F8" s="1367"/>
      <c r="G8" s="775" t="s">
        <v>1629</v>
      </c>
      <c r="H8" s="775" t="s">
        <v>1630</v>
      </c>
      <c r="I8" s="407"/>
      <c r="J8" s="1367"/>
      <c r="K8" s="775" t="s">
        <v>1629</v>
      </c>
      <c r="L8" s="775" t="s">
        <v>1630</v>
      </c>
      <c r="M8" s="821"/>
      <c r="N8" s="1367"/>
      <c r="O8" s="775" t="s">
        <v>1629</v>
      </c>
      <c r="P8" s="775" t="s">
        <v>1630</v>
      </c>
      <c r="Q8" s="822"/>
      <c r="R8" s="768"/>
    </row>
    <row r="9" spans="1:18" s="814" customFormat="1" ht="33" customHeight="1">
      <c r="A9" s="825" t="s">
        <v>537</v>
      </c>
      <c r="B9" s="827">
        <f>SUM(B10:B11)</f>
        <v>2</v>
      </c>
      <c r="C9" s="827">
        <f aca="true" t="shared" si="0" ref="C9:I9">SUM(C10:C11)</f>
        <v>90</v>
      </c>
      <c r="D9" s="827">
        <f t="shared" si="0"/>
        <v>83</v>
      </c>
      <c r="E9" s="827">
        <f t="shared" si="0"/>
        <v>24</v>
      </c>
      <c r="F9" s="827">
        <f t="shared" si="0"/>
        <v>2</v>
      </c>
      <c r="G9" s="827">
        <f t="shared" si="0"/>
        <v>90</v>
      </c>
      <c r="H9" s="827">
        <f t="shared" si="0"/>
        <v>83</v>
      </c>
      <c r="I9" s="827">
        <f t="shared" si="0"/>
        <v>24</v>
      </c>
      <c r="J9" s="875">
        <v>0</v>
      </c>
      <c r="K9" s="875">
        <v>0</v>
      </c>
      <c r="L9" s="875">
        <v>0</v>
      </c>
      <c r="M9" s="875">
        <v>0</v>
      </c>
      <c r="N9" s="875">
        <v>0</v>
      </c>
      <c r="O9" s="875">
        <v>0</v>
      </c>
      <c r="P9" s="875">
        <v>0</v>
      </c>
      <c r="Q9" s="876">
        <v>0</v>
      </c>
      <c r="R9" s="829" t="s">
        <v>537</v>
      </c>
    </row>
    <row r="10" spans="1:18" s="814" customFormat="1" ht="33" customHeight="1">
      <c r="A10" s="823" t="s">
        <v>551</v>
      </c>
      <c r="B10" s="773">
        <v>2</v>
      </c>
      <c r="C10" s="773">
        <v>90</v>
      </c>
      <c r="D10" s="773">
        <v>83</v>
      </c>
      <c r="E10" s="773">
        <v>24</v>
      </c>
      <c r="F10" s="773">
        <v>2</v>
      </c>
      <c r="G10" s="773">
        <v>90</v>
      </c>
      <c r="H10" s="773">
        <v>83</v>
      </c>
      <c r="I10" s="773">
        <v>24</v>
      </c>
      <c r="J10" s="791">
        <v>0</v>
      </c>
      <c r="K10" s="791">
        <v>0</v>
      </c>
      <c r="L10" s="791">
        <v>0</v>
      </c>
      <c r="M10" s="791">
        <v>0</v>
      </c>
      <c r="N10" s="791">
        <v>0</v>
      </c>
      <c r="O10" s="791">
        <v>0</v>
      </c>
      <c r="P10" s="791">
        <v>0</v>
      </c>
      <c r="Q10" s="795">
        <v>0</v>
      </c>
      <c r="R10" s="830" t="s">
        <v>552</v>
      </c>
    </row>
    <row r="11" spans="1:18" s="814" customFormat="1" ht="33" customHeight="1">
      <c r="A11" s="831" t="s">
        <v>1162</v>
      </c>
      <c r="B11" s="832">
        <v>0</v>
      </c>
      <c r="C11" s="797">
        <v>0</v>
      </c>
      <c r="D11" s="797">
        <v>0</v>
      </c>
      <c r="E11" s="797">
        <v>0</v>
      </c>
      <c r="F11" s="797">
        <v>0</v>
      </c>
      <c r="G11" s="797">
        <v>0</v>
      </c>
      <c r="H11" s="797">
        <v>0</v>
      </c>
      <c r="I11" s="797">
        <v>0</v>
      </c>
      <c r="J11" s="797">
        <v>0</v>
      </c>
      <c r="K11" s="797">
        <v>0</v>
      </c>
      <c r="L11" s="797">
        <v>0</v>
      </c>
      <c r="M11" s="797">
        <v>0</v>
      </c>
      <c r="N11" s="797">
        <v>0</v>
      </c>
      <c r="O11" s="797">
        <v>0</v>
      </c>
      <c r="P11" s="797">
        <v>0</v>
      </c>
      <c r="Q11" s="797">
        <v>0</v>
      </c>
      <c r="R11" s="786" t="s">
        <v>553</v>
      </c>
    </row>
    <row r="12" spans="1:18" s="814" customFormat="1" ht="27.75" customHeight="1">
      <c r="A12" s="50" t="s">
        <v>94</v>
      </c>
      <c r="B12" s="643"/>
      <c r="C12" s="643"/>
      <c r="D12" s="643"/>
      <c r="E12" s="643"/>
      <c r="F12" s="643"/>
      <c r="G12" s="643"/>
      <c r="H12" s="643"/>
      <c r="I12" s="643"/>
      <c r="J12" s="643"/>
      <c r="K12" s="1361" t="s">
        <v>555</v>
      </c>
      <c r="L12" s="1361"/>
      <c r="M12" s="1361"/>
      <c r="N12" s="1361"/>
      <c r="O12" s="1361"/>
      <c r="P12" s="1361"/>
      <c r="Q12" s="1361"/>
      <c r="R12" s="1362"/>
    </row>
  </sheetData>
  <mergeCells count="22">
    <mergeCell ref="A1:R1"/>
    <mergeCell ref="B3:E3"/>
    <mergeCell ref="F3:I3"/>
    <mergeCell ref="J3:M3"/>
    <mergeCell ref="N3:Q3"/>
    <mergeCell ref="F4:I4"/>
    <mergeCell ref="J4:M4"/>
    <mergeCell ref="N4:Q4"/>
    <mergeCell ref="C5:D5"/>
    <mergeCell ref="G5:H5"/>
    <mergeCell ref="K5:L5"/>
    <mergeCell ref="O5:P5"/>
    <mergeCell ref="B4:E4"/>
    <mergeCell ref="B6:B8"/>
    <mergeCell ref="C6:D6"/>
    <mergeCell ref="F6:F8"/>
    <mergeCell ref="G6:H6"/>
    <mergeCell ref="K12:R12"/>
    <mergeCell ref="J6:J8"/>
    <mergeCell ref="K6:L6"/>
    <mergeCell ref="N6:N8"/>
    <mergeCell ref="O6:P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5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R14"/>
  <sheetViews>
    <sheetView zoomScaleSheetLayoutView="100" workbookViewId="0" topLeftCell="C1">
      <selection activeCell="N18" sqref="N18"/>
    </sheetView>
  </sheetViews>
  <sheetFormatPr defaultColWidth="9.140625" defaultRowHeight="12.75"/>
  <cols>
    <col min="1" max="1" width="7.8515625" style="169" customWidth="1"/>
    <col min="2" max="2" width="11.421875" style="169" customWidth="1"/>
    <col min="3" max="3" width="8.421875" style="169" customWidth="1"/>
    <col min="4" max="5" width="8.8515625" style="169" customWidth="1"/>
    <col min="6" max="6" width="11.7109375" style="169" customWidth="1"/>
    <col min="7" max="7" width="8.57421875" style="169" customWidth="1"/>
    <col min="8" max="8" width="8.8515625" style="169" customWidth="1"/>
    <col min="9" max="9" width="8.7109375" style="169" customWidth="1"/>
    <col min="10" max="10" width="11.8515625" style="169" customWidth="1"/>
    <col min="11" max="11" width="9.28125" style="169" customWidth="1"/>
    <col min="12" max="12" width="8.8515625" style="169" customWidth="1"/>
    <col min="13" max="13" width="9.00390625" style="169" customWidth="1"/>
    <col min="14" max="14" width="12.00390625" style="169" customWidth="1"/>
    <col min="15" max="15" width="8.140625" style="169" customWidth="1"/>
    <col min="16" max="16" width="7.8515625" style="169" customWidth="1"/>
    <col min="17" max="17" width="8.7109375" style="169" customWidth="1"/>
    <col min="18" max="16384" width="9.140625" style="169" customWidth="1"/>
  </cols>
  <sheetData>
    <row r="1" spans="1:18" s="814" customFormat="1" ht="32.25" customHeight="1">
      <c r="A1" s="1225" t="s">
        <v>98</v>
      </c>
      <c r="B1" s="1225"/>
      <c r="C1" s="1225"/>
      <c r="D1" s="1225"/>
      <c r="E1" s="1225"/>
      <c r="F1" s="1225"/>
      <c r="G1" s="1225"/>
      <c r="H1" s="1225"/>
      <c r="I1" s="1225"/>
      <c r="J1" s="1225"/>
      <c r="K1" s="1225"/>
      <c r="L1" s="1225"/>
      <c r="M1" s="1225"/>
      <c r="N1" s="1225"/>
      <c r="O1" s="1225"/>
      <c r="P1" s="1225"/>
      <c r="Q1" s="1225"/>
      <c r="R1" s="1225"/>
    </row>
    <row r="2" spans="1:18" s="643" customFormat="1" ht="18" customHeight="1">
      <c r="A2" s="643" t="s">
        <v>542</v>
      </c>
      <c r="R2" s="644" t="s">
        <v>1632</v>
      </c>
    </row>
    <row r="3" spans="1:18" s="643" customFormat="1" ht="13.5" customHeight="1">
      <c r="A3" s="815" t="s">
        <v>543</v>
      </c>
      <c r="B3" s="1376" t="s">
        <v>544</v>
      </c>
      <c r="C3" s="1377"/>
      <c r="D3" s="1377"/>
      <c r="E3" s="1378"/>
      <c r="F3" s="1371" t="s">
        <v>556</v>
      </c>
      <c r="G3" s="1379"/>
      <c r="H3" s="1379"/>
      <c r="I3" s="1372"/>
      <c r="J3" s="1371" t="s">
        <v>557</v>
      </c>
      <c r="K3" s="1379"/>
      <c r="L3" s="1379"/>
      <c r="M3" s="1379"/>
      <c r="N3" s="1371" t="s">
        <v>558</v>
      </c>
      <c r="O3" s="1379"/>
      <c r="P3" s="1379"/>
      <c r="Q3" s="1379"/>
      <c r="R3" s="779" t="s">
        <v>46</v>
      </c>
    </row>
    <row r="4" spans="1:18" s="643" customFormat="1" ht="13.5" customHeight="1">
      <c r="A4" s="816"/>
      <c r="B4" s="1373" t="s">
        <v>47</v>
      </c>
      <c r="C4" s="1374"/>
      <c r="D4" s="1374"/>
      <c r="E4" s="1375"/>
      <c r="F4" s="1368" t="s">
        <v>559</v>
      </c>
      <c r="G4" s="1370"/>
      <c r="H4" s="1370"/>
      <c r="I4" s="1369"/>
      <c r="J4" s="1368"/>
      <c r="K4" s="1370"/>
      <c r="L4" s="1370"/>
      <c r="M4" s="1370"/>
      <c r="N4" s="1368"/>
      <c r="O4" s="1370"/>
      <c r="P4" s="1370"/>
      <c r="Q4" s="1370"/>
      <c r="R4" s="770"/>
    </row>
    <row r="5" spans="1:18" s="643" customFormat="1" ht="13.5" customHeight="1">
      <c r="A5" s="817" t="s">
        <v>549</v>
      </c>
      <c r="B5" s="405" t="s">
        <v>1621</v>
      </c>
      <c r="C5" s="1371" t="s">
        <v>1622</v>
      </c>
      <c r="D5" s="1372"/>
      <c r="E5" s="405" t="s">
        <v>1623</v>
      </c>
      <c r="F5" s="405" t="s">
        <v>1621</v>
      </c>
      <c r="G5" s="1371" t="s">
        <v>1622</v>
      </c>
      <c r="H5" s="1372"/>
      <c r="I5" s="405" t="s">
        <v>1623</v>
      </c>
      <c r="J5" s="405" t="s">
        <v>1621</v>
      </c>
      <c r="K5" s="1371" t="s">
        <v>1622</v>
      </c>
      <c r="L5" s="1372"/>
      <c r="M5" s="396" t="s">
        <v>1623</v>
      </c>
      <c r="N5" s="405" t="s">
        <v>1621</v>
      </c>
      <c r="O5" s="1371" t="s">
        <v>1622</v>
      </c>
      <c r="P5" s="1372"/>
      <c r="Q5" s="396" t="s">
        <v>1623</v>
      </c>
      <c r="R5" s="770" t="s">
        <v>360</v>
      </c>
    </row>
    <row r="6" spans="1:18" s="643" customFormat="1" ht="13.5" customHeight="1">
      <c r="A6" s="655"/>
      <c r="B6" s="1366" t="s">
        <v>1624</v>
      </c>
      <c r="C6" s="1368" t="s">
        <v>1625</v>
      </c>
      <c r="D6" s="1369"/>
      <c r="E6" s="404" t="s">
        <v>1626</v>
      </c>
      <c r="F6" s="1366" t="s">
        <v>1624</v>
      </c>
      <c r="G6" s="1368" t="s">
        <v>1625</v>
      </c>
      <c r="H6" s="1369"/>
      <c r="I6" s="404" t="s">
        <v>1626</v>
      </c>
      <c r="J6" s="1366" t="s">
        <v>1624</v>
      </c>
      <c r="K6" s="1368" t="s">
        <v>1625</v>
      </c>
      <c r="L6" s="1369"/>
      <c r="M6" s="397" t="s">
        <v>1626</v>
      </c>
      <c r="N6" s="1366" t="s">
        <v>1624</v>
      </c>
      <c r="O6" s="1368" t="s">
        <v>1625</v>
      </c>
      <c r="P6" s="1369"/>
      <c r="Q6" s="818" t="s">
        <v>1626</v>
      </c>
      <c r="R6" s="769"/>
    </row>
    <row r="7" spans="1:18" s="643" customFormat="1" ht="13.5" customHeight="1">
      <c r="A7" s="655"/>
      <c r="B7" s="1366"/>
      <c r="C7" s="405" t="s">
        <v>1627</v>
      </c>
      <c r="D7" s="405" t="s">
        <v>1628</v>
      </c>
      <c r="E7" s="406"/>
      <c r="F7" s="1366"/>
      <c r="G7" s="405" t="s">
        <v>1627</v>
      </c>
      <c r="H7" s="405" t="s">
        <v>1628</v>
      </c>
      <c r="I7" s="406"/>
      <c r="J7" s="1366"/>
      <c r="K7" s="405" t="s">
        <v>1627</v>
      </c>
      <c r="L7" s="405" t="s">
        <v>1628</v>
      </c>
      <c r="M7" s="398"/>
      <c r="N7" s="1366"/>
      <c r="O7" s="405" t="s">
        <v>1627</v>
      </c>
      <c r="P7" s="405" t="s">
        <v>1628</v>
      </c>
      <c r="Q7" s="819"/>
      <c r="R7" s="769"/>
    </row>
    <row r="8" spans="1:18" s="643" customFormat="1" ht="13.5" customHeight="1">
      <c r="A8" s="820"/>
      <c r="B8" s="1380"/>
      <c r="C8" s="408" t="s">
        <v>1629</v>
      </c>
      <c r="D8" s="408" t="s">
        <v>1630</v>
      </c>
      <c r="E8" s="409"/>
      <c r="F8" s="1380"/>
      <c r="G8" s="408" t="s">
        <v>1629</v>
      </c>
      <c r="H8" s="408" t="s">
        <v>1630</v>
      </c>
      <c r="I8" s="409"/>
      <c r="J8" s="1380"/>
      <c r="K8" s="408" t="s">
        <v>1629</v>
      </c>
      <c r="L8" s="408" t="s">
        <v>1630</v>
      </c>
      <c r="M8" s="402"/>
      <c r="N8" s="1380"/>
      <c r="O8" s="408" t="s">
        <v>1629</v>
      </c>
      <c r="P8" s="408" t="s">
        <v>1630</v>
      </c>
      <c r="Q8" s="834"/>
      <c r="R8" s="768"/>
    </row>
    <row r="9" spans="1:18" s="814" customFormat="1" ht="27.75" customHeight="1">
      <c r="A9" s="825" t="s">
        <v>537</v>
      </c>
      <c r="B9" s="826">
        <v>29</v>
      </c>
      <c r="C9" s="827">
        <v>1608</v>
      </c>
      <c r="D9" s="827">
        <v>1465</v>
      </c>
      <c r="E9" s="827">
        <v>801</v>
      </c>
      <c r="F9" s="827">
        <v>27</v>
      </c>
      <c r="G9" s="827">
        <v>1514</v>
      </c>
      <c r="H9" s="827">
        <v>1382</v>
      </c>
      <c r="I9" s="827">
        <v>760</v>
      </c>
      <c r="J9" s="827">
        <v>1</v>
      </c>
      <c r="K9" s="827">
        <v>5</v>
      </c>
      <c r="L9" s="827">
        <v>2</v>
      </c>
      <c r="M9" s="827">
        <v>3</v>
      </c>
      <c r="N9" s="827">
        <v>1</v>
      </c>
      <c r="O9" s="827">
        <v>89</v>
      </c>
      <c r="P9" s="827">
        <v>81</v>
      </c>
      <c r="Q9" s="828">
        <v>38</v>
      </c>
      <c r="R9" s="829" t="s">
        <v>537</v>
      </c>
    </row>
    <row r="10" spans="1:18" s="814" customFormat="1" ht="27.75" customHeight="1">
      <c r="A10" s="823" t="s">
        <v>551</v>
      </c>
      <c r="B10" s="772">
        <v>20</v>
      </c>
      <c r="C10" s="773">
        <v>1081</v>
      </c>
      <c r="D10" s="773">
        <v>949</v>
      </c>
      <c r="E10" s="773">
        <v>545</v>
      </c>
      <c r="F10" s="791">
        <v>18</v>
      </c>
      <c r="G10" s="791">
        <v>987</v>
      </c>
      <c r="H10" s="791">
        <v>866</v>
      </c>
      <c r="I10" s="791">
        <v>504</v>
      </c>
      <c r="J10" s="791">
        <v>1</v>
      </c>
      <c r="K10" s="791">
        <v>5</v>
      </c>
      <c r="L10" s="791">
        <v>2</v>
      </c>
      <c r="M10" s="791">
        <v>3</v>
      </c>
      <c r="N10" s="791">
        <v>1</v>
      </c>
      <c r="O10" s="791">
        <v>89</v>
      </c>
      <c r="P10" s="791">
        <v>81</v>
      </c>
      <c r="Q10" s="795">
        <v>38</v>
      </c>
      <c r="R10" s="830" t="s">
        <v>552</v>
      </c>
    </row>
    <row r="11" spans="1:18" s="814" customFormat="1" ht="27.75" customHeight="1">
      <c r="A11" s="831" t="s">
        <v>1162</v>
      </c>
      <c r="B11" s="949">
        <v>9</v>
      </c>
      <c r="C11" s="796">
        <v>527</v>
      </c>
      <c r="D11" s="796">
        <v>516</v>
      </c>
      <c r="E11" s="796">
        <v>256</v>
      </c>
      <c r="F11" s="797">
        <v>9</v>
      </c>
      <c r="G11" s="797">
        <v>527</v>
      </c>
      <c r="H11" s="797">
        <v>516</v>
      </c>
      <c r="I11" s="797">
        <v>256</v>
      </c>
      <c r="J11" s="797">
        <v>0</v>
      </c>
      <c r="K11" s="797">
        <v>0</v>
      </c>
      <c r="L11" s="797">
        <v>0</v>
      </c>
      <c r="M11" s="797">
        <v>0</v>
      </c>
      <c r="N11" s="878">
        <v>0</v>
      </c>
      <c r="O11" s="878">
        <v>0</v>
      </c>
      <c r="P11" s="878">
        <v>0</v>
      </c>
      <c r="Q11" s="879">
        <v>0</v>
      </c>
      <c r="R11" s="833" t="s">
        <v>553</v>
      </c>
    </row>
    <row r="12" spans="1:18" s="159" customFormat="1" ht="27.75" customHeight="1">
      <c r="A12" s="50" t="s">
        <v>554</v>
      </c>
      <c r="B12" s="643"/>
      <c r="C12" s="643"/>
      <c r="D12" s="643"/>
      <c r="E12" s="643"/>
      <c r="F12" s="643"/>
      <c r="G12" s="643"/>
      <c r="H12" s="643"/>
      <c r="I12" s="643"/>
      <c r="J12" s="643"/>
      <c r="K12" s="1361" t="s">
        <v>560</v>
      </c>
      <c r="L12" s="1361"/>
      <c r="M12" s="1361"/>
      <c r="N12" s="1361"/>
      <c r="O12" s="1361"/>
      <c r="P12" s="1361"/>
      <c r="Q12" s="1361"/>
      <c r="R12" s="1362"/>
    </row>
    <row r="14" spans="1:18" ht="12.75">
      <c r="A14" s="608"/>
      <c r="B14" s="773"/>
      <c r="C14" s="773"/>
      <c r="D14" s="773"/>
      <c r="E14" s="773"/>
      <c r="F14" s="791"/>
      <c r="G14" s="791"/>
      <c r="H14" s="791"/>
      <c r="I14" s="791"/>
      <c r="J14" s="791"/>
      <c r="K14" s="791"/>
      <c r="L14" s="791"/>
      <c r="M14" s="791"/>
      <c r="N14" s="791"/>
      <c r="O14" s="791"/>
      <c r="P14" s="791"/>
      <c r="Q14" s="791"/>
      <c r="R14" s="608"/>
    </row>
  </sheetData>
  <mergeCells count="22">
    <mergeCell ref="A1:R1"/>
    <mergeCell ref="B3:E3"/>
    <mergeCell ref="F3:I3"/>
    <mergeCell ref="J3:M3"/>
    <mergeCell ref="N3:Q3"/>
    <mergeCell ref="B4:E4"/>
    <mergeCell ref="F4:I4"/>
    <mergeCell ref="J4:M4"/>
    <mergeCell ref="N4:Q4"/>
    <mergeCell ref="C5:D5"/>
    <mergeCell ref="G5:H5"/>
    <mergeCell ref="K5:L5"/>
    <mergeCell ref="O5:P5"/>
    <mergeCell ref="B6:B8"/>
    <mergeCell ref="C6:D6"/>
    <mergeCell ref="F6:F8"/>
    <mergeCell ref="G6:H6"/>
    <mergeCell ref="K12:R12"/>
    <mergeCell ref="J6:J8"/>
    <mergeCell ref="K6:L6"/>
    <mergeCell ref="N6:N8"/>
    <mergeCell ref="O6:P6"/>
  </mergeCells>
  <printOptions/>
  <pageMargins left="0.34" right="0.36" top="0.984251968503937" bottom="0.984251968503937" header="0.5118110236220472" footer="0.5118110236220472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79"/>
  <sheetViews>
    <sheetView workbookViewId="0" topLeftCell="A7">
      <selection activeCell="I20" sqref="I20"/>
    </sheetView>
  </sheetViews>
  <sheetFormatPr defaultColWidth="9.140625" defaultRowHeight="12.75"/>
  <cols>
    <col min="1" max="1" width="11.8515625" style="21" customWidth="1"/>
    <col min="2" max="2" width="7.140625" style="21" customWidth="1"/>
    <col min="3" max="6" width="7.421875" style="21" customWidth="1"/>
    <col min="7" max="7" width="7.28125" style="34" customWidth="1"/>
    <col min="8" max="8" width="7.421875" style="21" customWidth="1"/>
    <col min="9" max="9" width="7.00390625" style="21" customWidth="1"/>
    <col min="10" max="20" width="7.421875" style="21" customWidth="1"/>
    <col min="21" max="22" width="7.00390625" style="21" customWidth="1"/>
    <col min="23" max="23" width="7.28125" style="21" customWidth="1"/>
    <col min="24" max="24" width="6.28125" style="21" customWidth="1"/>
    <col min="25" max="25" width="9.7109375" style="21" customWidth="1"/>
    <col min="26" max="16384" width="10.00390625" style="21" customWidth="1"/>
  </cols>
  <sheetData>
    <row r="1" spans="1:24" s="3" customFormat="1" ht="32.25" customHeight="1">
      <c r="A1" s="1211" t="s">
        <v>714</v>
      </c>
      <c r="B1" s="1211"/>
      <c r="C1" s="1211"/>
      <c r="D1" s="1211"/>
      <c r="E1" s="1211"/>
      <c r="F1" s="1211"/>
      <c r="G1" s="1211"/>
      <c r="H1" s="1211"/>
      <c r="I1" s="1211"/>
      <c r="J1" s="1211"/>
      <c r="K1" s="1211"/>
      <c r="L1" s="1211"/>
      <c r="M1" s="1211"/>
      <c r="N1" s="1211"/>
      <c r="O1" s="1211"/>
      <c r="P1" s="1211"/>
      <c r="Q1" s="1212"/>
      <c r="R1" s="1212"/>
      <c r="S1" s="1212"/>
      <c r="T1" s="1212"/>
      <c r="U1" s="1212"/>
      <c r="V1" s="1212"/>
      <c r="W1" s="1212"/>
      <c r="X1" s="1212"/>
    </row>
    <row r="2" spans="1:24" s="46" customFormat="1" ht="18" customHeight="1">
      <c r="A2" s="46" t="s">
        <v>715</v>
      </c>
      <c r="B2" s="487"/>
      <c r="G2" s="564"/>
      <c r="X2" s="565" t="s">
        <v>716</v>
      </c>
    </row>
    <row r="3" spans="1:25" s="415" customFormat="1" ht="34.5" customHeight="1">
      <c r="A3" s="1213" t="s">
        <v>1297</v>
      </c>
      <c r="B3" s="566" t="s">
        <v>1298</v>
      </c>
      <c r="C3" s="1204" t="s">
        <v>1299</v>
      </c>
      <c r="D3" s="1199"/>
      <c r="E3" s="1199"/>
      <c r="F3" s="1199"/>
      <c r="G3" s="1199"/>
      <c r="H3" s="1199"/>
      <c r="I3" s="1199"/>
      <c r="J3" s="1199"/>
      <c r="K3" s="1199"/>
      <c r="L3" s="1199"/>
      <c r="M3" s="1199"/>
      <c r="N3" s="1199"/>
      <c r="O3" s="1199"/>
      <c r="P3" s="1199"/>
      <c r="Q3" s="1199"/>
      <c r="R3" s="1199"/>
      <c r="S3" s="1199"/>
      <c r="T3" s="1200"/>
      <c r="U3" s="1204" t="s">
        <v>1300</v>
      </c>
      <c r="V3" s="1199"/>
      <c r="W3" s="1199"/>
      <c r="X3" s="1201"/>
      <c r="Y3" s="1208" t="s">
        <v>1208</v>
      </c>
    </row>
    <row r="4" spans="1:25" s="415" customFormat="1" ht="24.75" customHeight="1">
      <c r="A4" s="1214"/>
      <c r="B4" s="567"/>
      <c r="C4" s="449" t="s">
        <v>1301</v>
      </c>
      <c r="D4" s="566" t="s">
        <v>1302</v>
      </c>
      <c r="E4" s="566" t="s">
        <v>1303</v>
      </c>
      <c r="F4" s="566" t="s">
        <v>1304</v>
      </c>
      <c r="G4" s="568" t="s">
        <v>1305</v>
      </c>
      <c r="H4" s="566" t="s">
        <v>1306</v>
      </c>
      <c r="I4" s="566" t="s">
        <v>1307</v>
      </c>
      <c r="J4" s="566" t="s">
        <v>1308</v>
      </c>
      <c r="K4" s="566" t="s">
        <v>1309</v>
      </c>
      <c r="L4" s="566" t="s">
        <v>1310</v>
      </c>
      <c r="M4" s="566" t="s">
        <v>1303</v>
      </c>
      <c r="N4" s="566" t="s">
        <v>1311</v>
      </c>
      <c r="O4" s="566" t="s">
        <v>1312</v>
      </c>
      <c r="P4" s="566" t="s">
        <v>1313</v>
      </c>
      <c r="Q4" s="566" t="s">
        <v>1314</v>
      </c>
      <c r="R4" s="566" t="s">
        <v>1315</v>
      </c>
      <c r="S4" s="566" t="s">
        <v>1316</v>
      </c>
      <c r="T4" s="566" t="s">
        <v>1317</v>
      </c>
      <c r="U4" s="566" t="s">
        <v>1301</v>
      </c>
      <c r="V4" s="566" t="s">
        <v>1318</v>
      </c>
      <c r="W4" s="566" t="s">
        <v>1319</v>
      </c>
      <c r="X4" s="566" t="s">
        <v>1320</v>
      </c>
      <c r="Y4" s="1209"/>
    </row>
    <row r="5" spans="1:25" s="415" customFormat="1" ht="24.75" customHeight="1">
      <c r="A5" s="1214"/>
      <c r="B5" s="567"/>
      <c r="C5" s="450"/>
      <c r="D5" s="567"/>
      <c r="E5" s="569" t="s">
        <v>1302</v>
      </c>
      <c r="F5" s="567"/>
      <c r="G5" s="570"/>
      <c r="H5" s="567"/>
      <c r="I5" s="567"/>
      <c r="J5" s="569" t="s">
        <v>1321</v>
      </c>
      <c r="K5" s="567"/>
      <c r="L5" s="569" t="s">
        <v>1322</v>
      </c>
      <c r="M5" s="569" t="s">
        <v>1323</v>
      </c>
      <c r="N5" s="567"/>
      <c r="O5" s="569" t="s">
        <v>1324</v>
      </c>
      <c r="P5" s="569" t="s">
        <v>1325</v>
      </c>
      <c r="Q5" s="569" t="s">
        <v>1326</v>
      </c>
      <c r="R5" s="569" t="s">
        <v>1327</v>
      </c>
      <c r="S5" s="569" t="s">
        <v>1328</v>
      </c>
      <c r="T5" s="569" t="s">
        <v>1329</v>
      </c>
      <c r="U5" s="567"/>
      <c r="V5" s="567"/>
      <c r="W5" s="567"/>
      <c r="X5" s="567"/>
      <c r="Y5" s="1209"/>
    </row>
    <row r="6" spans="1:25" s="415" customFormat="1" ht="24.75" customHeight="1">
      <c r="A6" s="1214"/>
      <c r="B6" s="567"/>
      <c r="C6" s="571"/>
      <c r="D6" s="567"/>
      <c r="E6" s="567"/>
      <c r="F6" s="567" t="s">
        <v>1330</v>
      </c>
      <c r="G6" s="572"/>
      <c r="H6" s="567"/>
      <c r="I6" s="567"/>
      <c r="J6" s="567" t="s">
        <v>1331</v>
      </c>
      <c r="K6" s="567"/>
      <c r="L6" s="567" t="s">
        <v>1332</v>
      </c>
      <c r="M6" s="567" t="s">
        <v>1333</v>
      </c>
      <c r="N6" s="567"/>
      <c r="O6" s="567"/>
      <c r="P6" s="567" t="s">
        <v>1334</v>
      </c>
      <c r="Q6" s="569" t="s">
        <v>1335</v>
      </c>
      <c r="R6" s="567" t="s">
        <v>1336</v>
      </c>
      <c r="S6" s="567" t="s">
        <v>1337</v>
      </c>
      <c r="T6" s="573" t="s">
        <v>1338</v>
      </c>
      <c r="U6" s="567"/>
      <c r="V6" s="567" t="s">
        <v>1125</v>
      </c>
      <c r="W6" s="567" t="s">
        <v>1339</v>
      </c>
      <c r="X6" s="567"/>
      <c r="Y6" s="1209"/>
    </row>
    <row r="7" spans="1:25" s="415" customFormat="1" ht="24.75" customHeight="1">
      <c r="A7" s="1214"/>
      <c r="B7" s="567"/>
      <c r="C7" s="571"/>
      <c r="D7" s="567"/>
      <c r="E7" s="567"/>
      <c r="F7" s="567" t="s">
        <v>1340</v>
      </c>
      <c r="G7" s="570" t="s">
        <v>1341</v>
      </c>
      <c r="H7" s="567"/>
      <c r="I7" s="567"/>
      <c r="J7" s="567" t="s">
        <v>1342</v>
      </c>
      <c r="K7" s="567" t="s">
        <v>1343</v>
      </c>
      <c r="L7" s="567" t="s">
        <v>1344</v>
      </c>
      <c r="M7" s="567" t="s">
        <v>1345</v>
      </c>
      <c r="N7" s="567" t="s">
        <v>1346</v>
      </c>
      <c r="O7" s="567" t="s">
        <v>1347</v>
      </c>
      <c r="P7" s="567" t="s">
        <v>1348</v>
      </c>
      <c r="Q7" s="567" t="s">
        <v>1334</v>
      </c>
      <c r="R7" s="567" t="s">
        <v>1349</v>
      </c>
      <c r="S7" s="567" t="s">
        <v>1350</v>
      </c>
      <c r="T7" s="567" t="s">
        <v>1351</v>
      </c>
      <c r="U7" s="567"/>
      <c r="V7" s="567" t="s">
        <v>1352</v>
      </c>
      <c r="W7" s="574" t="s">
        <v>1353</v>
      </c>
      <c r="X7" s="567"/>
      <c r="Y7" s="1209"/>
    </row>
    <row r="8" spans="1:25" s="415" customFormat="1" ht="24.75" customHeight="1">
      <c r="A8" s="1203"/>
      <c r="B8" s="537" t="s">
        <v>14</v>
      </c>
      <c r="C8" s="319" t="s">
        <v>1124</v>
      </c>
      <c r="D8" s="537" t="s">
        <v>1354</v>
      </c>
      <c r="E8" s="537" t="s">
        <v>1355</v>
      </c>
      <c r="F8" s="537" t="s">
        <v>1356</v>
      </c>
      <c r="G8" s="575" t="s">
        <v>1357</v>
      </c>
      <c r="H8" s="537" t="s">
        <v>1358</v>
      </c>
      <c r="I8" s="537" t="s">
        <v>1359</v>
      </c>
      <c r="J8" s="537" t="s">
        <v>1360</v>
      </c>
      <c r="K8" s="537" t="s">
        <v>1360</v>
      </c>
      <c r="L8" s="537" t="s">
        <v>1360</v>
      </c>
      <c r="M8" s="537" t="s">
        <v>1360</v>
      </c>
      <c r="N8" s="537" t="s">
        <v>1360</v>
      </c>
      <c r="O8" s="537" t="s">
        <v>1361</v>
      </c>
      <c r="P8" s="537" t="s">
        <v>1360</v>
      </c>
      <c r="Q8" s="537" t="s">
        <v>1362</v>
      </c>
      <c r="R8" s="537" t="s">
        <v>1363</v>
      </c>
      <c r="S8" s="537" t="s">
        <v>1360</v>
      </c>
      <c r="T8" s="537" t="s">
        <v>1363</v>
      </c>
      <c r="U8" s="537" t="s">
        <v>1124</v>
      </c>
      <c r="V8" s="537" t="s">
        <v>1364</v>
      </c>
      <c r="W8" s="537" t="s">
        <v>1364</v>
      </c>
      <c r="X8" s="537" t="s">
        <v>409</v>
      </c>
      <c r="Y8" s="1210"/>
    </row>
    <row r="9" spans="1:25" s="11" customFormat="1" ht="40.5" customHeight="1">
      <c r="A9" s="139" t="s">
        <v>1365</v>
      </c>
      <c r="B9" s="9">
        <v>42</v>
      </c>
      <c r="C9" s="14">
        <v>28</v>
      </c>
      <c r="D9" s="14">
        <v>3</v>
      </c>
      <c r="E9" s="14">
        <v>2</v>
      </c>
      <c r="F9" s="14">
        <v>1</v>
      </c>
      <c r="G9" s="14" t="s">
        <v>719</v>
      </c>
      <c r="H9" s="14" t="s">
        <v>719</v>
      </c>
      <c r="I9" s="14">
        <v>10</v>
      </c>
      <c r="J9" s="14">
        <v>3</v>
      </c>
      <c r="K9" s="14">
        <v>1</v>
      </c>
      <c r="L9" s="14">
        <v>1</v>
      </c>
      <c r="M9" s="14">
        <v>1</v>
      </c>
      <c r="N9" s="14" t="s">
        <v>719</v>
      </c>
      <c r="O9" s="14">
        <v>4</v>
      </c>
      <c r="P9" s="14" t="s">
        <v>719</v>
      </c>
      <c r="Q9" s="14" t="s">
        <v>719</v>
      </c>
      <c r="R9" s="14">
        <v>2</v>
      </c>
      <c r="S9" s="14" t="s">
        <v>719</v>
      </c>
      <c r="T9" s="14" t="s">
        <v>719</v>
      </c>
      <c r="U9" s="14">
        <v>14</v>
      </c>
      <c r="V9" s="14">
        <v>6</v>
      </c>
      <c r="W9" s="14">
        <v>3</v>
      </c>
      <c r="X9" s="14">
        <v>5</v>
      </c>
      <c r="Y9" s="153" t="s">
        <v>1084</v>
      </c>
    </row>
    <row r="10" spans="1:25" s="10" customFormat="1" ht="40.5" customHeight="1">
      <c r="A10" s="140" t="s">
        <v>1366</v>
      </c>
      <c r="B10" s="10">
        <v>43</v>
      </c>
      <c r="C10" s="10">
        <v>26</v>
      </c>
      <c r="D10" s="10">
        <v>3</v>
      </c>
      <c r="E10" s="10">
        <v>1</v>
      </c>
      <c r="F10" s="37">
        <v>1</v>
      </c>
      <c r="G10" s="37">
        <v>1</v>
      </c>
      <c r="H10" s="10">
        <v>7</v>
      </c>
      <c r="I10" s="10" t="s">
        <v>51</v>
      </c>
      <c r="J10" s="10">
        <v>2</v>
      </c>
      <c r="K10" s="10">
        <v>1</v>
      </c>
      <c r="L10" s="10">
        <v>1</v>
      </c>
      <c r="M10" s="10">
        <v>2</v>
      </c>
      <c r="N10" s="37">
        <v>1</v>
      </c>
      <c r="O10" s="10">
        <v>4</v>
      </c>
      <c r="P10" s="37">
        <v>1</v>
      </c>
      <c r="Q10" s="37" t="s">
        <v>51</v>
      </c>
      <c r="R10" s="37">
        <v>1</v>
      </c>
      <c r="S10" s="37" t="s">
        <v>51</v>
      </c>
      <c r="T10" s="37" t="s">
        <v>51</v>
      </c>
      <c r="U10" s="10">
        <v>17</v>
      </c>
      <c r="V10" s="10">
        <v>8</v>
      </c>
      <c r="W10" s="10">
        <v>3</v>
      </c>
      <c r="X10" s="10">
        <v>6</v>
      </c>
      <c r="Y10" s="153" t="s">
        <v>1085</v>
      </c>
    </row>
    <row r="11" spans="1:25" s="5" customFormat="1" ht="40.5" customHeight="1">
      <c r="A11" s="141" t="s">
        <v>1367</v>
      </c>
      <c r="B11" s="38">
        <v>42</v>
      </c>
      <c r="C11" s="39">
        <v>30</v>
      </c>
      <c r="D11" s="39">
        <v>5</v>
      </c>
      <c r="E11" s="39">
        <v>2</v>
      </c>
      <c r="F11" s="39">
        <v>2</v>
      </c>
      <c r="G11" s="40" t="s">
        <v>719</v>
      </c>
      <c r="H11" s="39"/>
      <c r="I11" s="39">
        <v>10</v>
      </c>
      <c r="J11" s="39">
        <v>3</v>
      </c>
      <c r="K11" s="39">
        <v>1</v>
      </c>
      <c r="L11" s="39">
        <v>2</v>
      </c>
      <c r="M11" s="39">
        <v>1</v>
      </c>
      <c r="N11" s="39" t="s">
        <v>719</v>
      </c>
      <c r="O11" s="39">
        <v>3</v>
      </c>
      <c r="P11" s="39" t="s">
        <v>719</v>
      </c>
      <c r="Q11" s="39" t="s">
        <v>719</v>
      </c>
      <c r="R11" s="39">
        <v>1</v>
      </c>
      <c r="S11" s="39" t="s">
        <v>719</v>
      </c>
      <c r="T11" s="39" t="s">
        <v>719</v>
      </c>
      <c r="U11" s="39">
        <v>12</v>
      </c>
      <c r="V11" s="39">
        <v>6</v>
      </c>
      <c r="W11" s="39">
        <v>2</v>
      </c>
      <c r="X11" s="39">
        <v>4</v>
      </c>
      <c r="Y11" s="153" t="s">
        <v>1086</v>
      </c>
    </row>
    <row r="12" spans="1:25" s="28" customFormat="1" ht="40.5" customHeight="1">
      <c r="A12" s="142" t="s">
        <v>1368</v>
      </c>
      <c r="B12" s="28">
        <f>SUM(C12,U12)</f>
        <v>69</v>
      </c>
      <c r="C12" s="40">
        <f>SUM(D12,E12,G12,F12,H12,I12,J12,K12,L12,M12,N12,P12,O12,Q12,R12,S12,T12)</f>
        <v>41</v>
      </c>
      <c r="D12" s="28">
        <f>SUM(D13)</f>
        <v>8</v>
      </c>
      <c r="E12" s="28">
        <f>SUM(E13)</f>
        <v>3</v>
      </c>
      <c r="F12" s="28">
        <f>SUM(F13)</f>
        <v>4</v>
      </c>
      <c r="G12" s="28" t="s">
        <v>719</v>
      </c>
      <c r="H12" s="28">
        <f>SUM(H13)</f>
        <v>1</v>
      </c>
      <c r="I12" s="28" t="s">
        <v>720</v>
      </c>
      <c r="J12" s="28">
        <f>SUM(J13)</f>
        <v>4</v>
      </c>
      <c r="K12" s="28">
        <f>SUM(K13)</f>
        <v>2</v>
      </c>
      <c r="L12" s="28">
        <f>SUM(L13)</f>
        <v>2</v>
      </c>
      <c r="M12" s="28">
        <f>SUM(M13)</f>
        <v>3</v>
      </c>
      <c r="N12" s="28">
        <v>1</v>
      </c>
      <c r="O12" s="28">
        <f>SUM(O13)</f>
        <v>10</v>
      </c>
      <c r="P12" s="28">
        <f>SUM(P13)</f>
        <v>1</v>
      </c>
      <c r="Q12" s="28" t="str">
        <f>(Q13)</f>
        <v>-</v>
      </c>
      <c r="R12" s="28">
        <f>SUM(R13)</f>
        <v>2</v>
      </c>
      <c r="S12" s="28" t="s">
        <v>720</v>
      </c>
      <c r="T12" s="28" t="s">
        <v>720</v>
      </c>
      <c r="U12" s="28">
        <f>SUM(V12:X12)</f>
        <v>28</v>
      </c>
      <c r="V12" s="28">
        <f>SUM(V13)</f>
        <v>11</v>
      </c>
      <c r="W12" s="28">
        <f>SUM(W13)</f>
        <v>6</v>
      </c>
      <c r="X12" s="28">
        <f>SUM(X13)</f>
        <v>11</v>
      </c>
      <c r="Y12" s="153" t="s">
        <v>1087</v>
      </c>
    </row>
    <row r="13" spans="1:25" s="5" customFormat="1" ht="40.5" customHeight="1">
      <c r="A13" s="143" t="s">
        <v>1123</v>
      </c>
      <c r="B13" s="42">
        <f>SUM(C13,U13)</f>
        <v>91</v>
      </c>
      <c r="C13" s="43">
        <f>SUM(D13:T13)</f>
        <v>63</v>
      </c>
      <c r="D13" s="43">
        <v>8</v>
      </c>
      <c r="E13" s="43">
        <v>3</v>
      </c>
      <c r="F13" s="43">
        <v>4</v>
      </c>
      <c r="G13" s="44" t="s">
        <v>719</v>
      </c>
      <c r="H13" s="43">
        <v>1</v>
      </c>
      <c r="I13" s="43">
        <v>21</v>
      </c>
      <c r="J13" s="43">
        <v>4</v>
      </c>
      <c r="K13" s="43">
        <v>2</v>
      </c>
      <c r="L13" s="43">
        <v>2</v>
      </c>
      <c r="M13" s="43">
        <v>3</v>
      </c>
      <c r="N13" s="43">
        <v>2</v>
      </c>
      <c r="O13" s="43">
        <v>10</v>
      </c>
      <c r="P13" s="43">
        <v>1</v>
      </c>
      <c r="Q13" s="44" t="s">
        <v>719</v>
      </c>
      <c r="R13" s="43">
        <v>2</v>
      </c>
      <c r="S13" s="43">
        <v>0</v>
      </c>
      <c r="T13" s="43">
        <v>0</v>
      </c>
      <c r="U13" s="43">
        <f>SUM(V13:X13)</f>
        <v>28</v>
      </c>
      <c r="V13" s="43">
        <v>11</v>
      </c>
      <c r="W13" s="43">
        <v>6</v>
      </c>
      <c r="X13" s="43">
        <v>11</v>
      </c>
      <c r="Y13" s="163" t="s">
        <v>1123</v>
      </c>
    </row>
    <row r="14" spans="1:25" s="5" customFormat="1" ht="40.5" customHeight="1">
      <c r="A14" s="143" t="s">
        <v>363</v>
      </c>
      <c r="B14" s="42">
        <f>SUM(C14,U14)</f>
        <v>96</v>
      </c>
      <c r="C14" s="43">
        <f>SUM(D14:T14)</f>
        <v>68</v>
      </c>
      <c r="D14" s="43">
        <v>8</v>
      </c>
      <c r="E14" s="43">
        <v>3</v>
      </c>
      <c r="F14" s="43">
        <v>3</v>
      </c>
      <c r="G14" s="44" t="s">
        <v>50</v>
      </c>
      <c r="H14" s="43">
        <v>1</v>
      </c>
      <c r="I14" s="43">
        <v>24</v>
      </c>
      <c r="J14" s="43">
        <v>3</v>
      </c>
      <c r="K14" s="43">
        <v>2</v>
      </c>
      <c r="L14" s="43">
        <v>2</v>
      </c>
      <c r="M14" s="43">
        <v>3</v>
      </c>
      <c r="N14" s="43">
        <v>2</v>
      </c>
      <c r="O14" s="43">
        <v>13</v>
      </c>
      <c r="P14" s="43">
        <v>1</v>
      </c>
      <c r="Q14" s="44">
        <v>1</v>
      </c>
      <c r="R14" s="43">
        <v>2</v>
      </c>
      <c r="S14" s="43">
        <v>0</v>
      </c>
      <c r="T14" s="43">
        <v>0</v>
      </c>
      <c r="U14" s="43">
        <f>SUM(V14:X14)</f>
        <v>28</v>
      </c>
      <c r="V14" s="43">
        <v>13</v>
      </c>
      <c r="W14" s="43">
        <v>4</v>
      </c>
      <c r="X14" s="43">
        <v>11</v>
      </c>
      <c r="Y14" s="163" t="s">
        <v>363</v>
      </c>
    </row>
    <row r="15" spans="1:25" s="5" customFormat="1" ht="40.5" customHeight="1">
      <c r="A15" s="143" t="s">
        <v>121</v>
      </c>
      <c r="B15" s="42">
        <v>92</v>
      </c>
      <c r="C15" s="43">
        <v>62</v>
      </c>
      <c r="D15" s="43">
        <v>7</v>
      </c>
      <c r="E15" s="43">
        <v>2</v>
      </c>
      <c r="F15" s="43">
        <v>3</v>
      </c>
      <c r="G15" s="44"/>
      <c r="H15" s="43">
        <v>1</v>
      </c>
      <c r="I15" s="43">
        <v>21</v>
      </c>
      <c r="J15" s="43">
        <v>3</v>
      </c>
      <c r="K15" s="43">
        <v>2</v>
      </c>
      <c r="L15" s="43">
        <v>3</v>
      </c>
      <c r="M15" s="43">
        <v>4</v>
      </c>
      <c r="N15" s="43">
        <v>1</v>
      </c>
      <c r="O15" s="43">
        <v>11</v>
      </c>
      <c r="P15" s="43">
        <v>1</v>
      </c>
      <c r="Q15" s="44">
        <v>1</v>
      </c>
      <c r="R15" s="43">
        <v>2</v>
      </c>
      <c r="S15" s="43">
        <v>0</v>
      </c>
      <c r="T15" s="43">
        <v>0</v>
      </c>
      <c r="U15" s="43">
        <v>30</v>
      </c>
      <c r="V15" s="43">
        <v>12</v>
      </c>
      <c r="W15" s="43">
        <v>3</v>
      </c>
      <c r="X15" s="43">
        <v>15</v>
      </c>
      <c r="Y15" s="163" t="s">
        <v>121</v>
      </c>
    </row>
    <row r="16" spans="1:25" s="587" customFormat="1" ht="40.5" customHeight="1">
      <c r="A16" s="1023" t="s">
        <v>914</v>
      </c>
      <c r="B16" s="877">
        <v>107</v>
      </c>
      <c r="C16" s="878">
        <v>75</v>
      </c>
      <c r="D16" s="878">
        <v>11</v>
      </c>
      <c r="E16" s="878">
        <v>3</v>
      </c>
      <c r="F16" s="878">
        <v>5</v>
      </c>
      <c r="G16" s="878">
        <v>0</v>
      </c>
      <c r="H16" s="878">
        <v>2</v>
      </c>
      <c r="I16" s="878">
        <v>24</v>
      </c>
      <c r="J16" s="878">
        <v>3</v>
      </c>
      <c r="K16" s="878">
        <v>3</v>
      </c>
      <c r="L16" s="878">
        <v>4</v>
      </c>
      <c r="M16" s="878">
        <v>4</v>
      </c>
      <c r="N16" s="878">
        <v>2</v>
      </c>
      <c r="O16" s="878">
        <v>10</v>
      </c>
      <c r="P16" s="878">
        <v>1</v>
      </c>
      <c r="Q16" s="878">
        <v>1</v>
      </c>
      <c r="R16" s="878">
        <v>2</v>
      </c>
      <c r="S16" s="878">
        <v>0</v>
      </c>
      <c r="T16" s="878">
        <v>0</v>
      </c>
      <c r="U16" s="878">
        <v>32</v>
      </c>
      <c r="V16" s="878">
        <v>13</v>
      </c>
      <c r="W16" s="878">
        <v>3</v>
      </c>
      <c r="X16" s="879">
        <v>16</v>
      </c>
      <c r="Y16" s="1024" t="s">
        <v>913</v>
      </c>
    </row>
    <row r="17" spans="1:19" s="2" customFormat="1" ht="15.75" customHeight="1">
      <c r="A17" s="1" t="s">
        <v>1369</v>
      </c>
      <c r="S17" s="2" t="s">
        <v>1370</v>
      </c>
    </row>
    <row r="18" spans="1:7" s="2" customFormat="1" ht="15.75" customHeight="1">
      <c r="A18" s="2" t="s">
        <v>1371</v>
      </c>
      <c r="G18" s="10"/>
    </row>
    <row r="19" s="20" customFormat="1" ht="12.75">
      <c r="G19" s="33"/>
    </row>
    <row r="20" s="20" customFormat="1" ht="12.75">
      <c r="G20" s="33"/>
    </row>
    <row r="21" s="20" customFormat="1" ht="12.75">
      <c r="G21" s="33"/>
    </row>
    <row r="22" s="20" customFormat="1" ht="12.75">
      <c r="G22" s="33"/>
    </row>
    <row r="23" s="20" customFormat="1" ht="12.75">
      <c r="G23" s="33"/>
    </row>
    <row r="24" s="20" customFormat="1" ht="12.75">
      <c r="G24" s="33"/>
    </row>
    <row r="25" s="20" customFormat="1" ht="12.75">
      <c r="G25" s="33"/>
    </row>
    <row r="26" s="20" customFormat="1" ht="12.75">
      <c r="G26" s="33"/>
    </row>
    <row r="27" s="20" customFormat="1" ht="12.75">
      <c r="G27" s="33"/>
    </row>
    <row r="28" s="20" customFormat="1" ht="12.75">
      <c r="G28" s="33"/>
    </row>
    <row r="29" s="20" customFormat="1" ht="12.75">
      <c r="G29" s="33"/>
    </row>
    <row r="30" s="20" customFormat="1" ht="12.75">
      <c r="G30" s="33"/>
    </row>
    <row r="31" s="20" customFormat="1" ht="12.75">
      <c r="G31" s="33"/>
    </row>
    <row r="32" s="20" customFormat="1" ht="12.75">
      <c r="G32" s="33"/>
    </row>
    <row r="33" s="20" customFormat="1" ht="12.75">
      <c r="G33" s="33"/>
    </row>
    <row r="34" s="20" customFormat="1" ht="12.75">
      <c r="G34" s="33"/>
    </row>
    <row r="35" s="20" customFormat="1" ht="12.75">
      <c r="G35" s="33"/>
    </row>
    <row r="36" s="20" customFormat="1" ht="12.75">
      <c r="G36" s="33"/>
    </row>
    <row r="37" s="20" customFormat="1" ht="12.75">
      <c r="G37" s="33"/>
    </row>
    <row r="38" s="20" customFormat="1" ht="12.75">
      <c r="G38" s="33"/>
    </row>
    <row r="39" s="20" customFormat="1" ht="12.75">
      <c r="G39" s="33"/>
    </row>
    <row r="40" s="20" customFormat="1" ht="12.75">
      <c r="G40" s="33"/>
    </row>
    <row r="41" s="20" customFormat="1" ht="12.75">
      <c r="G41" s="33"/>
    </row>
    <row r="42" s="20" customFormat="1" ht="12.75">
      <c r="G42" s="33"/>
    </row>
    <row r="43" s="20" customFormat="1" ht="12.75">
      <c r="G43" s="33"/>
    </row>
    <row r="44" s="20" customFormat="1" ht="12.75">
      <c r="G44" s="33"/>
    </row>
    <row r="45" s="20" customFormat="1" ht="12.75">
      <c r="G45" s="33"/>
    </row>
    <row r="46" s="20" customFormat="1" ht="12.75">
      <c r="G46" s="33"/>
    </row>
    <row r="47" s="20" customFormat="1" ht="12.75">
      <c r="G47" s="33"/>
    </row>
    <row r="48" s="20" customFormat="1" ht="12.75">
      <c r="G48" s="33"/>
    </row>
    <row r="49" s="20" customFormat="1" ht="12.75">
      <c r="G49" s="33"/>
    </row>
    <row r="50" s="20" customFormat="1" ht="12.75">
      <c r="G50" s="33"/>
    </row>
    <row r="51" s="20" customFormat="1" ht="12.75">
      <c r="G51" s="33"/>
    </row>
    <row r="52" s="20" customFormat="1" ht="12.75">
      <c r="G52" s="33"/>
    </row>
    <row r="53" s="20" customFormat="1" ht="12.75">
      <c r="G53" s="33"/>
    </row>
    <row r="54" s="20" customFormat="1" ht="12.75">
      <c r="G54" s="33"/>
    </row>
    <row r="55" s="20" customFormat="1" ht="12.75">
      <c r="G55" s="33"/>
    </row>
    <row r="56" s="20" customFormat="1" ht="12.75">
      <c r="G56" s="33"/>
    </row>
    <row r="57" s="20" customFormat="1" ht="12.75">
      <c r="G57" s="33"/>
    </row>
    <row r="58" s="20" customFormat="1" ht="12.75">
      <c r="G58" s="33"/>
    </row>
    <row r="59" s="20" customFormat="1" ht="12.75">
      <c r="G59" s="33"/>
    </row>
    <row r="60" s="20" customFormat="1" ht="12.75">
      <c r="G60" s="33"/>
    </row>
    <row r="61" s="20" customFormat="1" ht="12.75">
      <c r="G61" s="33"/>
    </row>
    <row r="62" s="20" customFormat="1" ht="12.75">
      <c r="G62" s="33"/>
    </row>
    <row r="63" s="20" customFormat="1" ht="12.75">
      <c r="G63" s="33"/>
    </row>
    <row r="64" s="20" customFormat="1" ht="12.75">
      <c r="G64" s="33"/>
    </row>
    <row r="65" s="20" customFormat="1" ht="12.75">
      <c r="G65" s="33"/>
    </row>
    <row r="66" s="20" customFormat="1" ht="12.75">
      <c r="G66" s="33"/>
    </row>
    <row r="67" spans="7:24" s="20" customFormat="1" ht="12.75">
      <c r="G67" s="33"/>
      <c r="X67" s="21"/>
    </row>
    <row r="68" spans="7:24" s="20" customFormat="1" ht="12.75">
      <c r="G68" s="33"/>
      <c r="X68" s="21"/>
    </row>
    <row r="69" spans="7:24" s="20" customFormat="1" ht="12.75">
      <c r="G69" s="33"/>
      <c r="X69" s="21"/>
    </row>
    <row r="70" spans="7:24" s="20" customFormat="1" ht="12.75">
      <c r="G70" s="33"/>
      <c r="X70" s="21"/>
    </row>
    <row r="71" spans="7:24" s="20" customFormat="1" ht="12.75">
      <c r="G71" s="33"/>
      <c r="X71" s="21"/>
    </row>
    <row r="72" spans="7:24" s="20" customFormat="1" ht="12.75">
      <c r="G72" s="33"/>
      <c r="X72" s="21"/>
    </row>
    <row r="73" spans="7:24" s="20" customFormat="1" ht="12.75">
      <c r="G73" s="33"/>
      <c r="X73" s="21"/>
    </row>
    <row r="74" spans="7:24" s="20" customFormat="1" ht="12.75">
      <c r="G74" s="33"/>
      <c r="X74" s="21"/>
    </row>
    <row r="75" spans="7:24" s="20" customFormat="1" ht="12.75">
      <c r="G75" s="33"/>
      <c r="X75" s="21"/>
    </row>
    <row r="76" spans="7:24" s="20" customFormat="1" ht="12.75">
      <c r="G76" s="33"/>
      <c r="X76" s="21"/>
    </row>
    <row r="77" spans="7:24" s="20" customFormat="1" ht="12.75">
      <c r="G77" s="33"/>
      <c r="X77" s="21"/>
    </row>
    <row r="78" spans="7:24" s="20" customFormat="1" ht="12.75">
      <c r="G78" s="33"/>
      <c r="X78" s="21"/>
    </row>
    <row r="79" spans="7:24" s="20" customFormat="1" ht="12.75">
      <c r="G79" s="33"/>
      <c r="X79" s="21"/>
    </row>
  </sheetData>
  <mergeCells count="5">
    <mergeCell ref="Y3:Y8"/>
    <mergeCell ref="A1:X1"/>
    <mergeCell ref="A3:A8"/>
    <mergeCell ref="C3:T3"/>
    <mergeCell ref="U3:X3"/>
  </mergeCells>
  <printOptions/>
  <pageMargins left="0.66" right="0.54" top="0.984251968503937" bottom="0.984251968503937" header="0.5118110236220472" footer="0.5118110236220472"/>
  <pageSetup horizontalDpi="600" verticalDpi="600" orientation="landscape" paperSize="9" scale="70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G14"/>
  <sheetViews>
    <sheetView zoomScaleSheetLayoutView="100" workbookViewId="0" topLeftCell="A4">
      <selection activeCell="I11" sqref="I11"/>
    </sheetView>
  </sheetViews>
  <sheetFormatPr defaultColWidth="9.140625" defaultRowHeight="12.75"/>
  <cols>
    <col min="1" max="1" width="13.421875" style="169" customWidth="1"/>
    <col min="2" max="2" width="9.140625" style="169" customWidth="1"/>
    <col min="3" max="5" width="6.7109375" style="169" customWidth="1"/>
    <col min="6" max="6" width="9.00390625" style="169" customWidth="1"/>
    <col min="7" max="8" width="6.7109375" style="169" customWidth="1"/>
    <col min="9" max="9" width="7.00390625" style="169" customWidth="1"/>
    <col min="10" max="10" width="8.8515625" style="169" customWidth="1"/>
    <col min="11" max="11" width="6.7109375" style="169" customWidth="1"/>
    <col min="12" max="12" width="6.140625" style="169" customWidth="1"/>
    <col min="13" max="13" width="8.140625" style="169" customWidth="1"/>
    <col min="14" max="14" width="8.8515625" style="169" customWidth="1"/>
    <col min="15" max="15" width="6.7109375" style="169" customWidth="1"/>
    <col min="16" max="16" width="7.28125" style="169" customWidth="1"/>
    <col min="17" max="17" width="7.57421875" style="169" customWidth="1"/>
    <col min="18" max="19" width="6.7109375" style="169" customWidth="1"/>
    <col min="20" max="20" width="7.421875" style="169" customWidth="1"/>
    <col min="21" max="21" width="7.57421875" style="169" customWidth="1"/>
    <col min="22" max="23" width="6.7109375" style="169" customWidth="1"/>
    <col min="24" max="24" width="7.421875" style="169" customWidth="1"/>
    <col min="25" max="25" width="12.7109375" style="169" customWidth="1"/>
    <col min="26" max="36" width="10.57421875" style="169" customWidth="1"/>
    <col min="37" max="37" width="14.8515625" style="169" customWidth="1"/>
    <col min="38" max="16384" width="9.140625" style="169" customWidth="1"/>
  </cols>
  <sheetData>
    <row r="1" spans="1:33" s="814" customFormat="1" ht="32.25" customHeight="1">
      <c r="A1" s="1288" t="s">
        <v>99</v>
      </c>
      <c r="B1" s="1288"/>
      <c r="C1" s="1288"/>
      <c r="D1" s="1288"/>
      <c r="E1" s="1288"/>
      <c r="F1" s="1288"/>
      <c r="G1" s="1288"/>
      <c r="H1" s="1288"/>
      <c r="I1" s="1288"/>
      <c r="J1" s="1288"/>
      <c r="K1" s="1288"/>
      <c r="L1" s="1288"/>
      <c r="M1" s="1288"/>
      <c r="N1" s="1288"/>
      <c r="O1" s="1288"/>
      <c r="P1" s="1288"/>
      <c r="Q1" s="1288"/>
      <c r="R1" s="1288"/>
      <c r="S1" s="1288"/>
      <c r="T1" s="1288"/>
      <c r="U1" s="1288"/>
      <c r="V1" s="208"/>
      <c r="W1" s="208"/>
      <c r="X1" s="208"/>
      <c r="Y1" s="208"/>
      <c r="Z1" s="208"/>
      <c r="AA1" s="208"/>
      <c r="AB1" s="208"/>
      <c r="AC1" s="208"/>
      <c r="AD1" s="208"/>
      <c r="AE1" s="208"/>
      <c r="AF1" s="208"/>
      <c r="AG1" s="208"/>
    </row>
    <row r="2" spans="1:33" s="643" customFormat="1" ht="18" customHeight="1">
      <c r="A2" s="643" t="s">
        <v>542</v>
      </c>
      <c r="R2" s="644" t="s">
        <v>1614</v>
      </c>
      <c r="AG2" s="644"/>
    </row>
    <row r="3" spans="1:22" s="643" customFormat="1" ht="33" customHeight="1">
      <c r="A3" s="1220" t="s">
        <v>561</v>
      </c>
      <c r="B3" s="1197" t="s">
        <v>562</v>
      </c>
      <c r="C3" s="1383"/>
      <c r="D3" s="1383"/>
      <c r="E3" s="1384"/>
      <c r="F3" s="1197" t="s">
        <v>563</v>
      </c>
      <c r="G3" s="1167"/>
      <c r="H3" s="1167"/>
      <c r="I3" s="1168"/>
      <c r="J3" s="1197" t="s">
        <v>564</v>
      </c>
      <c r="K3" s="1167"/>
      <c r="L3" s="1167"/>
      <c r="M3" s="1168"/>
      <c r="N3" s="1197" t="s">
        <v>565</v>
      </c>
      <c r="O3" s="1167"/>
      <c r="P3" s="1167"/>
      <c r="Q3" s="1168"/>
      <c r="R3" s="872" t="s">
        <v>1472</v>
      </c>
      <c r="V3" s="654"/>
    </row>
    <row r="4" spans="1:22" s="643" customFormat="1" ht="33" customHeight="1">
      <c r="A4" s="1381"/>
      <c r="B4" s="1385" t="s">
        <v>47</v>
      </c>
      <c r="C4" s="1386"/>
      <c r="D4" s="1386"/>
      <c r="E4" s="1382"/>
      <c r="F4" s="1385" t="s">
        <v>566</v>
      </c>
      <c r="G4" s="1175"/>
      <c r="H4" s="1175"/>
      <c r="I4" s="1157"/>
      <c r="J4" s="1385" t="s">
        <v>567</v>
      </c>
      <c r="K4" s="1175"/>
      <c r="L4" s="1175"/>
      <c r="M4" s="1157"/>
      <c r="N4" s="1385" t="s">
        <v>568</v>
      </c>
      <c r="O4" s="1175"/>
      <c r="P4" s="1175"/>
      <c r="Q4" s="1157"/>
      <c r="R4" s="993"/>
      <c r="V4" s="654"/>
    </row>
    <row r="5" spans="1:19" s="643" customFormat="1" ht="33" customHeight="1">
      <c r="A5" s="1381"/>
      <c r="B5" s="461" t="s">
        <v>569</v>
      </c>
      <c r="C5" s="1387" t="s">
        <v>570</v>
      </c>
      <c r="D5" s="1388"/>
      <c r="E5" s="89" t="s">
        <v>571</v>
      </c>
      <c r="F5" s="461" t="s">
        <v>569</v>
      </c>
      <c r="G5" s="1387" t="s">
        <v>570</v>
      </c>
      <c r="H5" s="1388"/>
      <c r="I5" s="89" t="s">
        <v>571</v>
      </c>
      <c r="J5" s="461" t="s">
        <v>569</v>
      </c>
      <c r="K5" s="1387" t="s">
        <v>570</v>
      </c>
      <c r="L5" s="1388"/>
      <c r="M5" s="89" t="s">
        <v>571</v>
      </c>
      <c r="N5" s="461" t="s">
        <v>569</v>
      </c>
      <c r="O5" s="1387" t="s">
        <v>570</v>
      </c>
      <c r="P5" s="1388"/>
      <c r="Q5" s="89" t="s">
        <v>571</v>
      </c>
      <c r="R5" s="993"/>
      <c r="S5" s="654"/>
    </row>
    <row r="6" spans="1:19" s="643" customFormat="1" ht="33" customHeight="1">
      <c r="A6" s="1381"/>
      <c r="B6" s="635" t="s">
        <v>595</v>
      </c>
      <c r="C6" s="465" t="s">
        <v>596</v>
      </c>
      <c r="D6" s="465" t="s">
        <v>597</v>
      </c>
      <c r="E6" s="783"/>
      <c r="F6" s="635" t="s">
        <v>595</v>
      </c>
      <c r="G6" s="465" t="s">
        <v>596</v>
      </c>
      <c r="H6" s="465" t="s">
        <v>597</v>
      </c>
      <c r="I6" s="783"/>
      <c r="J6" s="635" t="s">
        <v>595</v>
      </c>
      <c r="K6" s="465" t="s">
        <v>596</v>
      </c>
      <c r="L6" s="465" t="s">
        <v>597</v>
      </c>
      <c r="M6" s="783"/>
      <c r="N6" s="635" t="s">
        <v>595</v>
      </c>
      <c r="O6" s="465" t="s">
        <v>596</v>
      </c>
      <c r="P6" s="465" t="s">
        <v>597</v>
      </c>
      <c r="Q6" s="783"/>
      <c r="R6" s="993"/>
      <c r="S6" s="654"/>
    </row>
    <row r="7" spans="1:19" s="643" customFormat="1" ht="33" customHeight="1">
      <c r="A7" s="1382"/>
      <c r="B7" s="634" t="s">
        <v>846</v>
      </c>
      <c r="C7" s="634" t="s">
        <v>598</v>
      </c>
      <c r="D7" s="634" t="s">
        <v>599</v>
      </c>
      <c r="E7" s="634" t="s">
        <v>600</v>
      </c>
      <c r="F7" s="634" t="s">
        <v>846</v>
      </c>
      <c r="G7" s="634" t="s">
        <v>598</v>
      </c>
      <c r="H7" s="634" t="s">
        <v>599</v>
      </c>
      <c r="I7" s="634" t="s">
        <v>600</v>
      </c>
      <c r="J7" s="634" t="s">
        <v>846</v>
      </c>
      <c r="K7" s="634" t="s">
        <v>598</v>
      </c>
      <c r="L7" s="634" t="s">
        <v>599</v>
      </c>
      <c r="M7" s="634" t="s">
        <v>600</v>
      </c>
      <c r="N7" s="634" t="s">
        <v>846</v>
      </c>
      <c r="O7" s="634" t="s">
        <v>598</v>
      </c>
      <c r="P7" s="634" t="s">
        <v>599</v>
      </c>
      <c r="Q7" s="634" t="s">
        <v>600</v>
      </c>
      <c r="R7" s="873"/>
      <c r="S7" s="654"/>
    </row>
    <row r="8" spans="1:18" s="244" customFormat="1" ht="33" customHeight="1">
      <c r="A8" s="243" t="s">
        <v>156</v>
      </c>
      <c r="B8" s="835">
        <f aca="true" t="shared" si="0" ref="B8:E13">SUM(F8,J8,N8)</f>
        <v>5</v>
      </c>
      <c r="C8" s="835">
        <f t="shared" si="0"/>
        <v>230</v>
      </c>
      <c r="D8" s="835">
        <f t="shared" si="0"/>
        <v>230</v>
      </c>
      <c r="E8" s="835">
        <f t="shared" si="0"/>
        <v>27</v>
      </c>
      <c r="F8" s="836">
        <v>2</v>
      </c>
      <c r="G8" s="836">
        <v>160</v>
      </c>
      <c r="H8" s="836">
        <v>160</v>
      </c>
      <c r="I8" s="836">
        <v>10</v>
      </c>
      <c r="J8" s="836">
        <v>3</v>
      </c>
      <c r="K8" s="836">
        <v>70</v>
      </c>
      <c r="L8" s="836">
        <v>70</v>
      </c>
      <c r="M8" s="836">
        <v>17</v>
      </c>
      <c r="N8" s="836">
        <v>0</v>
      </c>
      <c r="O8" s="836">
        <v>0</v>
      </c>
      <c r="P8" s="836">
        <v>0</v>
      </c>
      <c r="Q8" s="837">
        <v>0</v>
      </c>
      <c r="R8" s="230" t="s">
        <v>601</v>
      </c>
    </row>
    <row r="9" spans="1:18" s="156" customFormat="1" ht="39" customHeight="1">
      <c r="A9" s="231" t="s">
        <v>372</v>
      </c>
      <c r="B9" s="835">
        <f t="shared" si="0"/>
        <v>2</v>
      </c>
      <c r="C9" s="835">
        <f t="shared" si="0"/>
        <v>90</v>
      </c>
      <c r="D9" s="835">
        <f t="shared" si="0"/>
        <v>123</v>
      </c>
      <c r="E9" s="835">
        <f t="shared" si="0"/>
        <v>8</v>
      </c>
      <c r="F9" s="836">
        <v>1</v>
      </c>
      <c r="G9" s="836">
        <v>80</v>
      </c>
      <c r="H9" s="836">
        <v>113</v>
      </c>
      <c r="I9" s="836">
        <v>4</v>
      </c>
      <c r="J9" s="836">
        <v>0</v>
      </c>
      <c r="K9" s="836">
        <v>0</v>
      </c>
      <c r="L9" s="836">
        <v>0</v>
      </c>
      <c r="M9" s="836">
        <v>0</v>
      </c>
      <c r="N9" s="836">
        <v>1</v>
      </c>
      <c r="O9" s="836">
        <v>10</v>
      </c>
      <c r="P9" s="836">
        <v>10</v>
      </c>
      <c r="Q9" s="837">
        <v>4</v>
      </c>
      <c r="R9" s="234" t="s">
        <v>602</v>
      </c>
    </row>
    <row r="10" spans="1:18" s="814" customFormat="1" ht="39" customHeight="1">
      <c r="A10" s="157" t="s">
        <v>54</v>
      </c>
      <c r="B10" s="835">
        <f t="shared" si="0"/>
        <v>8</v>
      </c>
      <c r="C10" s="835">
        <f t="shared" si="0"/>
        <v>345</v>
      </c>
      <c r="D10" s="835">
        <f t="shared" si="0"/>
        <v>354</v>
      </c>
      <c r="E10" s="835">
        <f t="shared" si="0"/>
        <v>30</v>
      </c>
      <c r="F10" s="836">
        <v>3</v>
      </c>
      <c r="G10" s="836">
        <v>240</v>
      </c>
      <c r="H10" s="836">
        <v>257</v>
      </c>
      <c r="I10" s="836">
        <v>10</v>
      </c>
      <c r="J10" s="836">
        <v>4</v>
      </c>
      <c r="K10" s="836">
        <v>95</v>
      </c>
      <c r="L10" s="836">
        <v>89</v>
      </c>
      <c r="M10" s="836">
        <v>14</v>
      </c>
      <c r="N10" s="836">
        <v>1</v>
      </c>
      <c r="O10" s="836">
        <v>10</v>
      </c>
      <c r="P10" s="836">
        <v>8</v>
      </c>
      <c r="Q10" s="837">
        <v>6</v>
      </c>
      <c r="R10" s="158" t="s">
        <v>54</v>
      </c>
    </row>
    <row r="11" spans="1:18" s="814" customFormat="1" ht="39" customHeight="1">
      <c r="A11" s="838" t="s">
        <v>363</v>
      </c>
      <c r="B11" s="835">
        <f t="shared" si="0"/>
        <v>14</v>
      </c>
      <c r="C11" s="835">
        <f t="shared" si="0"/>
        <v>605</v>
      </c>
      <c r="D11" s="835">
        <f t="shared" si="0"/>
        <v>617</v>
      </c>
      <c r="E11" s="835">
        <f t="shared" si="0"/>
        <v>64</v>
      </c>
      <c r="F11" s="43">
        <v>6</v>
      </c>
      <c r="G11" s="43">
        <v>480</v>
      </c>
      <c r="H11" s="43">
        <v>507</v>
      </c>
      <c r="I11" s="43">
        <v>24</v>
      </c>
      <c r="J11" s="43">
        <v>6</v>
      </c>
      <c r="K11" s="43">
        <v>110</v>
      </c>
      <c r="L11" s="43">
        <v>102</v>
      </c>
      <c r="M11" s="43">
        <v>32</v>
      </c>
      <c r="N11" s="43">
        <v>2</v>
      </c>
      <c r="O11" s="43">
        <v>15</v>
      </c>
      <c r="P11" s="43">
        <v>8</v>
      </c>
      <c r="Q11" s="131">
        <v>8</v>
      </c>
      <c r="R11" s="839" t="s">
        <v>363</v>
      </c>
    </row>
    <row r="12" spans="1:18" s="840" customFormat="1" ht="39" customHeight="1">
      <c r="A12" s="157" t="s">
        <v>1288</v>
      </c>
      <c r="B12" s="835">
        <f t="shared" si="0"/>
        <v>12</v>
      </c>
      <c r="C12" s="835">
        <f t="shared" si="0"/>
        <v>677</v>
      </c>
      <c r="D12" s="835">
        <f t="shared" si="0"/>
        <v>614</v>
      </c>
      <c r="E12" s="835">
        <f t="shared" si="0"/>
        <v>51</v>
      </c>
      <c r="F12" s="773">
        <v>5</v>
      </c>
      <c r="G12" s="773">
        <v>550</v>
      </c>
      <c r="H12" s="773">
        <v>512</v>
      </c>
      <c r="I12" s="773">
        <v>23</v>
      </c>
      <c r="J12" s="773">
        <v>7</v>
      </c>
      <c r="K12" s="773">
        <v>127</v>
      </c>
      <c r="L12" s="773">
        <v>102</v>
      </c>
      <c r="M12" s="773">
        <v>28</v>
      </c>
      <c r="N12" s="773">
        <v>0</v>
      </c>
      <c r="O12" s="773">
        <v>0</v>
      </c>
      <c r="P12" s="773">
        <v>0</v>
      </c>
      <c r="Q12" s="792">
        <v>0</v>
      </c>
      <c r="R12" s="158" t="s">
        <v>1288</v>
      </c>
    </row>
    <row r="13" spans="1:18" s="841" customFormat="1" ht="39" customHeight="1">
      <c r="A13" s="155" t="s">
        <v>537</v>
      </c>
      <c r="B13" s="1010">
        <f t="shared" si="0"/>
        <v>24</v>
      </c>
      <c r="C13" s="1011">
        <f t="shared" si="0"/>
        <v>217</v>
      </c>
      <c r="D13" s="1011">
        <f t="shared" si="0"/>
        <v>988</v>
      </c>
      <c r="E13" s="1011">
        <f t="shared" si="0"/>
        <v>182</v>
      </c>
      <c r="F13" s="1011">
        <v>11</v>
      </c>
      <c r="G13" s="878">
        <v>0</v>
      </c>
      <c r="H13" s="1011">
        <v>822</v>
      </c>
      <c r="I13" s="1011">
        <v>128</v>
      </c>
      <c r="J13" s="1011">
        <v>11</v>
      </c>
      <c r="K13" s="1011">
        <v>198</v>
      </c>
      <c r="L13" s="1011">
        <v>152</v>
      </c>
      <c r="M13" s="1011">
        <v>48</v>
      </c>
      <c r="N13" s="1011">
        <v>2</v>
      </c>
      <c r="O13" s="1011">
        <v>19</v>
      </c>
      <c r="P13" s="1011">
        <v>14</v>
      </c>
      <c r="Q13" s="1012">
        <v>6</v>
      </c>
      <c r="R13" s="192" t="s">
        <v>537</v>
      </c>
    </row>
    <row r="14" spans="1:33" s="814" customFormat="1" ht="18" customHeight="1">
      <c r="A14" s="50" t="s">
        <v>683</v>
      </c>
      <c r="B14" s="643"/>
      <c r="C14" s="643"/>
      <c r="R14" s="842" t="s">
        <v>603</v>
      </c>
      <c r="AG14" s="842"/>
    </row>
    <row r="15" s="814" customFormat="1" ht="12.75"/>
  </sheetData>
  <mergeCells count="14">
    <mergeCell ref="F3:I3"/>
    <mergeCell ref="F4:I4"/>
    <mergeCell ref="J3:M3"/>
    <mergeCell ref="J4:M4"/>
    <mergeCell ref="A1:U1"/>
    <mergeCell ref="A3:A7"/>
    <mergeCell ref="B3:E3"/>
    <mergeCell ref="B4:E4"/>
    <mergeCell ref="C5:D5"/>
    <mergeCell ref="G5:H5"/>
    <mergeCell ref="K5:L5"/>
    <mergeCell ref="O5:P5"/>
    <mergeCell ref="N3:Q3"/>
    <mergeCell ref="N4:Q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70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B17"/>
  <sheetViews>
    <sheetView zoomScaleSheetLayoutView="100" workbookViewId="0" topLeftCell="A4">
      <selection activeCell="D19" sqref="D19"/>
    </sheetView>
  </sheetViews>
  <sheetFormatPr defaultColWidth="9.140625" defaultRowHeight="12.75"/>
  <cols>
    <col min="1" max="1" width="8.57421875" style="217" customWidth="1"/>
    <col min="2" max="2" width="9.140625" style="217" customWidth="1"/>
    <col min="3" max="3" width="8.140625" style="217" customWidth="1"/>
    <col min="4" max="4" width="7.7109375" style="217" customWidth="1"/>
    <col min="5" max="5" width="9.421875" style="217" customWidth="1"/>
    <col min="6" max="6" width="8.7109375" style="217" customWidth="1"/>
    <col min="7" max="7" width="10.421875" style="217" customWidth="1"/>
    <col min="8" max="8" width="7.28125" style="217" customWidth="1"/>
    <col min="9" max="10" width="9.28125" style="217" customWidth="1"/>
    <col min="11" max="11" width="10.421875" style="217" customWidth="1"/>
    <col min="12" max="12" width="9.8515625" style="217" customWidth="1"/>
    <col min="13" max="13" width="10.57421875" style="217" customWidth="1"/>
    <col min="14" max="14" width="9.00390625" style="217" customWidth="1"/>
    <col min="15" max="15" width="8.57421875" style="217" customWidth="1"/>
    <col min="16" max="16" width="8.7109375" style="217" customWidth="1"/>
    <col min="17" max="17" width="9.00390625" style="294" customWidth="1"/>
    <col min="18" max="18" width="9.7109375" style="217" customWidth="1"/>
    <col min="19" max="19" width="7.57421875" style="217" customWidth="1"/>
    <col min="20" max="20" width="9.28125" style="217" bestFit="1" customWidth="1"/>
    <col min="21" max="21" width="7.57421875" style="217" customWidth="1"/>
    <col min="22" max="22" width="8.00390625" style="217" customWidth="1"/>
    <col min="23" max="24" width="9.28125" style="217" customWidth="1"/>
    <col min="25" max="25" width="9.57421875" style="217" customWidth="1"/>
    <col min="26" max="26" width="9.28125" style="217" customWidth="1"/>
    <col min="27" max="27" width="11.28125" style="217" customWidth="1"/>
    <col min="28" max="28" width="10.28125" style="217" customWidth="1"/>
    <col min="29" max="29" width="14.57421875" style="217" customWidth="1"/>
    <col min="30" max="30" width="12.140625" style="217" customWidth="1"/>
    <col min="31" max="16384" width="9.140625" style="217" customWidth="1"/>
  </cols>
  <sheetData>
    <row r="1" spans="1:28" s="134" customFormat="1" ht="32.25" customHeight="1">
      <c r="A1" s="1186" t="s">
        <v>100</v>
      </c>
      <c r="B1" s="1186"/>
      <c r="C1" s="1186"/>
      <c r="D1" s="1186"/>
      <c r="E1" s="1186"/>
      <c r="F1" s="1186"/>
      <c r="G1" s="1186"/>
      <c r="H1" s="1186"/>
      <c r="I1" s="1186"/>
      <c r="J1" s="1186"/>
      <c r="K1" s="1186"/>
      <c r="L1" s="1186"/>
      <c r="M1" s="1186"/>
      <c r="N1" s="1186"/>
      <c r="O1" s="1186"/>
      <c r="P1" s="1186"/>
      <c r="Q1" s="1186"/>
      <c r="R1" s="194"/>
      <c r="S1" s="194"/>
      <c r="T1" s="194"/>
      <c r="U1" s="194"/>
      <c r="V1" s="194"/>
      <c r="W1" s="194"/>
      <c r="X1" s="194"/>
      <c r="Y1" s="194"/>
      <c r="Z1" s="194"/>
      <c r="AA1" s="194"/>
      <c r="AB1" s="194"/>
    </row>
    <row r="2" spans="1:18" s="643" customFormat="1" ht="25.5" customHeight="1">
      <c r="A2" s="812" t="s">
        <v>604</v>
      </c>
      <c r="Q2" s="799" t="s">
        <v>1614</v>
      </c>
      <c r="R2" s="690"/>
    </row>
    <row r="3" spans="1:17" s="843" customFormat="1" ht="19.5" customHeight="1">
      <c r="A3" s="1182" t="s">
        <v>605</v>
      </c>
      <c r="B3" s="1397" t="s">
        <v>606</v>
      </c>
      <c r="C3" s="1398"/>
      <c r="D3" s="1399"/>
      <c r="E3" s="1391" t="s">
        <v>1130</v>
      </c>
      <c r="F3" s="1392"/>
      <c r="G3" s="1169" t="s">
        <v>78</v>
      </c>
      <c r="H3" s="1171"/>
      <c r="I3" s="1391" t="s">
        <v>89</v>
      </c>
      <c r="J3" s="1398"/>
      <c r="K3" s="1404"/>
      <c r="L3" s="1404"/>
      <c r="M3" s="1404"/>
      <c r="N3" s="1399"/>
      <c r="O3" s="1391" t="s">
        <v>1131</v>
      </c>
      <c r="P3" s="1392"/>
      <c r="Q3" s="1393" t="s">
        <v>607</v>
      </c>
    </row>
    <row r="4" spans="1:17" s="843" customFormat="1" ht="19.5" customHeight="1">
      <c r="A4" s="1183"/>
      <c r="B4" s="1389" t="s">
        <v>608</v>
      </c>
      <c r="C4" s="1400"/>
      <c r="D4" s="1401"/>
      <c r="E4" s="1389" t="s">
        <v>609</v>
      </c>
      <c r="F4" s="1390"/>
      <c r="G4" s="1402"/>
      <c r="H4" s="1403"/>
      <c r="I4" s="1389" t="s">
        <v>611</v>
      </c>
      <c r="J4" s="1400"/>
      <c r="K4" s="1405"/>
      <c r="L4" s="1405"/>
      <c r="M4" s="1405"/>
      <c r="N4" s="1401"/>
      <c r="O4" s="1389" t="s">
        <v>610</v>
      </c>
      <c r="P4" s="1390"/>
      <c r="Q4" s="1394"/>
    </row>
    <row r="5" spans="1:17" s="843" customFormat="1" ht="40.5" customHeight="1">
      <c r="A5" s="1183"/>
      <c r="B5" s="420" t="s">
        <v>612</v>
      </c>
      <c r="C5" s="500" t="s">
        <v>76</v>
      </c>
      <c r="D5" s="420" t="s">
        <v>613</v>
      </c>
      <c r="E5" s="420" t="s">
        <v>612</v>
      </c>
      <c r="F5" s="420" t="s">
        <v>613</v>
      </c>
      <c r="G5" s="90" t="s">
        <v>612</v>
      </c>
      <c r="H5" s="90" t="s">
        <v>81</v>
      </c>
      <c r="I5" s="1387" t="s">
        <v>84</v>
      </c>
      <c r="J5" s="1396"/>
      <c r="K5" s="1387" t="s">
        <v>82</v>
      </c>
      <c r="L5" s="1396"/>
      <c r="M5" s="1387" t="s">
        <v>83</v>
      </c>
      <c r="N5" s="1396"/>
      <c r="O5" s="484" t="s">
        <v>1615</v>
      </c>
      <c r="P5" s="420" t="s">
        <v>613</v>
      </c>
      <c r="Q5" s="1394"/>
    </row>
    <row r="6" spans="1:17" s="843" customFormat="1" ht="23.25" customHeight="1">
      <c r="A6" s="1183"/>
      <c r="B6" s="636"/>
      <c r="D6" s="636"/>
      <c r="E6" s="800"/>
      <c r="F6" s="800"/>
      <c r="G6" s="844"/>
      <c r="H6" s="844"/>
      <c r="I6" s="420" t="s">
        <v>85</v>
      </c>
      <c r="J6" s="420" t="s">
        <v>86</v>
      </c>
      <c r="K6" s="433" t="s">
        <v>85</v>
      </c>
      <c r="L6" s="433" t="s">
        <v>80</v>
      </c>
      <c r="M6" s="433" t="s">
        <v>85</v>
      </c>
      <c r="N6" s="433" t="s">
        <v>80</v>
      </c>
      <c r="O6" s="636" t="s">
        <v>614</v>
      </c>
      <c r="P6" s="800"/>
      <c r="Q6" s="1394"/>
    </row>
    <row r="7" spans="1:17" s="843" customFormat="1" ht="22.5" customHeight="1">
      <c r="A7" s="1184"/>
      <c r="B7" s="634" t="s">
        <v>1128</v>
      </c>
      <c r="C7" s="999" t="s">
        <v>77</v>
      </c>
      <c r="D7" s="634" t="s">
        <v>615</v>
      </c>
      <c r="E7" s="634" t="s">
        <v>616</v>
      </c>
      <c r="F7" s="634" t="s">
        <v>615</v>
      </c>
      <c r="G7" s="999" t="s">
        <v>1128</v>
      </c>
      <c r="H7" s="1003" t="s">
        <v>79</v>
      </c>
      <c r="I7" s="634" t="s">
        <v>616</v>
      </c>
      <c r="J7" s="634" t="s">
        <v>615</v>
      </c>
      <c r="K7" s="998" t="s">
        <v>87</v>
      </c>
      <c r="L7" s="998" t="s">
        <v>88</v>
      </c>
      <c r="M7" s="638" t="s">
        <v>616</v>
      </c>
      <c r="N7" s="638" t="s">
        <v>615</v>
      </c>
      <c r="O7" s="485" t="s">
        <v>1129</v>
      </c>
      <c r="P7" s="634" t="s">
        <v>615</v>
      </c>
      <c r="Q7" s="1395"/>
    </row>
    <row r="8" spans="1:17" s="247" customFormat="1" ht="30" customHeight="1">
      <c r="A8" s="137" t="s">
        <v>152</v>
      </c>
      <c r="B8" s="675">
        <v>4411</v>
      </c>
      <c r="C8" s="1001">
        <v>0</v>
      </c>
      <c r="D8" s="128">
        <v>9279</v>
      </c>
      <c r="E8" s="128">
        <v>4411</v>
      </c>
      <c r="F8" s="128">
        <v>8489</v>
      </c>
      <c r="G8" s="1001">
        <v>0</v>
      </c>
      <c r="H8" s="1001">
        <v>0</v>
      </c>
      <c r="I8" s="128">
        <v>220</v>
      </c>
      <c r="J8" s="128">
        <v>363</v>
      </c>
      <c r="K8" s="1001">
        <v>0</v>
      </c>
      <c r="L8" s="1001">
        <v>0</v>
      </c>
      <c r="M8" s="1052">
        <v>0</v>
      </c>
      <c r="N8" s="1052">
        <v>0</v>
      </c>
      <c r="O8" s="128">
        <v>11</v>
      </c>
      <c r="P8" s="128">
        <v>790</v>
      </c>
      <c r="Q8" s="813" t="s">
        <v>1084</v>
      </c>
    </row>
    <row r="9" spans="1:17" s="159" customFormat="1" ht="30" customHeight="1">
      <c r="A9" s="160" t="s">
        <v>154</v>
      </c>
      <c r="B9" s="676">
        <v>2127</v>
      </c>
      <c r="C9" s="1001">
        <v>0</v>
      </c>
      <c r="D9" s="676">
        <v>3747</v>
      </c>
      <c r="E9" s="676">
        <v>2127</v>
      </c>
      <c r="F9" s="676">
        <v>3524</v>
      </c>
      <c r="G9" s="1001">
        <v>0</v>
      </c>
      <c r="H9" s="1001">
        <v>0</v>
      </c>
      <c r="I9" s="215">
        <v>28</v>
      </c>
      <c r="J9" s="215">
        <v>31</v>
      </c>
      <c r="K9" s="1001">
        <v>0</v>
      </c>
      <c r="L9" s="1001">
        <v>0</v>
      </c>
      <c r="M9" s="1052">
        <v>0</v>
      </c>
      <c r="N9" s="1052">
        <v>0</v>
      </c>
      <c r="O9" s="215">
        <v>5</v>
      </c>
      <c r="P9" s="215">
        <v>223</v>
      </c>
      <c r="Q9" s="813" t="s">
        <v>1085</v>
      </c>
    </row>
    <row r="10" spans="1:17" s="247" customFormat="1" ht="30" customHeight="1">
      <c r="A10" s="137" t="s">
        <v>156</v>
      </c>
      <c r="B10" s="675">
        <v>4752</v>
      </c>
      <c r="C10" s="1001">
        <v>0</v>
      </c>
      <c r="D10" s="128">
        <v>9818</v>
      </c>
      <c r="E10" s="128">
        <v>4515</v>
      </c>
      <c r="F10" s="128">
        <v>8663</v>
      </c>
      <c r="G10" s="1001">
        <v>0</v>
      </c>
      <c r="H10" s="1001">
        <v>0</v>
      </c>
      <c r="I10" s="128">
        <v>237</v>
      </c>
      <c r="J10" s="128">
        <v>387</v>
      </c>
      <c r="K10" s="1001">
        <v>0</v>
      </c>
      <c r="L10" s="1001">
        <v>0</v>
      </c>
      <c r="M10" s="1052">
        <v>0</v>
      </c>
      <c r="N10" s="1052">
        <v>0</v>
      </c>
      <c r="O10" s="128">
        <v>13</v>
      </c>
      <c r="P10" s="128">
        <v>768</v>
      </c>
      <c r="Q10" s="813" t="s">
        <v>1086</v>
      </c>
    </row>
    <row r="11" spans="1:17" s="159" customFormat="1" ht="30" customHeight="1">
      <c r="A11" s="160" t="s">
        <v>372</v>
      </c>
      <c r="B11" s="215">
        <v>2121</v>
      </c>
      <c r="C11" s="1001">
        <v>0</v>
      </c>
      <c r="D11" s="215">
        <v>3736</v>
      </c>
      <c r="E11" s="215">
        <v>2082</v>
      </c>
      <c r="F11" s="215">
        <v>3430</v>
      </c>
      <c r="G11" s="1001">
        <v>0</v>
      </c>
      <c r="H11" s="1001">
        <v>0</v>
      </c>
      <c r="I11" s="215">
        <v>39</v>
      </c>
      <c r="J11" s="215">
        <v>49</v>
      </c>
      <c r="K11" s="1001">
        <v>0</v>
      </c>
      <c r="L11" s="1001">
        <v>0</v>
      </c>
      <c r="M11" s="1052">
        <v>0</v>
      </c>
      <c r="N11" s="1052">
        <v>0</v>
      </c>
      <c r="O11" s="215">
        <v>6</v>
      </c>
      <c r="P11" s="215">
        <v>257</v>
      </c>
      <c r="Q11" s="813" t="s">
        <v>1087</v>
      </c>
    </row>
    <row r="12" spans="1:17" s="247" customFormat="1" ht="30" customHeight="1">
      <c r="A12" s="293" t="s">
        <v>54</v>
      </c>
      <c r="B12" s="675">
        <v>7644</v>
      </c>
      <c r="C12" s="1001">
        <v>0</v>
      </c>
      <c r="D12" s="128">
        <v>14611</v>
      </c>
      <c r="E12" s="128">
        <v>7317</v>
      </c>
      <c r="F12" s="128">
        <v>12865</v>
      </c>
      <c r="G12" s="1001">
        <v>0</v>
      </c>
      <c r="H12" s="1001">
        <v>0</v>
      </c>
      <c r="I12" s="128">
        <v>327</v>
      </c>
      <c r="J12" s="128">
        <v>508</v>
      </c>
      <c r="K12" s="1001">
        <v>0</v>
      </c>
      <c r="L12" s="1001">
        <v>0</v>
      </c>
      <c r="M12" s="1052">
        <v>0</v>
      </c>
      <c r="N12" s="1052">
        <v>0</v>
      </c>
      <c r="O12" s="128">
        <v>29</v>
      </c>
      <c r="P12" s="128">
        <v>1238</v>
      </c>
      <c r="Q12" s="158" t="s">
        <v>54</v>
      </c>
    </row>
    <row r="13" spans="1:17" s="247" customFormat="1" ht="30" customHeight="1">
      <c r="A13" s="293" t="s">
        <v>363</v>
      </c>
      <c r="B13" s="128">
        <f>SUM(E13,I13)</f>
        <v>7543</v>
      </c>
      <c r="C13" s="1001">
        <v>0</v>
      </c>
      <c r="D13" s="128">
        <f>SUM(F13,P13,J13)</f>
        <v>15189</v>
      </c>
      <c r="E13" s="128">
        <v>7230</v>
      </c>
      <c r="F13" s="128">
        <v>13306</v>
      </c>
      <c r="G13" s="1000">
        <v>541</v>
      </c>
      <c r="H13" s="1000">
        <v>1378</v>
      </c>
      <c r="I13" s="128">
        <v>313</v>
      </c>
      <c r="J13" s="128">
        <v>475</v>
      </c>
      <c r="K13" s="1001">
        <v>0</v>
      </c>
      <c r="L13" s="1001">
        <v>0</v>
      </c>
      <c r="M13" s="1052">
        <v>0</v>
      </c>
      <c r="N13" s="1052">
        <v>0</v>
      </c>
      <c r="O13" s="128">
        <v>29</v>
      </c>
      <c r="P13" s="128">
        <v>1408</v>
      </c>
      <c r="Q13" s="158" t="s">
        <v>363</v>
      </c>
    </row>
    <row r="14" spans="1:17" s="246" customFormat="1" ht="30" customHeight="1">
      <c r="A14" s="293" t="s">
        <v>1288</v>
      </c>
      <c r="B14" s="846">
        <v>7790</v>
      </c>
      <c r="C14" s="1001">
        <v>0</v>
      </c>
      <c r="D14" s="847">
        <v>15627</v>
      </c>
      <c r="E14" s="848">
        <v>7118</v>
      </c>
      <c r="F14" s="848">
        <v>12647</v>
      </c>
      <c r="G14" s="1002">
        <v>561</v>
      </c>
      <c r="H14" s="1002">
        <v>1428</v>
      </c>
      <c r="I14" s="1001">
        <v>0</v>
      </c>
      <c r="J14" s="1001">
        <v>0</v>
      </c>
      <c r="K14" s="1001">
        <v>0</v>
      </c>
      <c r="L14" s="1001">
        <v>0</v>
      </c>
      <c r="M14" s="1052">
        <v>0</v>
      </c>
      <c r="N14" s="1052">
        <v>0</v>
      </c>
      <c r="O14" s="848">
        <v>32</v>
      </c>
      <c r="P14" s="848">
        <v>1395</v>
      </c>
      <c r="Q14" s="158" t="s">
        <v>1288</v>
      </c>
    </row>
    <row r="15" spans="1:17" s="616" customFormat="1" ht="30" customHeight="1" thickBot="1">
      <c r="A15" s="677" t="s">
        <v>537</v>
      </c>
      <c r="B15" s="631">
        <v>7862</v>
      </c>
      <c r="C15" s="237">
        <v>37</v>
      </c>
      <c r="D15" s="632">
        <v>15812</v>
      </c>
      <c r="E15" s="678">
        <v>7238</v>
      </c>
      <c r="F15" s="678">
        <v>12855</v>
      </c>
      <c r="G15" s="678">
        <v>511</v>
      </c>
      <c r="H15" s="678">
        <v>1374</v>
      </c>
      <c r="I15" s="678">
        <v>113</v>
      </c>
      <c r="J15" s="678">
        <v>164</v>
      </c>
      <c r="K15" s="678">
        <v>113</v>
      </c>
      <c r="L15" s="678">
        <v>164</v>
      </c>
      <c r="M15" s="1053">
        <v>0</v>
      </c>
      <c r="N15" s="1053">
        <v>0</v>
      </c>
      <c r="O15" s="678">
        <v>37</v>
      </c>
      <c r="P15" s="678">
        <v>1419</v>
      </c>
      <c r="Q15" s="656" t="s">
        <v>537</v>
      </c>
    </row>
    <row r="16" spans="1:17" s="814" customFormat="1" ht="18" customHeight="1">
      <c r="A16" s="180" t="s">
        <v>617</v>
      </c>
      <c r="Q16" s="842" t="s">
        <v>684</v>
      </c>
    </row>
    <row r="17" s="814" customFormat="1" ht="18" customHeight="1">
      <c r="A17" s="845" t="s">
        <v>658</v>
      </c>
    </row>
  </sheetData>
  <mergeCells count="15">
    <mergeCell ref="B4:D4"/>
    <mergeCell ref="G3:H4"/>
    <mergeCell ref="I3:N3"/>
    <mergeCell ref="I4:N4"/>
    <mergeCell ref="E4:F4"/>
    <mergeCell ref="O4:P4"/>
    <mergeCell ref="A1:Q1"/>
    <mergeCell ref="A3:A7"/>
    <mergeCell ref="E3:F3"/>
    <mergeCell ref="O3:P3"/>
    <mergeCell ref="Q3:Q7"/>
    <mergeCell ref="K5:L5"/>
    <mergeCell ref="M5:N5"/>
    <mergeCell ref="I5:J5"/>
    <mergeCell ref="B3:D3"/>
  </mergeCells>
  <printOptions horizontalCentered="1"/>
  <pageMargins left="0.19" right="0.22" top="0.984251968503937" bottom="0.984251968503937" header="0.5118110236220472" footer="0.5118110236220472"/>
  <pageSetup horizontalDpi="600" verticalDpi="600" orientation="landscape" paperSize="9" scale="95" r:id="rId2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Z13"/>
  <sheetViews>
    <sheetView zoomScaleSheetLayoutView="100" workbookViewId="0" topLeftCell="A1">
      <selection activeCell="I5" sqref="I5"/>
    </sheetView>
  </sheetViews>
  <sheetFormatPr defaultColWidth="9.140625" defaultRowHeight="12.75"/>
  <cols>
    <col min="1" max="1" width="16.421875" style="169" customWidth="1"/>
    <col min="2" max="2" width="8.57421875" style="169" customWidth="1"/>
    <col min="3" max="3" width="8.7109375" style="169" customWidth="1"/>
    <col min="4" max="4" width="10.421875" style="169" customWidth="1"/>
    <col min="5" max="5" width="11.00390625" style="169" customWidth="1"/>
    <col min="6" max="7" width="8.7109375" style="169" customWidth="1"/>
    <col min="8" max="8" width="10.00390625" style="169" customWidth="1"/>
    <col min="9" max="9" width="11.00390625" style="169" customWidth="1"/>
    <col min="10" max="11" width="8.7109375" style="169" customWidth="1"/>
    <col min="12" max="13" width="10.57421875" style="169" customWidth="1"/>
    <col min="14" max="14" width="15.421875" style="169" customWidth="1"/>
    <col min="15" max="16" width="9.140625" style="169" customWidth="1"/>
    <col min="17" max="17" width="12.421875" style="169" customWidth="1"/>
    <col min="18" max="21" width="12.421875" style="168" customWidth="1"/>
    <col min="22" max="25" width="12.421875" style="169" customWidth="1"/>
    <col min="26" max="26" width="15.140625" style="169" customWidth="1"/>
    <col min="27" max="16384" width="9.140625" style="169" customWidth="1"/>
  </cols>
  <sheetData>
    <row r="1" spans="1:26" ht="32.25" customHeight="1">
      <c r="A1" s="1288" t="s">
        <v>101</v>
      </c>
      <c r="B1" s="1288"/>
      <c r="C1" s="1288"/>
      <c r="D1" s="1288"/>
      <c r="E1" s="1288"/>
      <c r="F1" s="1288"/>
      <c r="G1" s="1288"/>
      <c r="H1" s="1288"/>
      <c r="I1" s="1288"/>
      <c r="J1" s="1288"/>
      <c r="K1" s="1288"/>
      <c r="L1" s="1288"/>
      <c r="M1" s="1288"/>
      <c r="N1" s="1288"/>
      <c r="O1" s="292"/>
      <c r="P1" s="292"/>
      <c r="Q1" s="292"/>
      <c r="V1" s="292"/>
      <c r="W1" s="292"/>
      <c r="X1" s="292"/>
      <c r="Y1" s="292"/>
      <c r="Z1" s="292"/>
    </row>
    <row r="2" spans="1:21" s="46" customFormat="1" ht="21" customHeight="1">
      <c r="A2" s="46" t="s">
        <v>1631</v>
      </c>
      <c r="N2" s="47" t="s">
        <v>1614</v>
      </c>
      <c r="R2" s="476"/>
      <c r="S2" s="476"/>
      <c r="T2" s="476"/>
      <c r="U2" s="476"/>
    </row>
    <row r="3" spans="1:14" s="46" customFormat="1" ht="63" customHeight="1">
      <c r="A3" s="1406" t="s">
        <v>1486</v>
      </c>
      <c r="B3" s="477" t="s">
        <v>1171</v>
      </c>
      <c r="C3" s="478"/>
      <c r="D3" s="478"/>
      <c r="E3" s="479"/>
      <c r="F3" s="477" t="s">
        <v>1172</v>
      </c>
      <c r="G3" s="478"/>
      <c r="H3" s="478"/>
      <c r="I3" s="479"/>
      <c r="J3" s="1407" t="s">
        <v>1173</v>
      </c>
      <c r="K3" s="1408"/>
      <c r="L3" s="1408"/>
      <c r="M3" s="1409"/>
      <c r="N3" s="1193" t="s">
        <v>1485</v>
      </c>
    </row>
    <row r="4" spans="1:14" s="46" customFormat="1" ht="75.75" customHeight="1">
      <c r="A4" s="1331"/>
      <c r="B4" s="481" t="s">
        <v>1133</v>
      </c>
      <c r="C4" s="482" t="s">
        <v>1134</v>
      </c>
      <c r="D4" s="481" t="s">
        <v>1135</v>
      </c>
      <c r="E4" s="482" t="s">
        <v>1174</v>
      </c>
      <c r="F4" s="481" t="s">
        <v>1133</v>
      </c>
      <c r="G4" s="482" t="s">
        <v>1134</v>
      </c>
      <c r="H4" s="481" t="s">
        <v>1135</v>
      </c>
      <c r="I4" s="482" t="s">
        <v>1174</v>
      </c>
      <c r="J4" s="481" t="s">
        <v>1133</v>
      </c>
      <c r="K4" s="482" t="s">
        <v>1134</v>
      </c>
      <c r="L4" s="481" t="s">
        <v>1135</v>
      </c>
      <c r="M4" s="482" t="s">
        <v>1174</v>
      </c>
      <c r="N4" s="1195"/>
    </row>
    <row r="5" spans="1:21" ht="30" customHeight="1">
      <c r="A5" s="137" t="s">
        <v>1478</v>
      </c>
      <c r="B5" s="176" t="s">
        <v>11</v>
      </c>
      <c r="C5" s="177" t="s">
        <v>11</v>
      </c>
      <c r="D5" s="177" t="s">
        <v>11</v>
      </c>
      <c r="E5" s="177" t="s">
        <v>11</v>
      </c>
      <c r="F5" s="198">
        <v>1</v>
      </c>
      <c r="G5" s="198">
        <v>125</v>
      </c>
      <c r="H5" s="198">
        <v>19</v>
      </c>
      <c r="I5" s="198">
        <v>106</v>
      </c>
      <c r="J5" s="177" t="s">
        <v>11</v>
      </c>
      <c r="K5" s="177" t="s">
        <v>11</v>
      </c>
      <c r="L5" s="177" t="s">
        <v>11</v>
      </c>
      <c r="M5" s="195" t="s">
        <v>11</v>
      </c>
      <c r="N5" s="187" t="s">
        <v>1084</v>
      </c>
      <c r="R5" s="169"/>
      <c r="S5" s="169"/>
      <c r="T5" s="169"/>
      <c r="U5" s="169"/>
    </row>
    <row r="6" spans="1:21" ht="30" customHeight="1">
      <c r="A6" s="160" t="s">
        <v>1568</v>
      </c>
      <c r="B6" s="176" t="s">
        <v>11</v>
      </c>
      <c r="C6" s="177" t="s">
        <v>11</v>
      </c>
      <c r="D6" s="177" t="s">
        <v>11</v>
      </c>
      <c r="E6" s="177" t="s">
        <v>11</v>
      </c>
      <c r="F6" s="198">
        <v>0</v>
      </c>
      <c r="G6" s="198">
        <v>0</v>
      </c>
      <c r="H6" s="198">
        <v>0</v>
      </c>
      <c r="I6" s="198">
        <v>0</v>
      </c>
      <c r="J6" s="177" t="s">
        <v>11</v>
      </c>
      <c r="K6" s="177" t="s">
        <v>11</v>
      </c>
      <c r="L6" s="177" t="s">
        <v>11</v>
      </c>
      <c r="M6" s="195" t="s">
        <v>11</v>
      </c>
      <c r="N6" s="187" t="s">
        <v>1085</v>
      </c>
      <c r="R6" s="169"/>
      <c r="S6" s="169"/>
      <c r="T6" s="169"/>
      <c r="U6" s="169"/>
    </row>
    <row r="7" spans="1:21" ht="30" customHeight="1">
      <c r="A7" s="137" t="s">
        <v>1477</v>
      </c>
      <c r="B7" s="176" t="s">
        <v>11</v>
      </c>
      <c r="C7" s="177" t="s">
        <v>11</v>
      </c>
      <c r="D7" s="177" t="s">
        <v>11</v>
      </c>
      <c r="E7" s="177" t="s">
        <v>11</v>
      </c>
      <c r="F7" s="198">
        <v>1</v>
      </c>
      <c r="G7" s="198">
        <v>146</v>
      </c>
      <c r="H7" s="198">
        <v>29</v>
      </c>
      <c r="I7" s="198">
        <v>117</v>
      </c>
      <c r="J7" s="177" t="s">
        <v>11</v>
      </c>
      <c r="K7" s="177" t="s">
        <v>11</v>
      </c>
      <c r="L7" s="177" t="s">
        <v>11</v>
      </c>
      <c r="M7" s="195" t="s">
        <v>11</v>
      </c>
      <c r="N7" s="187" t="s">
        <v>1086</v>
      </c>
      <c r="R7" s="169"/>
      <c r="S7" s="169"/>
      <c r="T7" s="169"/>
      <c r="U7" s="169"/>
    </row>
    <row r="8" spans="1:21" ht="30" customHeight="1">
      <c r="A8" s="160" t="s">
        <v>405</v>
      </c>
      <c r="B8" s="176" t="s">
        <v>11</v>
      </c>
      <c r="C8" s="177" t="s">
        <v>11</v>
      </c>
      <c r="D8" s="177" t="s">
        <v>11</v>
      </c>
      <c r="E8" s="177" t="s">
        <v>11</v>
      </c>
      <c r="F8" s="198">
        <v>0</v>
      </c>
      <c r="G8" s="198">
        <v>0</v>
      </c>
      <c r="H8" s="198">
        <v>0</v>
      </c>
      <c r="I8" s="198">
        <v>0</v>
      </c>
      <c r="J8" s="177" t="s">
        <v>11</v>
      </c>
      <c r="K8" s="177" t="s">
        <v>11</v>
      </c>
      <c r="L8" s="177" t="s">
        <v>11</v>
      </c>
      <c r="M8" s="195" t="s">
        <v>11</v>
      </c>
      <c r="N8" s="187" t="s">
        <v>1087</v>
      </c>
      <c r="R8" s="169"/>
      <c r="S8" s="169"/>
      <c r="T8" s="169"/>
      <c r="U8" s="169"/>
    </row>
    <row r="9" spans="1:21" ht="30" customHeight="1">
      <c r="A9" s="182" t="s">
        <v>764</v>
      </c>
      <c r="B9" s="198">
        <v>2</v>
      </c>
      <c r="C9" s="198">
        <v>54</v>
      </c>
      <c r="D9" s="198">
        <v>56</v>
      </c>
      <c r="E9" s="198">
        <v>121</v>
      </c>
      <c r="F9" s="241">
        <v>1</v>
      </c>
      <c r="G9" s="241">
        <v>29</v>
      </c>
      <c r="H9" s="241">
        <v>31</v>
      </c>
      <c r="I9" s="241">
        <v>115</v>
      </c>
      <c r="J9" s="198">
        <v>1</v>
      </c>
      <c r="K9" s="198">
        <v>25</v>
      </c>
      <c r="L9" s="198">
        <v>25</v>
      </c>
      <c r="M9" s="199">
        <v>6</v>
      </c>
      <c r="N9" s="183" t="s">
        <v>764</v>
      </c>
      <c r="R9" s="169"/>
      <c r="S9" s="169"/>
      <c r="T9" s="169"/>
      <c r="U9" s="169"/>
    </row>
    <row r="10" spans="1:14" s="159" customFormat="1" ht="30" customHeight="1">
      <c r="A10" s="157" t="s">
        <v>363</v>
      </c>
      <c r="B10" s="43">
        <f>SUM(F10,J10)</f>
        <v>3</v>
      </c>
      <c r="C10" s="43">
        <f>SUM(G10,K10)</f>
        <v>108</v>
      </c>
      <c r="D10" s="43">
        <f>SUM(H10,L10)</f>
        <v>71</v>
      </c>
      <c r="E10" s="43">
        <f>SUM(I10,M10)</f>
        <v>108</v>
      </c>
      <c r="F10" s="43">
        <v>2</v>
      </c>
      <c r="G10" s="43">
        <v>105</v>
      </c>
      <c r="H10" s="43">
        <v>39</v>
      </c>
      <c r="I10" s="43">
        <v>105</v>
      </c>
      <c r="J10" s="43">
        <v>1</v>
      </c>
      <c r="K10" s="43">
        <v>3</v>
      </c>
      <c r="L10" s="43">
        <v>32</v>
      </c>
      <c r="M10" s="131">
        <v>3</v>
      </c>
      <c r="N10" s="158" t="s">
        <v>363</v>
      </c>
    </row>
    <row r="11" spans="1:14" s="159" customFormat="1" ht="30" customHeight="1">
      <c r="A11" s="157" t="s">
        <v>121</v>
      </c>
      <c r="B11" s="43">
        <v>4</v>
      </c>
      <c r="C11" s="43">
        <v>209</v>
      </c>
      <c r="D11" s="43">
        <v>104</v>
      </c>
      <c r="E11" s="43">
        <v>105</v>
      </c>
      <c r="F11" s="43">
        <v>3</v>
      </c>
      <c r="G11" s="43">
        <v>203</v>
      </c>
      <c r="H11" s="43">
        <v>102</v>
      </c>
      <c r="I11" s="43">
        <v>101</v>
      </c>
      <c r="J11" s="43">
        <v>1</v>
      </c>
      <c r="K11" s="43">
        <v>6</v>
      </c>
      <c r="L11" s="43">
        <v>2</v>
      </c>
      <c r="M11" s="131">
        <v>4</v>
      </c>
      <c r="N11" s="158" t="s">
        <v>121</v>
      </c>
    </row>
    <row r="12" spans="1:14" s="284" customFormat="1" ht="30" customHeight="1">
      <c r="A12" s="155" t="s">
        <v>618</v>
      </c>
      <c r="B12" s="706">
        <v>4</v>
      </c>
      <c r="C12" s="707">
        <v>97</v>
      </c>
      <c r="D12" s="707">
        <v>90</v>
      </c>
      <c r="E12" s="707">
        <v>113</v>
      </c>
      <c r="F12" s="707">
        <v>3</v>
      </c>
      <c r="G12" s="707">
        <v>84</v>
      </c>
      <c r="H12" s="707">
        <v>78</v>
      </c>
      <c r="I12" s="707">
        <v>109</v>
      </c>
      <c r="J12" s="707">
        <v>1</v>
      </c>
      <c r="K12" s="707">
        <v>13</v>
      </c>
      <c r="L12" s="707">
        <v>12</v>
      </c>
      <c r="M12" s="708">
        <v>4</v>
      </c>
      <c r="N12" s="192" t="s">
        <v>537</v>
      </c>
    </row>
    <row r="13" spans="1:14" ht="18" customHeight="1">
      <c r="A13" s="180" t="s">
        <v>262</v>
      </c>
      <c r="L13" s="191"/>
      <c r="M13" s="191"/>
      <c r="N13" s="207" t="s">
        <v>685</v>
      </c>
    </row>
  </sheetData>
  <mergeCells count="4">
    <mergeCell ref="A1:N1"/>
    <mergeCell ref="A3:A4"/>
    <mergeCell ref="J3:M3"/>
    <mergeCell ref="N3:N4"/>
  </mergeCells>
  <printOptions/>
  <pageMargins left="0.7480314960629921" right="0.7480314960629921" top="0.5905511811023623" bottom="0.984251968503937" header="0.5118110236220472" footer="0.5118110236220472"/>
  <pageSetup horizontalDpi="600" verticalDpi="600" orientation="landscape" paperSize="9" scale="90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U12"/>
  <sheetViews>
    <sheetView zoomScaleSheetLayoutView="100" workbookViewId="0" topLeftCell="B7">
      <selection activeCell="P12" sqref="P12"/>
    </sheetView>
  </sheetViews>
  <sheetFormatPr defaultColWidth="9.140625" defaultRowHeight="12.75"/>
  <cols>
    <col min="1" max="1" width="9.28125" style="217" customWidth="1"/>
    <col min="2" max="3" width="10.7109375" style="217" customWidth="1"/>
    <col min="4" max="4" width="10.8515625" style="217" bestFit="1" customWidth="1"/>
    <col min="5" max="5" width="11.28125" style="217" customWidth="1"/>
    <col min="6" max="6" width="10.8515625" style="217" customWidth="1"/>
    <col min="7" max="7" width="11.140625" style="217" customWidth="1"/>
    <col min="8" max="8" width="10.7109375" style="217" customWidth="1"/>
    <col min="9" max="9" width="11.28125" style="217" customWidth="1"/>
    <col min="10" max="10" width="8.8515625" style="217" customWidth="1"/>
    <col min="11" max="11" width="10.8515625" style="217" customWidth="1"/>
    <col min="12" max="12" width="10.28125" style="217" customWidth="1"/>
    <col min="13" max="13" width="9.140625" style="217" customWidth="1"/>
    <col min="14" max="14" width="9.28125" style="217" customWidth="1"/>
    <col min="15" max="15" width="9.57421875" style="217" customWidth="1"/>
    <col min="16" max="16" width="9.28125" style="217" customWidth="1"/>
    <col min="17" max="16384" width="9.140625" style="217" customWidth="1"/>
  </cols>
  <sheetData>
    <row r="1" spans="1:12" ht="32.25" customHeight="1">
      <c r="A1" s="1420" t="s">
        <v>102</v>
      </c>
      <c r="B1" s="1420"/>
      <c r="C1" s="1420"/>
      <c r="D1" s="1420"/>
      <c r="E1" s="1420"/>
      <c r="F1" s="1420"/>
      <c r="G1" s="1420"/>
      <c r="H1" s="1420"/>
      <c r="I1" s="1420"/>
      <c r="J1" s="1420"/>
      <c r="K1" s="1420"/>
      <c r="L1" s="1421"/>
    </row>
    <row r="2" spans="1:16" s="453" customFormat="1" ht="20.25" customHeight="1">
      <c r="A2" s="471" t="s">
        <v>137</v>
      </c>
      <c r="B2" s="472"/>
      <c r="P2" s="454" t="s">
        <v>1136</v>
      </c>
    </row>
    <row r="3" spans="1:16" s="474" customFormat="1" ht="34.5" customHeight="1">
      <c r="A3" s="1422" t="s">
        <v>138</v>
      </c>
      <c r="B3" s="1310" t="s">
        <v>139</v>
      </c>
      <c r="C3" s="1423"/>
      <c r="D3" s="473"/>
      <c r="E3" s="473"/>
      <c r="F3" s="473"/>
      <c r="G3" s="473"/>
      <c r="H3" s="473"/>
      <c r="I3" s="455"/>
      <c r="J3" s="1310" t="s">
        <v>140</v>
      </c>
      <c r="K3" s="1414"/>
      <c r="L3" s="1414"/>
      <c r="M3" s="1414"/>
      <c r="N3" s="1414"/>
      <c r="O3" s="1415"/>
      <c r="P3" s="1410" t="s">
        <v>46</v>
      </c>
    </row>
    <row r="4" spans="1:16" s="453" customFormat="1" ht="34.5" customHeight="1">
      <c r="A4" s="1305"/>
      <c r="B4" s="1304" t="s">
        <v>141</v>
      </c>
      <c r="C4" s="1305"/>
      <c r="D4" s="1310" t="s">
        <v>1175</v>
      </c>
      <c r="E4" s="1311"/>
      <c r="F4" s="1310" t="s">
        <v>1176</v>
      </c>
      <c r="G4" s="1311"/>
      <c r="H4" s="1310" t="s">
        <v>1177</v>
      </c>
      <c r="I4" s="1311"/>
      <c r="J4" s="1411"/>
      <c r="K4" s="1416"/>
      <c r="L4" s="1416"/>
      <c r="M4" s="1416"/>
      <c r="N4" s="1416"/>
      <c r="O4" s="1417"/>
      <c r="P4" s="1411"/>
    </row>
    <row r="5" spans="1:16" s="453" customFormat="1" ht="34.5" customHeight="1">
      <c r="A5" s="1305"/>
      <c r="B5" s="1306" t="s">
        <v>1269</v>
      </c>
      <c r="C5" s="1307"/>
      <c r="D5" s="1306" t="s">
        <v>1178</v>
      </c>
      <c r="E5" s="1307"/>
      <c r="F5" s="1306" t="s">
        <v>1179</v>
      </c>
      <c r="G5" s="1307"/>
      <c r="H5" s="1306" t="s">
        <v>1180</v>
      </c>
      <c r="I5" s="1307"/>
      <c r="J5" s="1413"/>
      <c r="K5" s="1418"/>
      <c r="L5" s="1418"/>
      <c r="M5" s="1418"/>
      <c r="N5" s="1418"/>
      <c r="O5" s="1419"/>
      <c r="P5" s="1411"/>
    </row>
    <row r="6" spans="1:16" s="456" customFormat="1" ht="37.5" customHeight="1">
      <c r="A6" s="1305"/>
      <c r="B6" s="403" t="s">
        <v>142</v>
      </c>
      <c r="C6" s="403" t="s">
        <v>143</v>
      </c>
      <c r="D6" s="403" t="s">
        <v>1181</v>
      </c>
      <c r="E6" s="403" t="s">
        <v>1182</v>
      </c>
      <c r="F6" s="403" t="s">
        <v>1181</v>
      </c>
      <c r="G6" s="403" t="s">
        <v>1182</v>
      </c>
      <c r="H6" s="403" t="s">
        <v>1181</v>
      </c>
      <c r="I6" s="403" t="s">
        <v>1182</v>
      </c>
      <c r="J6" s="403" t="s">
        <v>1282</v>
      </c>
      <c r="K6" s="403" t="s">
        <v>144</v>
      </c>
      <c r="L6" s="403" t="s">
        <v>145</v>
      </c>
      <c r="M6" s="403" t="s">
        <v>1183</v>
      </c>
      <c r="N6" s="403" t="s">
        <v>146</v>
      </c>
      <c r="O6" s="403" t="s">
        <v>1184</v>
      </c>
      <c r="P6" s="1412"/>
    </row>
    <row r="7" spans="1:16" s="475" customFormat="1" ht="42" customHeight="1">
      <c r="A7" s="1307"/>
      <c r="B7" s="458" t="s">
        <v>1185</v>
      </c>
      <c r="C7" s="458" t="s">
        <v>1186</v>
      </c>
      <c r="D7" s="458" t="s">
        <v>1185</v>
      </c>
      <c r="E7" s="458" t="s">
        <v>1186</v>
      </c>
      <c r="F7" s="458" t="s">
        <v>1185</v>
      </c>
      <c r="G7" s="458" t="s">
        <v>1186</v>
      </c>
      <c r="H7" s="458" t="s">
        <v>1185</v>
      </c>
      <c r="I7" s="458" t="s">
        <v>1186</v>
      </c>
      <c r="J7" s="458" t="s">
        <v>1269</v>
      </c>
      <c r="K7" s="458" t="s">
        <v>1187</v>
      </c>
      <c r="L7" s="458" t="s">
        <v>1188</v>
      </c>
      <c r="M7" s="458" t="s">
        <v>1189</v>
      </c>
      <c r="N7" s="458" t="s">
        <v>1190</v>
      </c>
      <c r="O7" s="458" t="s">
        <v>409</v>
      </c>
      <c r="P7" s="1413"/>
    </row>
    <row r="8" spans="1:16" s="260" customFormat="1" ht="82.5" customHeight="1">
      <c r="A8" s="325" t="s">
        <v>764</v>
      </c>
      <c r="B8" s="735">
        <v>9</v>
      </c>
      <c r="C8" s="735">
        <v>10314</v>
      </c>
      <c r="D8" s="735">
        <v>5</v>
      </c>
      <c r="E8" s="735">
        <v>5250</v>
      </c>
      <c r="F8" s="735">
        <v>3</v>
      </c>
      <c r="G8" s="735">
        <v>4152</v>
      </c>
      <c r="H8" s="735">
        <v>1</v>
      </c>
      <c r="I8" s="735">
        <v>912</v>
      </c>
      <c r="J8" s="735">
        <v>10964</v>
      </c>
      <c r="K8" s="735">
        <v>5682</v>
      </c>
      <c r="L8" s="735">
        <v>2099</v>
      </c>
      <c r="M8" s="735">
        <v>290</v>
      </c>
      <c r="N8" s="735">
        <v>378</v>
      </c>
      <c r="O8" s="735">
        <v>2515</v>
      </c>
      <c r="P8" s="326" t="s">
        <v>764</v>
      </c>
    </row>
    <row r="9" spans="1:16" s="159" customFormat="1" ht="82.5" customHeight="1">
      <c r="A9" s="157" t="s">
        <v>363</v>
      </c>
      <c r="B9" s="736">
        <f>SUM(D9,F9,H9)</f>
        <v>8</v>
      </c>
      <c r="C9" s="737">
        <f>SUM(E9,G9,I9)</f>
        <v>9953</v>
      </c>
      <c r="D9" s="736">
        <v>4</v>
      </c>
      <c r="E9" s="736">
        <v>6146</v>
      </c>
      <c r="F9" s="736">
        <v>3</v>
      </c>
      <c r="G9" s="736">
        <v>3197</v>
      </c>
      <c r="H9" s="736">
        <v>1</v>
      </c>
      <c r="I9" s="736">
        <v>610</v>
      </c>
      <c r="J9" s="737">
        <f>SUM(K9:O9)</f>
        <v>9953</v>
      </c>
      <c r="K9" s="736">
        <v>4682</v>
      </c>
      <c r="L9" s="736">
        <v>2088</v>
      </c>
      <c r="M9" s="736">
        <v>290</v>
      </c>
      <c r="N9" s="736">
        <v>378</v>
      </c>
      <c r="O9" s="737">
        <v>2515</v>
      </c>
      <c r="P9" s="734" t="s">
        <v>363</v>
      </c>
    </row>
    <row r="10" spans="1:16" s="159" customFormat="1" ht="82.5" customHeight="1">
      <c r="A10" s="157" t="s">
        <v>121</v>
      </c>
      <c r="B10" s="736">
        <v>7</v>
      </c>
      <c r="C10" s="737">
        <v>10573</v>
      </c>
      <c r="D10" s="736">
        <v>3</v>
      </c>
      <c r="E10" s="736">
        <v>6500</v>
      </c>
      <c r="F10" s="736">
        <v>3</v>
      </c>
      <c r="G10" s="736">
        <v>3292</v>
      </c>
      <c r="H10" s="736">
        <v>1</v>
      </c>
      <c r="I10" s="736">
        <v>781</v>
      </c>
      <c r="J10" s="737">
        <v>10573</v>
      </c>
      <c r="K10" s="736">
        <v>7143</v>
      </c>
      <c r="L10" s="736">
        <v>1114</v>
      </c>
      <c r="M10" s="736">
        <v>268</v>
      </c>
      <c r="N10" s="736">
        <v>386</v>
      </c>
      <c r="O10" s="737">
        <v>1662</v>
      </c>
      <c r="P10" s="734" t="s">
        <v>121</v>
      </c>
    </row>
    <row r="11" spans="1:16" s="327" customFormat="1" ht="82.5" customHeight="1">
      <c r="A11" s="155" t="s">
        <v>618</v>
      </c>
      <c r="B11" s="738">
        <v>7</v>
      </c>
      <c r="C11" s="739">
        <v>6375</v>
      </c>
      <c r="D11" s="740">
        <v>3</v>
      </c>
      <c r="E11" s="740">
        <v>3807</v>
      </c>
      <c r="F11" s="740">
        <v>3</v>
      </c>
      <c r="G11" s="740">
        <v>1921</v>
      </c>
      <c r="H11" s="740">
        <v>1</v>
      </c>
      <c r="I11" s="740">
        <v>647</v>
      </c>
      <c r="J11" s="739">
        <v>6295</v>
      </c>
      <c r="K11" s="740">
        <v>3892</v>
      </c>
      <c r="L11" s="740">
        <v>1554</v>
      </c>
      <c r="M11" s="740">
        <v>144</v>
      </c>
      <c r="N11" s="740">
        <v>84</v>
      </c>
      <c r="O11" s="741">
        <v>621</v>
      </c>
      <c r="P11" s="266" t="s">
        <v>619</v>
      </c>
    </row>
    <row r="12" spans="1:21" s="201" customFormat="1" ht="18" customHeight="1">
      <c r="A12" s="968" t="s">
        <v>95</v>
      </c>
      <c r="B12" s="512"/>
      <c r="L12" s="289"/>
      <c r="M12" s="289"/>
      <c r="P12" s="328" t="s">
        <v>687</v>
      </c>
      <c r="R12" s="315"/>
      <c r="S12" s="315"/>
      <c r="T12" s="315"/>
      <c r="U12" s="315"/>
    </row>
  </sheetData>
  <mergeCells count="13">
    <mergeCell ref="A1:L1"/>
    <mergeCell ref="A3:A7"/>
    <mergeCell ref="B3:C3"/>
    <mergeCell ref="B4:C4"/>
    <mergeCell ref="D4:E4"/>
    <mergeCell ref="F4:G4"/>
    <mergeCell ref="H4:I4"/>
    <mergeCell ref="B5:C5"/>
    <mergeCell ref="P3:P7"/>
    <mergeCell ref="J3:O5"/>
    <mergeCell ref="D5:E5"/>
    <mergeCell ref="F5:G5"/>
    <mergeCell ref="H5:I5"/>
  </mergeCells>
  <printOptions/>
  <pageMargins left="0.7480314960629921" right="0.7480314960629921" top="0.984251968503937" bottom="0.62" header="0.5118110236220472" footer="0.25"/>
  <pageSetup horizontalDpi="600" verticalDpi="600" orientation="landscape" paperSize="9" scale="80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U15"/>
  <sheetViews>
    <sheetView workbookViewId="0" topLeftCell="A1">
      <selection activeCell="F10" sqref="F10"/>
    </sheetView>
  </sheetViews>
  <sheetFormatPr defaultColWidth="9.140625" defaultRowHeight="12.75"/>
  <cols>
    <col min="1" max="1" width="16.421875" style="217" customWidth="1"/>
    <col min="2" max="2" width="11.8515625" style="217" customWidth="1"/>
    <col min="3" max="3" width="11.57421875" style="217" customWidth="1"/>
    <col min="4" max="4" width="11.28125" style="217" customWidth="1"/>
    <col min="5" max="8" width="13.28125" style="217" customWidth="1"/>
    <col min="9" max="9" width="13.7109375" style="217" customWidth="1"/>
    <col min="10" max="10" width="14.7109375" style="217" customWidth="1"/>
    <col min="11" max="16384" width="9.140625" style="217" customWidth="1"/>
  </cols>
  <sheetData>
    <row r="1" spans="1:10" s="134" customFormat="1" ht="32.25" customHeight="1">
      <c r="A1" s="1288" t="s">
        <v>106</v>
      </c>
      <c r="B1" s="1288"/>
      <c r="C1" s="1288"/>
      <c r="D1" s="1288"/>
      <c r="E1" s="1288"/>
      <c r="F1" s="1288"/>
      <c r="G1" s="1288"/>
      <c r="H1" s="1288"/>
      <c r="I1" s="1288"/>
      <c r="J1" s="1288"/>
    </row>
    <row r="2" spans="1:10" s="46" customFormat="1" ht="18" customHeight="1">
      <c r="A2" s="46" t="s">
        <v>17</v>
      </c>
      <c r="J2" s="47" t="s">
        <v>366</v>
      </c>
    </row>
    <row r="3" spans="1:10" s="415" customFormat="1" ht="24" customHeight="1">
      <c r="A3" s="1182" t="s">
        <v>193</v>
      </c>
      <c r="B3" s="462" t="s">
        <v>1635</v>
      </c>
      <c r="C3" s="462" t="s">
        <v>1192</v>
      </c>
      <c r="D3" s="462" t="s">
        <v>1193</v>
      </c>
      <c r="E3" s="1147" t="s">
        <v>1194</v>
      </c>
      <c r="F3" s="1198"/>
      <c r="G3" s="1198"/>
      <c r="H3" s="1198"/>
      <c r="I3" s="1224"/>
      <c r="J3" s="1205" t="s">
        <v>46</v>
      </c>
    </row>
    <row r="4" spans="1:10" s="415" customFormat="1" ht="24" customHeight="1">
      <c r="A4" s="1163"/>
      <c r="B4" s="68"/>
      <c r="C4" s="68"/>
      <c r="D4" s="68"/>
      <c r="E4" s="1207" t="s">
        <v>1195</v>
      </c>
      <c r="F4" s="1148"/>
      <c r="G4" s="1148"/>
      <c r="H4" s="1148"/>
      <c r="I4" s="1222"/>
      <c r="J4" s="1206"/>
    </row>
    <row r="5" spans="1:10" s="415" customFormat="1" ht="24" customHeight="1">
      <c r="A5" s="1163"/>
      <c r="B5" s="68"/>
      <c r="C5" s="68"/>
      <c r="D5" s="68" t="s">
        <v>1191</v>
      </c>
      <c r="E5" s="462" t="s">
        <v>1196</v>
      </c>
      <c r="F5" s="464" t="s">
        <v>1197</v>
      </c>
      <c r="G5" s="462" t="s">
        <v>1198</v>
      </c>
      <c r="H5" s="464" t="s">
        <v>1199</v>
      </c>
      <c r="I5" s="462" t="s">
        <v>1200</v>
      </c>
      <c r="J5" s="1206"/>
    </row>
    <row r="6" spans="1:10" s="415" customFormat="1" ht="29.25" customHeight="1">
      <c r="A6" s="1424"/>
      <c r="B6" s="69" t="s">
        <v>47</v>
      </c>
      <c r="C6" s="469" t="s">
        <v>1201</v>
      </c>
      <c r="D6" s="69" t="s">
        <v>1202</v>
      </c>
      <c r="E6" s="93" t="s">
        <v>1203</v>
      </c>
      <c r="F6" s="93" t="s">
        <v>1204</v>
      </c>
      <c r="G6" s="470" t="s">
        <v>1205</v>
      </c>
      <c r="H6" s="469" t="s">
        <v>1206</v>
      </c>
      <c r="I6" s="69" t="s">
        <v>807</v>
      </c>
      <c r="J6" s="1207"/>
    </row>
    <row r="7" spans="1:10" s="285" customFormat="1" ht="29.25" customHeight="1">
      <c r="A7" s="137" t="s">
        <v>1478</v>
      </c>
      <c r="B7" s="278">
        <v>39</v>
      </c>
      <c r="C7" s="279">
        <v>26</v>
      </c>
      <c r="D7" s="279">
        <v>13</v>
      </c>
      <c r="E7" s="279">
        <v>0</v>
      </c>
      <c r="F7" s="279">
        <v>5</v>
      </c>
      <c r="G7" s="279">
        <v>15</v>
      </c>
      <c r="H7" s="279">
        <v>14</v>
      </c>
      <c r="I7" s="281">
        <v>4</v>
      </c>
      <c r="J7" s="187" t="s">
        <v>1084</v>
      </c>
    </row>
    <row r="8" spans="1:10" s="289" customFormat="1" ht="29.25" customHeight="1">
      <c r="A8" s="160" t="s">
        <v>1568</v>
      </c>
      <c r="B8" s="286">
        <v>78</v>
      </c>
      <c r="C8" s="287">
        <v>56</v>
      </c>
      <c r="D8" s="287">
        <v>22</v>
      </c>
      <c r="E8" s="287">
        <v>3</v>
      </c>
      <c r="F8" s="287">
        <v>18</v>
      </c>
      <c r="G8" s="287">
        <v>26</v>
      </c>
      <c r="H8" s="287">
        <v>30</v>
      </c>
      <c r="I8" s="288">
        <v>1</v>
      </c>
      <c r="J8" s="187" t="s">
        <v>1085</v>
      </c>
    </row>
    <row r="9" spans="1:10" s="212" customFormat="1" ht="29.25" customHeight="1">
      <c r="A9" s="137" t="s">
        <v>1477</v>
      </c>
      <c r="B9" s="270">
        <v>40</v>
      </c>
      <c r="C9" s="271">
        <v>23</v>
      </c>
      <c r="D9" s="271">
        <v>17</v>
      </c>
      <c r="E9" s="271">
        <v>2</v>
      </c>
      <c r="F9" s="271">
        <v>7</v>
      </c>
      <c r="G9" s="271">
        <v>18</v>
      </c>
      <c r="H9" s="271">
        <v>12</v>
      </c>
      <c r="I9" s="290">
        <v>1</v>
      </c>
      <c r="J9" s="187" t="s">
        <v>1086</v>
      </c>
    </row>
    <row r="10" spans="1:10" s="212" customFormat="1" ht="29.25" customHeight="1">
      <c r="A10" s="160" t="s">
        <v>405</v>
      </c>
      <c r="B10" s="270">
        <v>55</v>
      </c>
      <c r="C10" s="271">
        <v>40</v>
      </c>
      <c r="D10" s="271">
        <v>15</v>
      </c>
      <c r="E10" s="271">
        <v>2</v>
      </c>
      <c r="F10" s="271">
        <v>16</v>
      </c>
      <c r="G10" s="271">
        <v>17</v>
      </c>
      <c r="H10" s="271">
        <v>19</v>
      </c>
      <c r="I10" s="290">
        <v>1</v>
      </c>
      <c r="J10" s="187" t="s">
        <v>1087</v>
      </c>
    </row>
    <row r="11" spans="1:10" s="212" customFormat="1" ht="29.25" customHeight="1">
      <c r="A11" s="157" t="s">
        <v>54</v>
      </c>
      <c r="B11" s="42">
        <v>91</v>
      </c>
      <c r="C11" s="43">
        <v>58</v>
      </c>
      <c r="D11" s="43">
        <v>33</v>
      </c>
      <c r="E11" s="43">
        <v>0</v>
      </c>
      <c r="F11" s="43">
        <v>20</v>
      </c>
      <c r="G11" s="43">
        <v>27</v>
      </c>
      <c r="H11" s="43">
        <v>43</v>
      </c>
      <c r="I11" s="131">
        <v>1</v>
      </c>
      <c r="J11" s="229" t="s">
        <v>54</v>
      </c>
    </row>
    <row r="12" spans="1:10" s="212" customFormat="1" ht="29.25" customHeight="1">
      <c r="A12" s="157" t="s">
        <v>363</v>
      </c>
      <c r="B12" s="43">
        <f>SUM(C12:D12)</f>
        <v>62</v>
      </c>
      <c r="C12" s="43">
        <v>46</v>
      </c>
      <c r="D12" s="43">
        <v>16</v>
      </c>
      <c r="E12" s="588" t="s">
        <v>50</v>
      </c>
      <c r="F12" s="43">
        <v>9</v>
      </c>
      <c r="G12" s="43">
        <v>15</v>
      </c>
      <c r="H12" s="43">
        <v>38</v>
      </c>
      <c r="I12" s="611" t="s">
        <v>50</v>
      </c>
      <c r="J12" s="229" t="s">
        <v>363</v>
      </c>
    </row>
    <row r="13" spans="1:10" s="212" customFormat="1" ht="29.25" customHeight="1">
      <c r="A13" s="157" t="s">
        <v>121</v>
      </c>
      <c r="B13" s="43">
        <v>8</v>
      </c>
      <c r="C13" s="43">
        <v>7</v>
      </c>
      <c r="D13" s="43">
        <v>1</v>
      </c>
      <c r="E13" s="588" t="s">
        <v>50</v>
      </c>
      <c r="F13" s="43">
        <v>0</v>
      </c>
      <c r="G13" s="43">
        <v>3</v>
      </c>
      <c r="H13" s="43">
        <v>5</v>
      </c>
      <c r="I13" s="588">
        <v>0</v>
      </c>
      <c r="J13" s="158" t="s">
        <v>121</v>
      </c>
    </row>
    <row r="14" spans="1:10" s="238" customFormat="1" ht="29.25" customHeight="1" thickBot="1">
      <c r="A14" s="639" t="s">
        <v>618</v>
      </c>
      <c r="B14" s="867">
        <v>6</v>
      </c>
      <c r="C14" s="866">
        <v>4</v>
      </c>
      <c r="D14" s="866">
        <v>2</v>
      </c>
      <c r="E14" s="866">
        <v>0</v>
      </c>
      <c r="F14" s="866">
        <v>0</v>
      </c>
      <c r="G14" s="866">
        <v>6</v>
      </c>
      <c r="H14" s="866">
        <v>0</v>
      </c>
      <c r="I14" s="868">
        <v>0</v>
      </c>
      <c r="J14" s="656" t="s">
        <v>537</v>
      </c>
    </row>
    <row r="15" spans="1:21" s="169" customFormat="1" ht="18" customHeight="1">
      <c r="A15" s="968" t="s">
        <v>96</v>
      </c>
      <c r="J15" s="207" t="s">
        <v>1138</v>
      </c>
      <c r="L15" s="191"/>
      <c r="M15" s="191"/>
      <c r="R15" s="168"/>
      <c r="S15" s="168"/>
      <c r="T15" s="168"/>
      <c r="U15" s="168"/>
    </row>
    <row r="16" s="291" customFormat="1" ht="13.5"/>
    <row r="17" s="291" customFormat="1" ht="13.5"/>
    <row r="18" s="291" customFormat="1" ht="13.5"/>
    <row r="19" s="291" customFormat="1" ht="13.5"/>
    <row r="20" s="291" customFormat="1" ht="13.5"/>
    <row r="21" s="291" customFormat="1" ht="13.5"/>
    <row r="22" s="291" customFormat="1" ht="13.5"/>
    <row r="23" s="291" customFormat="1" ht="13.5"/>
    <row r="24" s="291" customFormat="1" ht="13.5"/>
    <row r="25" s="291" customFormat="1" ht="13.5"/>
    <row r="26" s="291" customFormat="1" ht="13.5"/>
    <row r="27" s="291" customFormat="1" ht="13.5"/>
    <row r="28" s="291" customFormat="1" ht="13.5"/>
    <row r="29" s="291" customFormat="1" ht="13.5"/>
    <row r="30" s="291" customFormat="1" ht="13.5"/>
    <row r="31" s="291" customFormat="1" ht="13.5"/>
    <row r="32" s="218" customFormat="1" ht="12.75"/>
    <row r="33" s="218" customFormat="1" ht="12.75"/>
    <row r="34" s="218" customFormat="1" ht="12.75"/>
    <row r="35" s="218" customFormat="1" ht="12.75"/>
  </sheetData>
  <mergeCells count="5">
    <mergeCell ref="A1:J1"/>
    <mergeCell ref="A3:A6"/>
    <mergeCell ref="E3:I3"/>
    <mergeCell ref="J3:J6"/>
    <mergeCell ref="E4:I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V17"/>
  <sheetViews>
    <sheetView zoomScaleSheetLayoutView="100" workbookViewId="0" topLeftCell="A7">
      <selection activeCell="L19" sqref="L19"/>
    </sheetView>
  </sheetViews>
  <sheetFormatPr defaultColWidth="9.140625" defaultRowHeight="12.75"/>
  <cols>
    <col min="1" max="1" width="13.7109375" style="240" customWidth="1"/>
    <col min="2" max="5" width="7.8515625" style="240" customWidth="1"/>
    <col min="6" max="13" width="7.57421875" style="240" customWidth="1"/>
    <col min="14" max="21" width="7.28125" style="240" customWidth="1"/>
    <col min="22" max="22" width="13.140625" style="240" customWidth="1"/>
    <col min="23" max="16384" width="11.28125" style="240" customWidth="1"/>
  </cols>
  <sheetData>
    <row r="1" spans="1:22" s="134" customFormat="1" ht="32.25" customHeight="1">
      <c r="A1" s="1288" t="s">
        <v>107</v>
      </c>
      <c r="B1" s="1288"/>
      <c r="C1" s="1288"/>
      <c r="D1" s="1288"/>
      <c r="E1" s="1288"/>
      <c r="F1" s="1288"/>
      <c r="G1" s="1288"/>
      <c r="H1" s="1288"/>
      <c r="I1" s="1288"/>
      <c r="J1" s="1288"/>
      <c r="K1" s="1288"/>
      <c r="L1" s="1288"/>
      <c r="M1" s="1288"/>
      <c r="N1" s="1288"/>
      <c r="O1" s="1288"/>
      <c r="P1" s="1288"/>
      <c r="Q1" s="1288"/>
      <c r="R1" s="1288"/>
      <c r="S1" s="1288"/>
      <c r="T1" s="1288"/>
      <c r="U1" s="1288"/>
      <c r="V1" s="1288"/>
    </row>
    <row r="2" spans="1:22" s="46" customFormat="1" ht="18" customHeight="1">
      <c r="A2" s="46" t="s">
        <v>1613</v>
      </c>
      <c r="T2" s="467" t="s">
        <v>981</v>
      </c>
      <c r="V2" s="47" t="s">
        <v>1614</v>
      </c>
    </row>
    <row r="3" spans="1:22" s="415" customFormat="1" ht="24.75" customHeight="1">
      <c r="A3" s="1220" t="s">
        <v>12</v>
      </c>
      <c r="B3" s="1147" t="s">
        <v>1022</v>
      </c>
      <c r="C3" s="1198"/>
      <c r="D3" s="1198"/>
      <c r="E3" s="1224"/>
      <c r="F3" s="1147" t="s">
        <v>1023</v>
      </c>
      <c r="G3" s="1198"/>
      <c r="H3" s="1198"/>
      <c r="I3" s="1224"/>
      <c r="J3" s="1147" t="s">
        <v>1024</v>
      </c>
      <c r="K3" s="1198"/>
      <c r="L3" s="1198"/>
      <c r="M3" s="1224"/>
      <c r="N3" s="1147" t="s">
        <v>1025</v>
      </c>
      <c r="O3" s="1198"/>
      <c r="P3" s="1198"/>
      <c r="Q3" s="1224"/>
      <c r="R3" s="1147" t="s">
        <v>1026</v>
      </c>
      <c r="S3" s="1198"/>
      <c r="T3" s="1198"/>
      <c r="U3" s="1224"/>
      <c r="V3" s="1205" t="s">
        <v>46</v>
      </c>
    </row>
    <row r="4" spans="1:22" s="415" customFormat="1" ht="24.75" customHeight="1">
      <c r="A4" s="1221"/>
      <c r="B4" s="1207" t="s">
        <v>47</v>
      </c>
      <c r="C4" s="1148"/>
      <c r="D4" s="1148"/>
      <c r="E4" s="1222"/>
      <c r="F4" s="1207" t="s">
        <v>982</v>
      </c>
      <c r="G4" s="1148"/>
      <c r="H4" s="1148"/>
      <c r="I4" s="1222"/>
      <c r="J4" s="1207" t="s">
        <v>983</v>
      </c>
      <c r="K4" s="1148"/>
      <c r="L4" s="1148"/>
      <c r="M4" s="1222"/>
      <c r="N4" s="1207" t="s">
        <v>984</v>
      </c>
      <c r="O4" s="1148"/>
      <c r="P4" s="1148"/>
      <c r="Q4" s="1222"/>
      <c r="R4" s="1207" t="s">
        <v>807</v>
      </c>
      <c r="S4" s="1148"/>
      <c r="T4" s="1148"/>
      <c r="U4" s="1222"/>
      <c r="V4" s="1206"/>
    </row>
    <row r="5" spans="1:22" s="415" customFormat="1" ht="39.75" customHeight="1">
      <c r="A5" s="1221"/>
      <c r="B5" s="462" t="s">
        <v>1027</v>
      </c>
      <c r="C5" s="462" t="s">
        <v>1028</v>
      </c>
      <c r="D5" s="462" t="s">
        <v>1029</v>
      </c>
      <c r="E5" s="462" t="s">
        <v>985</v>
      </c>
      <c r="F5" s="462" t="s">
        <v>1027</v>
      </c>
      <c r="G5" s="462" t="s">
        <v>1028</v>
      </c>
      <c r="H5" s="462" t="s">
        <v>1029</v>
      </c>
      <c r="I5" s="462" t="s">
        <v>985</v>
      </c>
      <c r="J5" s="462" t="s">
        <v>1027</v>
      </c>
      <c r="K5" s="462" t="s">
        <v>1028</v>
      </c>
      <c r="L5" s="462" t="s">
        <v>1029</v>
      </c>
      <c r="M5" s="462" t="s">
        <v>985</v>
      </c>
      <c r="N5" s="462" t="s">
        <v>1027</v>
      </c>
      <c r="O5" s="462" t="s">
        <v>1028</v>
      </c>
      <c r="P5" s="462" t="s">
        <v>1029</v>
      </c>
      <c r="Q5" s="462" t="s">
        <v>985</v>
      </c>
      <c r="R5" s="462" t="s">
        <v>1027</v>
      </c>
      <c r="S5" s="462" t="s">
        <v>1028</v>
      </c>
      <c r="T5" s="462" t="s">
        <v>1029</v>
      </c>
      <c r="U5" s="462" t="s">
        <v>985</v>
      </c>
      <c r="V5" s="1206"/>
    </row>
    <row r="6" spans="1:22" s="415" customFormat="1" ht="39.75" customHeight="1">
      <c r="A6" s="1221"/>
      <c r="B6" s="68" t="s">
        <v>1619</v>
      </c>
      <c r="C6" s="68"/>
      <c r="D6" s="68"/>
      <c r="E6" s="465" t="s">
        <v>986</v>
      </c>
      <c r="F6" s="68" t="s">
        <v>1619</v>
      </c>
      <c r="G6" s="68"/>
      <c r="H6" s="68"/>
      <c r="I6" s="465" t="s">
        <v>1030</v>
      </c>
      <c r="J6" s="68" t="s">
        <v>1619</v>
      </c>
      <c r="K6" s="68"/>
      <c r="L6" s="68"/>
      <c r="M6" s="465" t="s">
        <v>1030</v>
      </c>
      <c r="N6" s="68" t="s">
        <v>1619</v>
      </c>
      <c r="O6" s="68"/>
      <c r="P6" s="68"/>
      <c r="Q6" s="465" t="s">
        <v>1030</v>
      </c>
      <c r="R6" s="68" t="s">
        <v>1619</v>
      </c>
      <c r="S6" s="68"/>
      <c r="T6" s="68"/>
      <c r="U6" s="465" t="s">
        <v>1030</v>
      </c>
      <c r="V6" s="1206"/>
    </row>
    <row r="7" spans="1:22" s="415" customFormat="1" ht="39.75" customHeight="1">
      <c r="A7" s="1221"/>
      <c r="B7" s="68" t="s">
        <v>987</v>
      </c>
      <c r="C7" s="68"/>
      <c r="D7" s="468"/>
      <c r="E7" s="91" t="s">
        <v>988</v>
      </c>
      <c r="F7" s="68" t="s">
        <v>987</v>
      </c>
      <c r="G7" s="68"/>
      <c r="H7" s="468"/>
      <c r="I7" s="91" t="s">
        <v>988</v>
      </c>
      <c r="J7" s="68" t="s">
        <v>987</v>
      </c>
      <c r="K7" s="68"/>
      <c r="L7" s="468"/>
      <c r="M7" s="91" t="s">
        <v>988</v>
      </c>
      <c r="N7" s="68" t="s">
        <v>987</v>
      </c>
      <c r="O7" s="68"/>
      <c r="P7" s="468"/>
      <c r="Q7" s="91" t="s">
        <v>988</v>
      </c>
      <c r="R7" s="68" t="s">
        <v>987</v>
      </c>
      <c r="S7" s="68"/>
      <c r="T7" s="468"/>
      <c r="U7" s="91" t="s">
        <v>988</v>
      </c>
      <c r="V7" s="1206"/>
    </row>
    <row r="8" spans="1:22" s="415" customFormat="1" ht="39.75" customHeight="1">
      <c r="A8" s="1222"/>
      <c r="B8" s="69" t="s">
        <v>846</v>
      </c>
      <c r="C8" s="69" t="s">
        <v>1019</v>
      </c>
      <c r="D8" s="69" t="s">
        <v>1020</v>
      </c>
      <c r="E8" s="93" t="s">
        <v>1021</v>
      </c>
      <c r="F8" s="69" t="s">
        <v>846</v>
      </c>
      <c r="G8" s="69" t="s">
        <v>1019</v>
      </c>
      <c r="H8" s="69" t="s">
        <v>1020</v>
      </c>
      <c r="I8" s="93" t="s">
        <v>1021</v>
      </c>
      <c r="J8" s="69" t="s">
        <v>846</v>
      </c>
      <c r="K8" s="69" t="s">
        <v>1019</v>
      </c>
      <c r="L8" s="69" t="s">
        <v>1020</v>
      </c>
      <c r="M8" s="93" t="s">
        <v>1021</v>
      </c>
      <c r="N8" s="69" t="s">
        <v>846</v>
      </c>
      <c r="O8" s="69" t="s">
        <v>1019</v>
      </c>
      <c r="P8" s="69" t="s">
        <v>1020</v>
      </c>
      <c r="Q8" s="93" t="s">
        <v>1021</v>
      </c>
      <c r="R8" s="69" t="s">
        <v>846</v>
      </c>
      <c r="S8" s="69" t="s">
        <v>1019</v>
      </c>
      <c r="T8" s="69" t="s">
        <v>1020</v>
      </c>
      <c r="U8" s="93" t="s">
        <v>1021</v>
      </c>
      <c r="V8" s="1207"/>
    </row>
    <row r="9" spans="1:22" s="280" customFormat="1" ht="30" customHeight="1">
      <c r="A9" s="4" t="s">
        <v>1478</v>
      </c>
      <c r="B9" s="279">
        <v>3</v>
      </c>
      <c r="C9" s="279">
        <v>66</v>
      </c>
      <c r="D9" s="279">
        <v>63</v>
      </c>
      <c r="E9" s="279">
        <v>207</v>
      </c>
      <c r="F9" s="279">
        <v>3</v>
      </c>
      <c r="G9" s="279">
        <v>66</v>
      </c>
      <c r="H9" s="279">
        <v>63</v>
      </c>
      <c r="I9" s="279">
        <v>207</v>
      </c>
      <c r="J9" s="279">
        <v>0</v>
      </c>
      <c r="K9" s="279">
        <v>0</v>
      </c>
      <c r="L9" s="279">
        <v>0</v>
      </c>
      <c r="M9" s="279">
        <v>0</v>
      </c>
      <c r="N9" s="279">
        <v>0</v>
      </c>
      <c r="O9" s="279">
        <v>0</v>
      </c>
      <c r="P9" s="279">
        <v>0</v>
      </c>
      <c r="Q9" s="279">
        <v>0</v>
      </c>
      <c r="R9" s="279">
        <v>0</v>
      </c>
      <c r="S9" s="279">
        <v>0</v>
      </c>
      <c r="T9" s="279">
        <v>0</v>
      </c>
      <c r="U9" s="281">
        <v>0</v>
      </c>
      <c r="V9" s="196" t="s">
        <v>1084</v>
      </c>
    </row>
    <row r="10" spans="1:22" s="280" customFormat="1" ht="30" customHeight="1">
      <c r="A10" s="126" t="s">
        <v>1568</v>
      </c>
      <c r="B10" s="278" t="s">
        <v>768</v>
      </c>
      <c r="C10" s="279" t="s">
        <v>768</v>
      </c>
      <c r="D10" s="279" t="s">
        <v>768</v>
      </c>
      <c r="E10" s="279" t="s">
        <v>768</v>
      </c>
      <c r="F10" s="279" t="s">
        <v>768</v>
      </c>
      <c r="G10" s="279" t="s">
        <v>768</v>
      </c>
      <c r="H10" s="279" t="s">
        <v>768</v>
      </c>
      <c r="I10" s="279" t="s">
        <v>768</v>
      </c>
      <c r="J10" s="279" t="s">
        <v>768</v>
      </c>
      <c r="K10" s="279" t="s">
        <v>768</v>
      </c>
      <c r="L10" s="279" t="s">
        <v>768</v>
      </c>
      <c r="M10" s="279" t="s">
        <v>768</v>
      </c>
      <c r="N10" s="279" t="s">
        <v>768</v>
      </c>
      <c r="O10" s="279" t="s">
        <v>768</v>
      </c>
      <c r="P10" s="279" t="s">
        <v>768</v>
      </c>
      <c r="Q10" s="279" t="s">
        <v>768</v>
      </c>
      <c r="R10" s="279" t="s">
        <v>768</v>
      </c>
      <c r="S10" s="279" t="s">
        <v>768</v>
      </c>
      <c r="T10" s="279" t="s">
        <v>768</v>
      </c>
      <c r="U10" s="281" t="s">
        <v>768</v>
      </c>
      <c r="V10" s="196" t="s">
        <v>1085</v>
      </c>
    </row>
    <row r="11" spans="1:22" s="258" customFormat="1" ht="30" customHeight="1">
      <c r="A11" s="4" t="s">
        <v>1477</v>
      </c>
      <c r="B11" s="271">
        <v>3</v>
      </c>
      <c r="C11" s="271">
        <v>60</v>
      </c>
      <c r="D11" s="271">
        <v>53</v>
      </c>
      <c r="E11" s="271">
        <v>214</v>
      </c>
      <c r="F11" s="271">
        <v>3</v>
      </c>
      <c r="G11" s="271">
        <v>60</v>
      </c>
      <c r="H11" s="271">
        <v>53</v>
      </c>
      <c r="I11" s="271">
        <v>214</v>
      </c>
      <c r="J11" s="282" t="s">
        <v>50</v>
      </c>
      <c r="K11" s="282" t="s">
        <v>50</v>
      </c>
      <c r="L11" s="282" t="s">
        <v>50</v>
      </c>
      <c r="M11" s="282" t="s">
        <v>50</v>
      </c>
      <c r="N11" s="282" t="s">
        <v>50</v>
      </c>
      <c r="O11" s="282" t="s">
        <v>50</v>
      </c>
      <c r="P11" s="282" t="s">
        <v>50</v>
      </c>
      <c r="Q11" s="282" t="s">
        <v>50</v>
      </c>
      <c r="R11" s="282" t="s">
        <v>50</v>
      </c>
      <c r="S11" s="282" t="s">
        <v>50</v>
      </c>
      <c r="T11" s="282" t="s">
        <v>50</v>
      </c>
      <c r="U11" s="283" t="s">
        <v>50</v>
      </c>
      <c r="V11" s="196" t="s">
        <v>1086</v>
      </c>
    </row>
    <row r="12" spans="1:22" s="258" customFormat="1" ht="30" customHeight="1">
      <c r="A12" s="126" t="s">
        <v>405</v>
      </c>
      <c r="B12" s="278" t="s">
        <v>768</v>
      </c>
      <c r="C12" s="279" t="s">
        <v>768</v>
      </c>
      <c r="D12" s="279" t="s">
        <v>768</v>
      </c>
      <c r="E12" s="279" t="s">
        <v>768</v>
      </c>
      <c r="F12" s="279" t="s">
        <v>768</v>
      </c>
      <c r="G12" s="279" t="s">
        <v>768</v>
      </c>
      <c r="H12" s="279" t="s">
        <v>768</v>
      </c>
      <c r="I12" s="279" t="s">
        <v>768</v>
      </c>
      <c r="J12" s="279" t="s">
        <v>768</v>
      </c>
      <c r="K12" s="279" t="s">
        <v>768</v>
      </c>
      <c r="L12" s="279" t="s">
        <v>768</v>
      </c>
      <c r="M12" s="279" t="s">
        <v>768</v>
      </c>
      <c r="N12" s="279" t="s">
        <v>768</v>
      </c>
      <c r="O12" s="279" t="s">
        <v>768</v>
      </c>
      <c r="P12" s="279" t="s">
        <v>768</v>
      </c>
      <c r="Q12" s="279" t="s">
        <v>768</v>
      </c>
      <c r="R12" s="279" t="s">
        <v>768</v>
      </c>
      <c r="S12" s="279" t="s">
        <v>768</v>
      </c>
      <c r="T12" s="279" t="s">
        <v>768</v>
      </c>
      <c r="U12" s="281" t="s">
        <v>768</v>
      </c>
      <c r="V12" s="196" t="s">
        <v>1087</v>
      </c>
    </row>
    <row r="13" spans="1:22" s="258" customFormat="1" ht="30" customHeight="1">
      <c r="A13" s="157" t="s">
        <v>54</v>
      </c>
      <c r="B13" s="42">
        <f>SUM(F13,J13,N13,R13)</f>
        <v>3</v>
      </c>
      <c r="C13" s="43">
        <v>22</v>
      </c>
      <c r="D13" s="43">
        <v>27</v>
      </c>
      <c r="E13" s="43">
        <v>209</v>
      </c>
      <c r="F13" s="43">
        <v>3</v>
      </c>
      <c r="G13" s="43">
        <v>22</v>
      </c>
      <c r="H13" s="43">
        <v>27</v>
      </c>
      <c r="I13" s="43">
        <v>209</v>
      </c>
      <c r="J13" s="282" t="s">
        <v>50</v>
      </c>
      <c r="K13" s="282" t="s">
        <v>50</v>
      </c>
      <c r="L13" s="282" t="s">
        <v>50</v>
      </c>
      <c r="M13" s="282" t="s">
        <v>50</v>
      </c>
      <c r="N13" s="282" t="s">
        <v>50</v>
      </c>
      <c r="O13" s="282" t="s">
        <v>50</v>
      </c>
      <c r="P13" s="282" t="s">
        <v>50</v>
      </c>
      <c r="Q13" s="282" t="s">
        <v>50</v>
      </c>
      <c r="R13" s="282" t="s">
        <v>50</v>
      </c>
      <c r="S13" s="282" t="s">
        <v>50</v>
      </c>
      <c r="T13" s="282" t="s">
        <v>50</v>
      </c>
      <c r="U13" s="283" t="s">
        <v>50</v>
      </c>
      <c r="V13" s="229" t="s">
        <v>54</v>
      </c>
    </row>
    <row r="14" spans="1:22" s="258" customFormat="1" ht="30" customHeight="1">
      <c r="A14" s="157" t="s">
        <v>363</v>
      </c>
      <c r="B14" s="42">
        <f>SUM(F14,J15,N15,R15)</f>
        <v>3</v>
      </c>
      <c r="C14" s="43">
        <v>48</v>
      </c>
      <c r="D14" s="43">
        <v>50</v>
      </c>
      <c r="E14" s="43">
        <v>207</v>
      </c>
      <c r="F14" s="43">
        <v>3</v>
      </c>
      <c r="G14" s="43">
        <v>48</v>
      </c>
      <c r="H14" s="43">
        <v>50</v>
      </c>
      <c r="I14" s="43">
        <v>207</v>
      </c>
      <c r="J14" s="282" t="s">
        <v>50</v>
      </c>
      <c r="K14" s="282" t="s">
        <v>50</v>
      </c>
      <c r="L14" s="282" t="s">
        <v>50</v>
      </c>
      <c r="M14" s="282" t="s">
        <v>50</v>
      </c>
      <c r="N14" s="282" t="s">
        <v>50</v>
      </c>
      <c r="O14" s="282" t="s">
        <v>50</v>
      </c>
      <c r="P14" s="282" t="s">
        <v>50</v>
      </c>
      <c r="Q14" s="282" t="s">
        <v>50</v>
      </c>
      <c r="R14" s="282" t="s">
        <v>50</v>
      </c>
      <c r="S14" s="282" t="s">
        <v>50</v>
      </c>
      <c r="T14" s="282" t="s">
        <v>50</v>
      </c>
      <c r="U14" s="283" t="s">
        <v>50</v>
      </c>
      <c r="V14" s="229" t="s">
        <v>363</v>
      </c>
    </row>
    <row r="15" spans="1:22" s="258" customFormat="1" ht="30" customHeight="1">
      <c r="A15" s="157" t="s">
        <v>121</v>
      </c>
      <c r="B15" s="43">
        <v>3</v>
      </c>
      <c r="C15" s="43">
        <v>24</v>
      </c>
      <c r="D15" s="43">
        <v>34</v>
      </c>
      <c r="E15" s="43">
        <v>197</v>
      </c>
      <c r="F15" s="43">
        <v>3</v>
      </c>
      <c r="G15" s="43">
        <v>24</v>
      </c>
      <c r="H15" s="43">
        <v>34</v>
      </c>
      <c r="I15" s="43">
        <v>197</v>
      </c>
      <c r="J15" s="282" t="s">
        <v>50</v>
      </c>
      <c r="K15" s="282" t="s">
        <v>50</v>
      </c>
      <c r="L15" s="282" t="s">
        <v>50</v>
      </c>
      <c r="M15" s="282" t="s">
        <v>50</v>
      </c>
      <c r="N15" s="282" t="s">
        <v>50</v>
      </c>
      <c r="O15" s="282" t="s">
        <v>50</v>
      </c>
      <c r="P15" s="282" t="s">
        <v>50</v>
      </c>
      <c r="Q15" s="282" t="s">
        <v>50</v>
      </c>
      <c r="R15" s="282" t="s">
        <v>50</v>
      </c>
      <c r="S15" s="282" t="s">
        <v>50</v>
      </c>
      <c r="T15" s="282" t="s">
        <v>50</v>
      </c>
      <c r="U15" s="283" t="s">
        <v>50</v>
      </c>
      <c r="V15" s="229" t="s">
        <v>121</v>
      </c>
    </row>
    <row r="16" spans="1:22" s="284" customFormat="1" ht="30" customHeight="1" thickBot="1">
      <c r="A16" s="639" t="s">
        <v>618</v>
      </c>
      <c r="B16" s="867">
        <v>3</v>
      </c>
      <c r="C16" s="866">
        <v>44</v>
      </c>
      <c r="D16" s="866">
        <v>48</v>
      </c>
      <c r="E16" s="866">
        <v>193</v>
      </c>
      <c r="F16" s="866">
        <v>3</v>
      </c>
      <c r="G16" s="866">
        <v>44</v>
      </c>
      <c r="H16" s="866">
        <v>48</v>
      </c>
      <c r="I16" s="866">
        <v>193</v>
      </c>
      <c r="J16" s="628">
        <v>0</v>
      </c>
      <c r="K16" s="628">
        <v>0</v>
      </c>
      <c r="L16" s="628">
        <v>0</v>
      </c>
      <c r="M16" s="628">
        <v>0</v>
      </c>
      <c r="N16" s="628">
        <v>0</v>
      </c>
      <c r="O16" s="628">
        <v>0</v>
      </c>
      <c r="P16" s="628">
        <v>0</v>
      </c>
      <c r="Q16" s="628">
        <v>0</v>
      </c>
      <c r="R16" s="628">
        <v>0</v>
      </c>
      <c r="S16" s="628">
        <v>0</v>
      </c>
      <c r="T16" s="628">
        <v>0</v>
      </c>
      <c r="U16" s="629">
        <v>0</v>
      </c>
      <c r="V16" s="237" t="s">
        <v>537</v>
      </c>
    </row>
    <row r="17" spans="1:22" s="169" customFormat="1" ht="18" customHeight="1">
      <c r="A17" s="968" t="s">
        <v>96</v>
      </c>
      <c r="B17" s="512"/>
      <c r="L17" s="191"/>
      <c r="M17" s="191"/>
      <c r="R17" s="168"/>
      <c r="S17" s="168"/>
      <c r="T17" s="168"/>
      <c r="U17" s="168"/>
      <c r="V17" s="207" t="s">
        <v>1138</v>
      </c>
    </row>
    <row r="18" s="239" customFormat="1" ht="13.5"/>
    <row r="19" s="239" customFormat="1" ht="13.5"/>
    <row r="20" s="239" customFormat="1" ht="13.5"/>
    <row r="21" s="239" customFormat="1" ht="13.5"/>
    <row r="22" s="239" customFormat="1" ht="13.5"/>
    <row r="23" s="239" customFormat="1" ht="13.5"/>
    <row r="24" s="239" customFormat="1" ht="13.5"/>
  </sheetData>
  <mergeCells count="13">
    <mergeCell ref="V3:V8"/>
    <mergeCell ref="B4:E4"/>
    <mergeCell ref="F4:I4"/>
    <mergeCell ref="J4:M4"/>
    <mergeCell ref="N4:Q4"/>
    <mergeCell ref="R4:U4"/>
    <mergeCell ref="A1:V1"/>
    <mergeCell ref="A3:A8"/>
    <mergeCell ref="B3:E3"/>
    <mergeCell ref="F3:I3"/>
    <mergeCell ref="J3:M3"/>
    <mergeCell ref="N3:Q3"/>
    <mergeCell ref="R3:U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5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CG22"/>
  <sheetViews>
    <sheetView zoomScaleSheetLayoutView="100" workbookViewId="0" topLeftCell="E7">
      <selection activeCell="U21" sqref="U21"/>
    </sheetView>
  </sheetViews>
  <sheetFormatPr defaultColWidth="9.140625" defaultRowHeight="12.75"/>
  <cols>
    <col min="1" max="1" width="13.8515625" style="240" customWidth="1"/>
    <col min="2" max="5" width="9.7109375" style="240" customWidth="1"/>
    <col min="6" max="6" width="9.140625" style="240" bestFit="1" customWidth="1"/>
    <col min="7" max="8" width="8.00390625" style="240" customWidth="1"/>
    <col min="9" max="9" width="7.28125" style="240" customWidth="1"/>
    <col min="10" max="10" width="7.7109375" style="240" customWidth="1"/>
    <col min="11" max="13" width="7.421875" style="240" customWidth="1"/>
    <col min="14" max="14" width="8.421875" style="240" customWidth="1"/>
    <col min="15" max="15" width="7.421875" style="240" customWidth="1"/>
    <col min="16" max="17" width="6.8515625" style="240" customWidth="1"/>
    <col min="18" max="20" width="8.57421875" style="240" customWidth="1"/>
    <col min="21" max="21" width="7.7109375" style="240" customWidth="1"/>
    <col min="22" max="22" width="7.421875" style="240" customWidth="1"/>
    <col min="23" max="23" width="13.00390625" style="240" customWidth="1"/>
    <col min="24" max="16384" width="11.28125" style="240" customWidth="1"/>
  </cols>
  <sheetData>
    <row r="1" spans="1:23" s="134" customFormat="1" ht="32.25" customHeight="1">
      <c r="A1" s="1288" t="s">
        <v>108</v>
      </c>
      <c r="B1" s="1288"/>
      <c r="C1" s="1288"/>
      <c r="D1" s="1288"/>
      <c r="E1" s="1288"/>
      <c r="F1" s="1288"/>
      <c r="G1" s="1288"/>
      <c r="H1" s="1288"/>
      <c r="I1" s="1288"/>
      <c r="J1" s="1288"/>
      <c r="K1" s="1288"/>
      <c r="L1" s="1288"/>
      <c r="M1" s="1288"/>
      <c r="N1" s="1288"/>
      <c r="O1" s="1288"/>
      <c r="P1" s="1288"/>
      <c r="Q1" s="1288"/>
      <c r="R1" s="1288"/>
      <c r="S1" s="1288"/>
      <c r="T1" s="1288"/>
      <c r="U1" s="1288"/>
      <c r="V1" s="1288"/>
      <c r="W1" s="1288"/>
    </row>
    <row r="2" spans="1:23" s="46" customFormat="1" ht="18" customHeight="1">
      <c r="A2" s="46" t="s">
        <v>1031</v>
      </c>
      <c r="W2" s="47" t="s">
        <v>1032</v>
      </c>
    </row>
    <row r="3" spans="1:23" s="415" customFormat="1" ht="27" customHeight="1">
      <c r="A3" s="1220" t="s">
        <v>928</v>
      </c>
      <c r="B3" s="462" t="s">
        <v>1033</v>
      </c>
      <c r="C3" s="1147" t="s">
        <v>1034</v>
      </c>
      <c r="D3" s="1406"/>
      <c r="E3" s="1224"/>
      <c r="F3" s="1147" t="s">
        <v>1035</v>
      </c>
      <c r="G3" s="1198"/>
      <c r="H3" s="1198"/>
      <c r="I3" s="1198"/>
      <c r="J3" s="1224"/>
      <c r="K3" s="1363" t="s">
        <v>1036</v>
      </c>
      <c r="L3" s="1198"/>
      <c r="M3" s="1198"/>
      <c r="N3" s="1198"/>
      <c r="O3" s="1198"/>
      <c r="P3" s="1198"/>
      <c r="Q3" s="1198"/>
      <c r="R3" s="1198"/>
      <c r="S3" s="1198"/>
      <c r="T3" s="1198"/>
      <c r="U3" s="1198"/>
      <c r="V3" s="1224"/>
      <c r="W3" s="1205" t="s">
        <v>69</v>
      </c>
    </row>
    <row r="4" spans="1:23" s="415" customFormat="1" ht="27" customHeight="1">
      <c r="A4" s="1221"/>
      <c r="B4" s="68"/>
      <c r="C4" s="1207" t="s">
        <v>1037</v>
      </c>
      <c r="D4" s="1148"/>
      <c r="E4" s="1222"/>
      <c r="F4" s="1344" t="s">
        <v>1038</v>
      </c>
      <c r="G4" s="1148"/>
      <c r="H4" s="1148"/>
      <c r="I4" s="1148"/>
      <c r="J4" s="1222"/>
      <c r="K4" s="1207" t="s">
        <v>1039</v>
      </c>
      <c r="L4" s="1148"/>
      <c r="M4" s="1148"/>
      <c r="N4" s="1148"/>
      <c r="O4" s="1148"/>
      <c r="P4" s="1148"/>
      <c r="Q4" s="1148"/>
      <c r="R4" s="1148"/>
      <c r="S4" s="1148"/>
      <c r="T4" s="1148"/>
      <c r="U4" s="1148"/>
      <c r="V4" s="1222"/>
      <c r="W4" s="1206"/>
    </row>
    <row r="5" spans="1:23" s="415" customFormat="1" ht="27" customHeight="1">
      <c r="A5" s="1221"/>
      <c r="B5" s="68"/>
      <c r="C5" s="462" t="s">
        <v>1040</v>
      </c>
      <c r="D5" s="462" t="s">
        <v>1041</v>
      </c>
      <c r="E5" s="462" t="s">
        <v>620</v>
      </c>
      <c r="F5" s="464" t="s">
        <v>1042</v>
      </c>
      <c r="G5" s="462" t="s">
        <v>1043</v>
      </c>
      <c r="H5" s="433" t="s">
        <v>1044</v>
      </c>
      <c r="I5" s="462" t="s">
        <v>1045</v>
      </c>
      <c r="J5" s="462" t="s">
        <v>1046</v>
      </c>
      <c r="K5" s="1425" t="s">
        <v>1047</v>
      </c>
      <c r="L5" s="1426"/>
      <c r="M5" s="1427"/>
      <c r="N5" s="1425" t="s">
        <v>1048</v>
      </c>
      <c r="O5" s="1426"/>
      <c r="P5" s="1426"/>
      <c r="Q5" s="1427"/>
      <c r="R5" s="1425" t="s">
        <v>1049</v>
      </c>
      <c r="S5" s="1426"/>
      <c r="T5" s="1426"/>
      <c r="U5" s="1426"/>
      <c r="V5" s="1427"/>
      <c r="W5" s="1206"/>
    </row>
    <row r="6" spans="1:23" s="415" customFormat="1" ht="27" customHeight="1">
      <c r="A6" s="1221"/>
      <c r="B6" s="68"/>
      <c r="C6" s="68"/>
      <c r="D6" s="68"/>
      <c r="E6" s="68"/>
      <c r="F6" s="465" t="s">
        <v>1050</v>
      </c>
      <c r="G6" s="68"/>
      <c r="H6" s="68"/>
      <c r="I6" s="68"/>
      <c r="J6" s="68"/>
      <c r="K6" s="466" t="s">
        <v>1051</v>
      </c>
      <c r="L6" s="465" t="s">
        <v>951</v>
      </c>
      <c r="M6" s="465" t="s">
        <v>952</v>
      </c>
      <c r="N6" s="1206" t="s">
        <v>1052</v>
      </c>
      <c r="O6" s="1221"/>
      <c r="P6" s="1206" t="s">
        <v>1053</v>
      </c>
      <c r="Q6" s="1221"/>
      <c r="R6" s="465" t="s">
        <v>1054</v>
      </c>
      <c r="S6" s="465" t="s">
        <v>1055</v>
      </c>
      <c r="T6" s="465" t="s">
        <v>1056</v>
      </c>
      <c r="U6" s="465" t="s">
        <v>1057</v>
      </c>
      <c r="V6" s="465" t="s">
        <v>1046</v>
      </c>
      <c r="W6" s="1206"/>
    </row>
    <row r="7" spans="1:23" s="415" customFormat="1" ht="30.75" customHeight="1">
      <c r="A7" s="1221"/>
      <c r="B7" s="68"/>
      <c r="C7" s="68"/>
      <c r="D7" s="68"/>
      <c r="E7" s="68"/>
      <c r="F7" s="68"/>
      <c r="G7" s="68"/>
      <c r="H7" s="68"/>
      <c r="I7" s="68"/>
      <c r="J7" s="68"/>
      <c r="K7" s="423"/>
      <c r="L7" s="68"/>
      <c r="M7" s="68"/>
      <c r="N7" s="1428" t="s">
        <v>1058</v>
      </c>
      <c r="O7" s="1222"/>
      <c r="P7" s="1428" t="s">
        <v>1059</v>
      </c>
      <c r="Q7" s="1222"/>
      <c r="R7" s="68"/>
      <c r="S7" s="68"/>
      <c r="T7" s="68" t="s">
        <v>1060</v>
      </c>
      <c r="U7" s="68"/>
      <c r="V7" s="68"/>
      <c r="W7" s="1206"/>
    </row>
    <row r="8" spans="1:23" s="415" customFormat="1" ht="30.75" customHeight="1">
      <c r="A8" s="1221"/>
      <c r="B8" s="68" t="s">
        <v>1061</v>
      </c>
      <c r="C8" s="68"/>
      <c r="D8" s="68" t="s">
        <v>1062</v>
      </c>
      <c r="E8" s="68" t="s">
        <v>1533</v>
      </c>
      <c r="F8" s="68" t="s">
        <v>1063</v>
      </c>
      <c r="G8" s="68"/>
      <c r="H8" s="68"/>
      <c r="I8" s="68"/>
      <c r="J8" s="68"/>
      <c r="K8" s="423"/>
      <c r="L8" s="68"/>
      <c r="M8" s="68"/>
      <c r="N8" s="462" t="s">
        <v>951</v>
      </c>
      <c r="O8" s="462" t="s">
        <v>952</v>
      </c>
      <c r="P8" s="462" t="s">
        <v>951</v>
      </c>
      <c r="Q8" s="462" t="s">
        <v>952</v>
      </c>
      <c r="R8" s="68" t="s">
        <v>1064</v>
      </c>
      <c r="S8" s="68" t="s">
        <v>1065</v>
      </c>
      <c r="T8" s="91" t="s">
        <v>1066</v>
      </c>
      <c r="U8" s="91" t="s">
        <v>1067</v>
      </c>
      <c r="V8" s="68"/>
      <c r="W8" s="1206"/>
    </row>
    <row r="9" spans="1:23" s="415" customFormat="1" ht="30.75" customHeight="1">
      <c r="A9" s="1222"/>
      <c r="B9" s="93" t="s">
        <v>1068</v>
      </c>
      <c r="C9" s="69" t="s">
        <v>1069</v>
      </c>
      <c r="D9" s="93" t="s">
        <v>1070</v>
      </c>
      <c r="E9" s="849" t="s">
        <v>807</v>
      </c>
      <c r="F9" s="93" t="s">
        <v>1070</v>
      </c>
      <c r="G9" s="69" t="s">
        <v>1071</v>
      </c>
      <c r="H9" s="93" t="s">
        <v>1072</v>
      </c>
      <c r="I9" s="69" t="s">
        <v>1073</v>
      </c>
      <c r="J9" s="69" t="s">
        <v>1074</v>
      </c>
      <c r="K9" s="430" t="s">
        <v>120</v>
      </c>
      <c r="L9" s="69" t="s">
        <v>1075</v>
      </c>
      <c r="M9" s="69" t="s">
        <v>1076</v>
      </c>
      <c r="N9" s="69" t="s">
        <v>1075</v>
      </c>
      <c r="O9" s="69" t="s">
        <v>1076</v>
      </c>
      <c r="P9" s="69" t="s">
        <v>1075</v>
      </c>
      <c r="Q9" s="69" t="s">
        <v>1076</v>
      </c>
      <c r="R9" s="69" t="s">
        <v>1077</v>
      </c>
      <c r="S9" s="69" t="s">
        <v>1077</v>
      </c>
      <c r="T9" s="93" t="s">
        <v>1077</v>
      </c>
      <c r="U9" s="93" t="s">
        <v>1078</v>
      </c>
      <c r="V9" s="69" t="s">
        <v>1074</v>
      </c>
      <c r="W9" s="1207"/>
    </row>
    <row r="10" spans="1:23" s="258" customFormat="1" ht="34.5" customHeight="1">
      <c r="A10" s="4" t="s">
        <v>1478</v>
      </c>
      <c r="B10" s="270">
        <v>2</v>
      </c>
      <c r="C10" s="271">
        <v>67</v>
      </c>
      <c r="D10" s="271">
        <v>0</v>
      </c>
      <c r="E10" s="271">
        <v>0</v>
      </c>
      <c r="F10" s="271">
        <v>0</v>
      </c>
      <c r="G10" s="271">
        <v>0</v>
      </c>
      <c r="H10" s="271">
        <v>0</v>
      </c>
      <c r="I10" s="271">
        <v>0</v>
      </c>
      <c r="J10" s="271">
        <v>0</v>
      </c>
      <c r="K10" s="271">
        <v>67</v>
      </c>
      <c r="L10" s="271">
        <v>42</v>
      </c>
      <c r="M10" s="271">
        <v>25</v>
      </c>
      <c r="N10" s="271">
        <v>11</v>
      </c>
      <c r="O10" s="271">
        <v>8</v>
      </c>
      <c r="P10" s="271">
        <v>31</v>
      </c>
      <c r="Q10" s="271">
        <v>17</v>
      </c>
      <c r="R10" s="271">
        <v>3</v>
      </c>
      <c r="S10" s="271">
        <v>0</v>
      </c>
      <c r="T10" s="271">
        <v>0</v>
      </c>
      <c r="U10" s="271">
        <v>20</v>
      </c>
      <c r="V10" s="271">
        <v>44</v>
      </c>
      <c r="W10" s="196" t="s">
        <v>1084</v>
      </c>
    </row>
    <row r="11" spans="1:85" s="276" customFormat="1" ht="34.5" customHeight="1">
      <c r="A11" s="126" t="s">
        <v>1568</v>
      </c>
      <c r="B11" s="272">
        <v>2</v>
      </c>
      <c r="C11" s="272">
        <v>86</v>
      </c>
      <c r="D11" s="272" t="s">
        <v>51</v>
      </c>
      <c r="E11" s="272" t="s">
        <v>51</v>
      </c>
      <c r="F11" s="272" t="s">
        <v>51</v>
      </c>
      <c r="G11" s="272" t="s">
        <v>51</v>
      </c>
      <c r="H11" s="272" t="s">
        <v>51</v>
      </c>
      <c r="I11" s="272" t="s">
        <v>51</v>
      </c>
      <c r="J11" s="272" t="s">
        <v>51</v>
      </c>
      <c r="K11" s="273">
        <v>86</v>
      </c>
      <c r="L11" s="274">
        <v>55</v>
      </c>
      <c r="M11" s="274">
        <v>31</v>
      </c>
      <c r="N11" s="274">
        <v>19</v>
      </c>
      <c r="O11" s="274">
        <v>18</v>
      </c>
      <c r="P11" s="274">
        <v>36</v>
      </c>
      <c r="Q11" s="274">
        <v>13</v>
      </c>
      <c r="R11" s="272" t="s">
        <v>51</v>
      </c>
      <c r="S11" s="272" t="s">
        <v>51</v>
      </c>
      <c r="T11" s="272" t="s">
        <v>51</v>
      </c>
      <c r="U11" s="274">
        <v>86</v>
      </c>
      <c r="V11" s="273" t="s">
        <v>51</v>
      </c>
      <c r="W11" s="196" t="s">
        <v>1085</v>
      </c>
      <c r="X11" s="275"/>
      <c r="Y11" s="275"/>
      <c r="Z11" s="275"/>
      <c r="AA11" s="275"/>
      <c r="AB11" s="275"/>
      <c r="AC11" s="275"/>
      <c r="AD11" s="275"/>
      <c r="AE11" s="275"/>
      <c r="AF11" s="275"/>
      <c r="AG11" s="275"/>
      <c r="AH11" s="275"/>
      <c r="AI11" s="275"/>
      <c r="AJ11" s="275"/>
      <c r="AK11" s="275"/>
      <c r="AL11" s="275"/>
      <c r="AM11" s="275"/>
      <c r="AN11" s="275"/>
      <c r="AO11" s="275"/>
      <c r="AP11" s="275"/>
      <c r="AQ11" s="275"/>
      <c r="AR11" s="275"/>
      <c r="AS11" s="275"/>
      <c r="AT11" s="275"/>
      <c r="AU11" s="275"/>
      <c r="AV11" s="275"/>
      <c r="AW11" s="275"/>
      <c r="AX11" s="275"/>
      <c r="AY11" s="275"/>
      <c r="AZ11" s="275"/>
      <c r="BA11" s="275"/>
      <c r="BB11" s="275"/>
      <c r="BC11" s="275"/>
      <c r="BD11" s="275"/>
      <c r="BE11" s="275"/>
      <c r="BF11" s="275"/>
      <c r="BG11" s="275"/>
      <c r="BH11" s="275"/>
      <c r="BI11" s="275"/>
      <c r="BJ11" s="275"/>
      <c r="BK11" s="275"/>
      <c r="BL11" s="275"/>
      <c r="BM11" s="275"/>
      <c r="BN11" s="275"/>
      <c r="BO11" s="275"/>
      <c r="BP11" s="275"/>
      <c r="BQ11" s="275"/>
      <c r="BR11" s="275"/>
      <c r="BS11" s="275"/>
      <c r="BT11" s="275"/>
      <c r="BU11" s="275"/>
      <c r="BV11" s="275"/>
      <c r="BW11" s="275"/>
      <c r="BX11" s="275"/>
      <c r="BY11" s="275"/>
      <c r="BZ11" s="275"/>
      <c r="CA11" s="275"/>
      <c r="CB11" s="275"/>
      <c r="CC11" s="275"/>
      <c r="CD11" s="275"/>
      <c r="CE11" s="275"/>
      <c r="CF11" s="275"/>
      <c r="CG11" s="275"/>
    </row>
    <row r="12" spans="1:23" s="159" customFormat="1" ht="34.5" customHeight="1">
      <c r="A12" s="4" t="s">
        <v>1477</v>
      </c>
      <c r="B12" s="270">
        <v>2</v>
      </c>
      <c r="C12" s="271">
        <v>72</v>
      </c>
      <c r="D12" s="271" t="s">
        <v>1137</v>
      </c>
      <c r="E12" s="271" t="s">
        <v>1137</v>
      </c>
      <c r="F12" s="271">
        <v>1</v>
      </c>
      <c r="G12" s="271" t="s">
        <v>1137</v>
      </c>
      <c r="H12" s="271" t="s">
        <v>1137</v>
      </c>
      <c r="I12" s="271" t="s">
        <v>1137</v>
      </c>
      <c r="J12" s="271" t="s">
        <v>1137</v>
      </c>
      <c r="K12" s="271">
        <v>72</v>
      </c>
      <c r="L12" s="271">
        <v>45</v>
      </c>
      <c r="M12" s="271">
        <v>27</v>
      </c>
      <c r="N12" s="271">
        <v>7</v>
      </c>
      <c r="O12" s="271">
        <v>10</v>
      </c>
      <c r="P12" s="271">
        <v>38</v>
      </c>
      <c r="Q12" s="271">
        <v>17</v>
      </c>
      <c r="R12" s="271">
        <v>10</v>
      </c>
      <c r="S12" s="271" t="s">
        <v>1137</v>
      </c>
      <c r="T12" s="271" t="s">
        <v>1137</v>
      </c>
      <c r="U12" s="271">
        <v>49</v>
      </c>
      <c r="V12" s="271">
        <v>13</v>
      </c>
      <c r="W12" s="196" t="s">
        <v>1086</v>
      </c>
    </row>
    <row r="13" spans="1:85" s="276" customFormat="1" ht="34.5" customHeight="1">
      <c r="A13" s="126" t="s">
        <v>405</v>
      </c>
      <c r="B13" s="272">
        <v>2</v>
      </c>
      <c r="C13" s="273">
        <v>84</v>
      </c>
      <c r="D13" s="272" t="s">
        <v>1079</v>
      </c>
      <c r="E13" s="272" t="s">
        <v>1079</v>
      </c>
      <c r="F13" s="273" t="s">
        <v>135</v>
      </c>
      <c r="G13" s="273" t="s">
        <v>135</v>
      </c>
      <c r="H13" s="273" t="s">
        <v>135</v>
      </c>
      <c r="I13" s="273" t="s">
        <v>135</v>
      </c>
      <c r="J13" s="273" t="s">
        <v>135</v>
      </c>
      <c r="K13" s="273">
        <f>L13+M13</f>
        <v>84</v>
      </c>
      <c r="L13" s="274">
        <v>52</v>
      </c>
      <c r="M13" s="274">
        <v>32</v>
      </c>
      <c r="N13" s="274">
        <v>18</v>
      </c>
      <c r="O13" s="274">
        <v>17</v>
      </c>
      <c r="P13" s="274">
        <v>34</v>
      </c>
      <c r="Q13" s="274">
        <v>15</v>
      </c>
      <c r="R13" s="277" t="s">
        <v>135</v>
      </c>
      <c r="S13" s="273" t="s">
        <v>135</v>
      </c>
      <c r="T13" s="273" t="s">
        <v>135</v>
      </c>
      <c r="U13" s="274">
        <v>84</v>
      </c>
      <c r="V13" s="273" t="s">
        <v>1079</v>
      </c>
      <c r="W13" s="196" t="s">
        <v>1087</v>
      </c>
      <c r="X13" s="275"/>
      <c r="Y13" s="275"/>
      <c r="Z13" s="275"/>
      <c r="AA13" s="275"/>
      <c r="AB13" s="275"/>
      <c r="AC13" s="275"/>
      <c r="AD13" s="275"/>
      <c r="AE13" s="275"/>
      <c r="AF13" s="275"/>
      <c r="AG13" s="275"/>
      <c r="AH13" s="275"/>
      <c r="AI13" s="275"/>
      <c r="AJ13" s="275"/>
      <c r="AK13" s="275"/>
      <c r="AL13" s="275"/>
      <c r="AM13" s="275"/>
      <c r="AN13" s="275"/>
      <c r="AO13" s="275"/>
      <c r="AP13" s="275"/>
      <c r="AQ13" s="275"/>
      <c r="AR13" s="275"/>
      <c r="AS13" s="275"/>
      <c r="AT13" s="275"/>
      <c r="AU13" s="275"/>
      <c r="AV13" s="275"/>
      <c r="AW13" s="275"/>
      <c r="AX13" s="275"/>
      <c r="AY13" s="275"/>
      <c r="AZ13" s="275"/>
      <c r="BA13" s="275"/>
      <c r="BB13" s="275"/>
      <c r="BC13" s="275"/>
      <c r="BD13" s="275"/>
      <c r="BE13" s="275"/>
      <c r="BF13" s="275"/>
      <c r="BG13" s="275"/>
      <c r="BH13" s="275"/>
      <c r="BI13" s="275"/>
      <c r="BJ13" s="275"/>
      <c r="BK13" s="275"/>
      <c r="BL13" s="275"/>
      <c r="BM13" s="275"/>
      <c r="BN13" s="275"/>
      <c r="BO13" s="275"/>
      <c r="BP13" s="275"/>
      <c r="BQ13" s="275"/>
      <c r="BR13" s="275"/>
      <c r="BS13" s="275"/>
      <c r="BT13" s="275"/>
      <c r="BU13" s="275"/>
      <c r="BV13" s="275"/>
      <c r="BW13" s="275"/>
      <c r="BX13" s="275"/>
      <c r="BY13" s="275"/>
      <c r="BZ13" s="275"/>
      <c r="CA13" s="275"/>
      <c r="CB13" s="275"/>
      <c r="CC13" s="275"/>
      <c r="CD13" s="275"/>
      <c r="CE13" s="275"/>
      <c r="CF13" s="275"/>
      <c r="CG13" s="275"/>
    </row>
    <row r="14" spans="1:23" s="159" customFormat="1" ht="34.5" customHeight="1">
      <c r="A14" s="157" t="s">
        <v>54</v>
      </c>
      <c r="B14" s="270">
        <v>6</v>
      </c>
      <c r="C14" s="271">
        <v>200</v>
      </c>
      <c r="D14" s="271">
        <v>0</v>
      </c>
      <c r="E14" s="271">
        <v>0</v>
      </c>
      <c r="F14" s="271">
        <v>6</v>
      </c>
      <c r="G14" s="271">
        <v>0</v>
      </c>
      <c r="H14" s="271">
        <v>0</v>
      </c>
      <c r="I14" s="271">
        <v>0</v>
      </c>
      <c r="J14" s="271">
        <v>0</v>
      </c>
      <c r="K14" s="271">
        <v>200</v>
      </c>
      <c r="L14" s="271">
        <v>129</v>
      </c>
      <c r="M14" s="271">
        <v>71</v>
      </c>
      <c r="N14" s="271">
        <v>35</v>
      </c>
      <c r="O14" s="271">
        <v>28</v>
      </c>
      <c r="P14" s="271">
        <v>94</v>
      </c>
      <c r="Q14" s="271">
        <v>43</v>
      </c>
      <c r="R14" s="271">
        <v>0</v>
      </c>
      <c r="S14" s="271">
        <v>0</v>
      </c>
      <c r="T14" s="271">
        <v>0</v>
      </c>
      <c r="U14" s="271">
        <v>151</v>
      </c>
      <c r="V14" s="271">
        <v>49</v>
      </c>
      <c r="W14" s="158" t="s">
        <v>54</v>
      </c>
    </row>
    <row r="15" spans="1:23" s="159" customFormat="1" ht="34.5" customHeight="1">
      <c r="A15" s="157" t="s">
        <v>363</v>
      </c>
      <c r="B15" s="42">
        <v>8</v>
      </c>
      <c r="C15" s="43">
        <v>247</v>
      </c>
      <c r="D15" s="588" t="s">
        <v>50</v>
      </c>
      <c r="E15" s="588" t="s">
        <v>50</v>
      </c>
      <c r="F15" s="43">
        <v>15</v>
      </c>
      <c r="G15" s="588" t="s">
        <v>50</v>
      </c>
      <c r="H15" s="43">
        <v>3</v>
      </c>
      <c r="I15" s="43">
        <v>2</v>
      </c>
      <c r="J15" s="43">
        <v>10</v>
      </c>
      <c r="K15" s="43">
        <v>247</v>
      </c>
      <c r="L15" s="43">
        <v>146</v>
      </c>
      <c r="M15" s="43">
        <v>101</v>
      </c>
      <c r="N15" s="128">
        <v>48</v>
      </c>
      <c r="O15" s="128">
        <v>28</v>
      </c>
      <c r="P15" s="128">
        <v>98</v>
      </c>
      <c r="Q15" s="128">
        <v>73</v>
      </c>
      <c r="R15" s="43">
        <v>13</v>
      </c>
      <c r="S15" s="43">
        <v>1</v>
      </c>
      <c r="T15" s="229" t="s">
        <v>50</v>
      </c>
      <c r="U15" s="43">
        <v>177</v>
      </c>
      <c r="V15" s="128">
        <v>56</v>
      </c>
      <c r="W15" s="158" t="s">
        <v>363</v>
      </c>
    </row>
    <row r="16" spans="1:23" s="159" customFormat="1" ht="34.5" customHeight="1">
      <c r="A16" s="157" t="s">
        <v>121</v>
      </c>
      <c r="B16" s="42">
        <v>9</v>
      </c>
      <c r="C16" s="43">
        <v>305</v>
      </c>
      <c r="D16" s="588">
        <v>8</v>
      </c>
      <c r="E16" s="588">
        <v>8</v>
      </c>
      <c r="F16" s="43">
        <v>12</v>
      </c>
      <c r="G16" s="588" t="s">
        <v>50</v>
      </c>
      <c r="H16" s="43">
        <v>10</v>
      </c>
      <c r="I16" s="43">
        <v>4</v>
      </c>
      <c r="J16" s="43">
        <v>1</v>
      </c>
      <c r="K16" s="43">
        <v>313</v>
      </c>
      <c r="L16" s="43">
        <v>186</v>
      </c>
      <c r="M16" s="43">
        <v>127</v>
      </c>
      <c r="N16" s="128">
        <v>54</v>
      </c>
      <c r="O16" s="128">
        <v>33</v>
      </c>
      <c r="P16" s="128">
        <v>132</v>
      </c>
      <c r="Q16" s="128">
        <v>94</v>
      </c>
      <c r="R16" s="43">
        <v>17</v>
      </c>
      <c r="S16" s="43">
        <v>2</v>
      </c>
      <c r="T16" s="229" t="s">
        <v>50</v>
      </c>
      <c r="U16" s="43">
        <v>233</v>
      </c>
      <c r="V16" s="128">
        <v>61</v>
      </c>
      <c r="W16" s="158" t="s">
        <v>121</v>
      </c>
    </row>
    <row r="17" spans="1:23" s="284" customFormat="1" ht="34.5" customHeight="1" thickBot="1">
      <c r="A17" s="155" t="s">
        <v>621</v>
      </c>
      <c r="B17" s="706">
        <v>9</v>
      </c>
      <c r="C17" s="707">
        <v>330</v>
      </c>
      <c r="D17" s="707">
        <v>7</v>
      </c>
      <c r="E17" s="1075" t="s">
        <v>50</v>
      </c>
      <c r="F17" s="707">
        <v>10</v>
      </c>
      <c r="G17" s="1075" t="s">
        <v>50</v>
      </c>
      <c r="H17" s="707">
        <v>3</v>
      </c>
      <c r="I17" s="707">
        <v>4</v>
      </c>
      <c r="J17" s="1076">
        <v>0</v>
      </c>
      <c r="K17" s="707">
        <v>337</v>
      </c>
      <c r="L17" s="707">
        <v>192</v>
      </c>
      <c r="M17" s="707">
        <v>145</v>
      </c>
      <c r="N17" s="707">
        <v>55</v>
      </c>
      <c r="O17" s="658">
        <v>35</v>
      </c>
      <c r="P17" s="658">
        <v>137</v>
      </c>
      <c r="Q17" s="658">
        <v>110</v>
      </c>
      <c r="R17" s="658">
        <v>18</v>
      </c>
      <c r="S17" s="707">
        <v>2</v>
      </c>
      <c r="T17" s="1077" t="s">
        <v>50</v>
      </c>
      <c r="U17" s="707">
        <v>260</v>
      </c>
      <c r="V17" s="1016">
        <v>57</v>
      </c>
      <c r="W17" s="656" t="s">
        <v>537</v>
      </c>
    </row>
    <row r="18" spans="1:23" s="169" customFormat="1" ht="18" customHeight="1">
      <c r="A18" s="180" t="s">
        <v>686</v>
      </c>
      <c r="W18" s="181" t="s">
        <v>1440</v>
      </c>
    </row>
    <row r="19" s="239" customFormat="1" ht="13.5"/>
    <row r="20" s="239" customFormat="1" ht="13.5"/>
    <row r="21" s="239" customFormat="1" ht="13.5"/>
    <row r="22" spans="15:20" s="239" customFormat="1" ht="13.5">
      <c r="O22" s="643"/>
      <c r="P22" s="643"/>
      <c r="Q22" s="643"/>
      <c r="R22" s="643"/>
      <c r="S22" s="643"/>
      <c r="T22" s="644"/>
    </row>
    <row r="23" s="239" customFormat="1" ht="13.5"/>
    <row r="24" s="239" customFormat="1" ht="13.5"/>
    <row r="25" s="239" customFormat="1" ht="13.5"/>
    <row r="26" s="239" customFormat="1" ht="13.5"/>
    <row r="27" s="239" customFormat="1" ht="13.5"/>
    <row r="28" s="239" customFormat="1" ht="13.5"/>
    <row r="29" s="239" customFormat="1" ht="13.5"/>
    <row r="30" s="239" customFormat="1" ht="13.5"/>
    <row r="31" s="239" customFormat="1" ht="13.5"/>
    <row r="32" s="239" customFormat="1" ht="13.5"/>
    <row r="33" s="239" customFormat="1" ht="13.5"/>
    <row r="34" s="239" customFormat="1" ht="13.5"/>
    <row r="35" s="239" customFormat="1" ht="13.5"/>
    <row r="36" s="239" customFormat="1" ht="13.5"/>
    <row r="37" s="239" customFormat="1" ht="13.5"/>
    <row r="38" s="239" customFormat="1" ht="13.5"/>
    <row r="39" s="239" customFormat="1" ht="13.5"/>
    <row r="40" s="239" customFormat="1" ht="13.5"/>
    <row r="41" s="239" customFormat="1" ht="13.5"/>
    <row r="42" s="239" customFormat="1" ht="13.5"/>
    <row r="43" s="239" customFormat="1" ht="13.5"/>
    <row r="44" s="239" customFormat="1" ht="13.5"/>
  </sheetData>
  <mergeCells count="16">
    <mergeCell ref="N7:O7"/>
    <mergeCell ref="P7:Q7"/>
    <mergeCell ref="N5:Q5"/>
    <mergeCell ref="R5:V5"/>
    <mergeCell ref="N6:O6"/>
    <mergeCell ref="P6:Q6"/>
    <mergeCell ref="A1:W1"/>
    <mergeCell ref="A3:A9"/>
    <mergeCell ref="C3:E3"/>
    <mergeCell ref="F3:J3"/>
    <mergeCell ref="K3:V3"/>
    <mergeCell ref="W3:W9"/>
    <mergeCell ref="C4:E4"/>
    <mergeCell ref="F4:J4"/>
    <mergeCell ref="K4:V4"/>
    <mergeCell ref="K5:M5"/>
  </mergeCells>
  <printOptions/>
  <pageMargins left="0.51" right="0.33" top="0.984251968503937" bottom="0.984251968503937" header="0.5118110236220472" footer="0.5118110236220472"/>
  <pageSetup horizontalDpi="600" verticalDpi="600" orientation="landscape" paperSize="9" scale="70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AA15"/>
  <sheetViews>
    <sheetView zoomScaleSheetLayoutView="100" workbookViewId="0" topLeftCell="G1">
      <selection activeCell="S16" sqref="S16"/>
    </sheetView>
  </sheetViews>
  <sheetFormatPr defaultColWidth="9.140625" defaultRowHeight="12.75"/>
  <cols>
    <col min="1" max="1" width="13.00390625" style="169" customWidth="1"/>
    <col min="2" max="2" width="6.28125" style="169" customWidth="1"/>
    <col min="3" max="4" width="6.8515625" style="169" customWidth="1"/>
    <col min="5" max="5" width="8.7109375" style="169" customWidth="1"/>
    <col min="6" max="7" width="9.421875" style="169" bestFit="1" customWidth="1"/>
    <col min="8" max="8" width="8.7109375" style="169" customWidth="1"/>
    <col min="9" max="9" width="9.28125" style="169" customWidth="1"/>
    <col min="10" max="10" width="8.57421875" style="169" customWidth="1"/>
    <col min="11" max="11" width="7.421875" style="169" customWidth="1"/>
    <col min="12" max="12" width="7.140625" style="169" customWidth="1"/>
    <col min="13" max="13" width="6.57421875" style="169" customWidth="1"/>
    <col min="14" max="14" width="10.140625" style="169" customWidth="1"/>
    <col min="15" max="15" width="7.421875" style="169" customWidth="1"/>
    <col min="16" max="16" width="6.140625" style="169" customWidth="1"/>
    <col min="17" max="17" width="7.7109375" style="169" customWidth="1"/>
    <col min="18" max="18" width="8.140625" style="169" customWidth="1"/>
    <col min="19" max="24" width="5.8515625" style="169" customWidth="1"/>
    <col min="25" max="25" width="8.28125" style="169" customWidth="1"/>
    <col min="26" max="16384" width="9.140625" style="169" customWidth="1"/>
  </cols>
  <sheetData>
    <row r="1" spans="1:26" s="814" customFormat="1" ht="32.25" customHeight="1">
      <c r="A1" s="1288" t="s">
        <v>109</v>
      </c>
      <c r="B1" s="1288"/>
      <c r="C1" s="1288"/>
      <c r="D1" s="1288"/>
      <c r="E1" s="1288"/>
      <c r="F1" s="1288"/>
      <c r="G1" s="1288"/>
      <c r="H1" s="1288"/>
      <c r="I1" s="1288"/>
      <c r="J1" s="1288"/>
      <c r="K1" s="1288"/>
      <c r="L1" s="1288"/>
      <c r="M1" s="1288"/>
      <c r="N1" s="1288"/>
      <c r="O1" s="1288"/>
      <c r="P1" s="1288"/>
      <c r="Q1" s="1288"/>
      <c r="R1" s="1288"/>
      <c r="S1" s="1288"/>
      <c r="T1" s="1288"/>
      <c r="U1" s="1288"/>
      <c r="V1" s="1288"/>
      <c r="W1" s="1288"/>
      <c r="X1" s="1288"/>
      <c r="Y1" s="1288"/>
      <c r="Z1" s="1288"/>
    </row>
    <row r="2" spans="1:26" s="643" customFormat="1" ht="20.25" customHeight="1">
      <c r="A2" s="643" t="s">
        <v>200</v>
      </c>
      <c r="Z2" s="644" t="s">
        <v>722</v>
      </c>
    </row>
    <row r="3" spans="1:26" s="814" customFormat="1" ht="38.25" customHeight="1">
      <c r="A3" s="1429" t="s">
        <v>622</v>
      </c>
      <c r="B3" s="1431" t="s">
        <v>623</v>
      </c>
      <c r="C3" s="1432"/>
      <c r="D3" s="1432"/>
      <c r="E3" s="1432"/>
      <c r="F3" s="1432"/>
      <c r="G3" s="1432"/>
      <c r="H3" s="1432"/>
      <c r="I3" s="1432"/>
      <c r="J3" s="1432"/>
      <c r="K3" s="1432"/>
      <c r="L3" s="1432"/>
      <c r="M3" s="1432"/>
      <c r="N3" s="1432"/>
      <c r="O3" s="1432"/>
      <c r="P3" s="1432"/>
      <c r="Q3" s="1432"/>
      <c r="R3" s="1432"/>
      <c r="S3" s="1433"/>
      <c r="T3" s="1431" t="s">
        <v>624</v>
      </c>
      <c r="U3" s="1432"/>
      <c r="V3" s="1432"/>
      <c r="W3" s="1432"/>
      <c r="X3" s="1432"/>
      <c r="Y3" s="1433"/>
      <c r="Z3" s="1434" t="s">
        <v>469</v>
      </c>
    </row>
    <row r="4" spans="1:26" s="814" customFormat="1" ht="77.25" customHeight="1">
      <c r="A4" s="1430"/>
      <c r="B4" s="268" t="s">
        <v>625</v>
      </c>
      <c r="C4" s="185" t="s">
        <v>626</v>
      </c>
      <c r="D4" s="185" t="s">
        <v>627</v>
      </c>
      <c r="E4" s="185" t="s">
        <v>661</v>
      </c>
      <c r="F4" s="185" t="s">
        <v>662</v>
      </c>
      <c r="G4" s="185" t="s">
        <v>663</v>
      </c>
      <c r="H4" s="185" t="s">
        <v>664</v>
      </c>
      <c r="I4" s="185" t="s">
        <v>665</v>
      </c>
      <c r="J4" s="185" t="s">
        <v>666</v>
      </c>
      <c r="K4" s="185" t="s">
        <v>667</v>
      </c>
      <c r="L4" s="185" t="s">
        <v>668</v>
      </c>
      <c r="M4" s="185" t="s">
        <v>669</v>
      </c>
      <c r="N4" s="185" t="s">
        <v>670</v>
      </c>
      <c r="O4" s="185" t="s">
        <v>671</v>
      </c>
      <c r="P4" s="185" t="s">
        <v>594</v>
      </c>
      <c r="Q4" s="185" t="s">
        <v>672</v>
      </c>
      <c r="R4" s="185" t="s">
        <v>673</v>
      </c>
      <c r="S4" s="185" t="s">
        <v>674</v>
      </c>
      <c r="T4" s="850" t="s">
        <v>675</v>
      </c>
      <c r="U4" s="850" t="s">
        <v>676</v>
      </c>
      <c r="V4" s="850" t="s">
        <v>677</v>
      </c>
      <c r="W4" s="850" t="s">
        <v>691</v>
      </c>
      <c r="X4" s="850" t="s">
        <v>692</v>
      </c>
      <c r="Y4" s="850" t="s">
        <v>693</v>
      </c>
      <c r="Z4" s="1435"/>
    </row>
    <row r="5" spans="1:26" s="814" customFormat="1" ht="37.5" customHeight="1">
      <c r="A5" s="4" t="s">
        <v>694</v>
      </c>
      <c r="B5" s="851">
        <v>8083</v>
      </c>
      <c r="C5" s="852" t="s">
        <v>695</v>
      </c>
      <c r="D5" s="852" t="s">
        <v>695</v>
      </c>
      <c r="E5" s="853">
        <v>4143</v>
      </c>
      <c r="F5" s="853">
        <v>687</v>
      </c>
      <c r="G5" s="853">
        <v>1078</v>
      </c>
      <c r="H5" s="853"/>
      <c r="I5" s="852">
        <v>746</v>
      </c>
      <c r="J5" s="853">
        <v>712</v>
      </c>
      <c r="K5" s="852">
        <v>38</v>
      </c>
      <c r="L5" s="852">
        <v>248</v>
      </c>
      <c r="M5" s="852">
        <v>233</v>
      </c>
      <c r="N5" s="852">
        <v>73</v>
      </c>
      <c r="O5" s="852">
        <v>32</v>
      </c>
      <c r="P5" s="852">
        <v>28</v>
      </c>
      <c r="Q5" s="852">
        <v>2</v>
      </c>
      <c r="R5" s="852">
        <v>36</v>
      </c>
      <c r="S5" s="852">
        <v>27</v>
      </c>
      <c r="T5" s="854">
        <v>1035</v>
      </c>
      <c r="U5" s="854">
        <v>1399</v>
      </c>
      <c r="V5" s="854">
        <v>1699</v>
      </c>
      <c r="W5" s="854">
        <v>1136</v>
      </c>
      <c r="X5" s="854">
        <v>1140</v>
      </c>
      <c r="Y5" s="854">
        <v>1674</v>
      </c>
      <c r="Z5" s="855" t="s">
        <v>696</v>
      </c>
    </row>
    <row r="6" spans="1:26" s="814" customFormat="1" ht="37.5" customHeight="1">
      <c r="A6" s="126" t="s">
        <v>697</v>
      </c>
      <c r="B6" s="851">
        <v>4083</v>
      </c>
      <c r="C6" s="852" t="s">
        <v>695</v>
      </c>
      <c r="D6" s="852" t="s">
        <v>695</v>
      </c>
      <c r="E6" s="853">
        <v>2104</v>
      </c>
      <c r="F6" s="853">
        <v>261</v>
      </c>
      <c r="G6" s="853">
        <v>582</v>
      </c>
      <c r="H6" s="853"/>
      <c r="I6" s="852">
        <v>443</v>
      </c>
      <c r="J6" s="853">
        <v>452</v>
      </c>
      <c r="K6" s="852">
        <v>10</v>
      </c>
      <c r="L6" s="852">
        <v>97</v>
      </c>
      <c r="M6" s="852">
        <v>61</v>
      </c>
      <c r="N6" s="852">
        <v>36</v>
      </c>
      <c r="O6" s="852">
        <v>10</v>
      </c>
      <c r="P6" s="852">
        <v>8</v>
      </c>
      <c r="Q6" s="852">
        <v>1</v>
      </c>
      <c r="R6" s="852">
        <v>9</v>
      </c>
      <c r="S6" s="852">
        <v>9</v>
      </c>
      <c r="T6" s="854">
        <v>573</v>
      </c>
      <c r="U6" s="854">
        <v>797</v>
      </c>
      <c r="V6" s="854">
        <v>761</v>
      </c>
      <c r="W6" s="854">
        <v>565</v>
      </c>
      <c r="X6" s="854">
        <v>563</v>
      </c>
      <c r="Y6" s="854">
        <v>824</v>
      </c>
      <c r="Z6" s="855" t="s">
        <v>698</v>
      </c>
    </row>
    <row r="7" spans="1:26" s="814" customFormat="1" ht="37.5" customHeight="1">
      <c r="A7" s="4" t="s">
        <v>525</v>
      </c>
      <c r="B7" s="851">
        <v>9053</v>
      </c>
      <c r="C7" s="852" t="s">
        <v>695</v>
      </c>
      <c r="D7" s="852" t="s">
        <v>695</v>
      </c>
      <c r="E7" s="853">
        <v>4537</v>
      </c>
      <c r="F7" s="853">
        <v>835</v>
      </c>
      <c r="G7" s="853">
        <v>1205</v>
      </c>
      <c r="H7" s="853"/>
      <c r="I7" s="852">
        <v>836</v>
      </c>
      <c r="J7" s="853">
        <v>781</v>
      </c>
      <c r="K7" s="852">
        <v>57</v>
      </c>
      <c r="L7" s="852">
        <v>311</v>
      </c>
      <c r="M7" s="852">
        <v>251</v>
      </c>
      <c r="N7" s="852">
        <v>79</v>
      </c>
      <c r="O7" s="852">
        <v>44</v>
      </c>
      <c r="P7" s="852">
        <v>28</v>
      </c>
      <c r="Q7" s="852">
        <v>5</v>
      </c>
      <c r="R7" s="852">
        <v>49</v>
      </c>
      <c r="S7" s="852">
        <v>35</v>
      </c>
      <c r="T7" s="854">
        <v>1191</v>
      </c>
      <c r="U7" s="854">
        <v>1482</v>
      </c>
      <c r="V7" s="854">
        <v>1843</v>
      </c>
      <c r="W7" s="854">
        <v>1241</v>
      </c>
      <c r="X7" s="854">
        <v>1335</v>
      </c>
      <c r="Y7" s="854">
        <v>1961</v>
      </c>
      <c r="Z7" s="855" t="s">
        <v>699</v>
      </c>
    </row>
    <row r="8" spans="1:26" s="814" customFormat="1" ht="37.5" customHeight="1">
      <c r="A8" s="126" t="s">
        <v>700</v>
      </c>
      <c r="B8" s="851">
        <v>4465</v>
      </c>
      <c r="C8" s="852" t="s">
        <v>695</v>
      </c>
      <c r="D8" s="852" t="s">
        <v>695</v>
      </c>
      <c r="E8" s="853">
        <v>2230</v>
      </c>
      <c r="F8" s="853">
        <v>330</v>
      </c>
      <c r="G8" s="853">
        <v>649</v>
      </c>
      <c r="H8" s="853"/>
      <c r="I8" s="852">
        <v>486</v>
      </c>
      <c r="J8" s="853">
        <v>461</v>
      </c>
      <c r="K8" s="852">
        <v>14</v>
      </c>
      <c r="L8" s="852">
        <v>110</v>
      </c>
      <c r="M8" s="852">
        <v>77</v>
      </c>
      <c r="N8" s="852">
        <v>41</v>
      </c>
      <c r="O8" s="852">
        <v>29</v>
      </c>
      <c r="P8" s="852">
        <v>10</v>
      </c>
      <c r="Q8" s="852">
        <v>1</v>
      </c>
      <c r="R8" s="852">
        <v>7</v>
      </c>
      <c r="S8" s="852">
        <v>20</v>
      </c>
      <c r="T8" s="854">
        <v>656</v>
      </c>
      <c r="U8" s="854">
        <v>843</v>
      </c>
      <c r="V8" s="854">
        <v>809</v>
      </c>
      <c r="W8" s="854">
        <v>619</v>
      </c>
      <c r="X8" s="854">
        <v>630</v>
      </c>
      <c r="Y8" s="854">
        <v>908</v>
      </c>
      <c r="Z8" s="855" t="s">
        <v>701</v>
      </c>
    </row>
    <row r="9" spans="1:26" s="814" customFormat="1" ht="37.5" customHeight="1">
      <c r="A9" s="856" t="s">
        <v>764</v>
      </c>
      <c r="B9" s="857">
        <v>15146</v>
      </c>
      <c r="C9" s="858" t="s">
        <v>695</v>
      </c>
      <c r="D9" s="858" t="s">
        <v>695</v>
      </c>
      <c r="E9" s="853">
        <v>7337</v>
      </c>
      <c r="F9" s="853">
        <v>1405</v>
      </c>
      <c r="G9" s="853">
        <v>2100</v>
      </c>
      <c r="H9" s="853"/>
      <c r="I9" s="852">
        <v>1563</v>
      </c>
      <c r="J9" s="853">
        <v>1337</v>
      </c>
      <c r="K9" s="858">
        <v>97</v>
      </c>
      <c r="L9" s="858">
        <v>522</v>
      </c>
      <c r="M9" s="858">
        <v>363</v>
      </c>
      <c r="N9" s="858">
        <v>134</v>
      </c>
      <c r="O9" s="835">
        <v>90</v>
      </c>
      <c r="P9" s="835">
        <v>48</v>
      </c>
      <c r="Q9" s="835">
        <v>9</v>
      </c>
      <c r="R9" s="835">
        <v>65</v>
      </c>
      <c r="S9" s="835">
        <v>76</v>
      </c>
      <c r="T9" s="854">
        <v>2056</v>
      </c>
      <c r="U9" s="854">
        <v>2467</v>
      </c>
      <c r="V9" s="854">
        <v>2923</v>
      </c>
      <c r="W9" s="854">
        <v>2037</v>
      </c>
      <c r="X9" s="854">
        <v>2307</v>
      </c>
      <c r="Y9" s="854">
        <v>3356</v>
      </c>
      <c r="Z9" s="859" t="s">
        <v>764</v>
      </c>
    </row>
    <row r="10" spans="1:27" s="159" customFormat="1" ht="37.5" customHeight="1">
      <c r="A10" s="157" t="s">
        <v>702</v>
      </c>
      <c r="B10" s="130">
        <f>SUM(C10:D10)</f>
        <v>16469</v>
      </c>
      <c r="C10" s="43">
        <v>9474</v>
      </c>
      <c r="D10" s="43">
        <v>6995</v>
      </c>
      <c r="E10" s="373">
        <v>7617</v>
      </c>
      <c r="F10" s="373">
        <v>1660</v>
      </c>
      <c r="G10" s="373">
        <v>2297</v>
      </c>
      <c r="H10" s="373"/>
      <c r="I10" s="128">
        <v>1823</v>
      </c>
      <c r="J10" s="373">
        <v>1404</v>
      </c>
      <c r="K10" s="43">
        <v>123</v>
      </c>
      <c r="L10" s="43">
        <v>661</v>
      </c>
      <c r="M10" s="43">
        <v>389</v>
      </c>
      <c r="N10" s="43">
        <v>142</v>
      </c>
      <c r="O10" s="43">
        <v>108</v>
      </c>
      <c r="P10" s="43">
        <v>72</v>
      </c>
      <c r="Q10" s="43">
        <v>12</v>
      </c>
      <c r="R10" s="43">
        <v>66</v>
      </c>
      <c r="S10" s="43">
        <v>95</v>
      </c>
      <c r="T10" s="342">
        <v>2236</v>
      </c>
      <c r="U10" s="342">
        <v>2637</v>
      </c>
      <c r="V10" s="342">
        <v>3111</v>
      </c>
      <c r="W10" s="342">
        <v>2253</v>
      </c>
      <c r="X10" s="342">
        <v>2620</v>
      </c>
      <c r="Y10" s="342">
        <v>3612</v>
      </c>
      <c r="Z10" s="158" t="s">
        <v>702</v>
      </c>
      <c r="AA10" s="617"/>
    </row>
    <row r="11" spans="1:27" s="258" customFormat="1" ht="37.5" customHeight="1">
      <c r="A11" s="157" t="s">
        <v>550</v>
      </c>
      <c r="B11" s="860">
        <v>18038</v>
      </c>
      <c r="C11" s="773">
        <v>10179</v>
      </c>
      <c r="D11" s="773">
        <v>7859</v>
      </c>
      <c r="E11" s="773">
        <v>8303</v>
      </c>
      <c r="F11" s="773">
        <v>1873</v>
      </c>
      <c r="G11" s="773">
        <v>2455</v>
      </c>
      <c r="H11" s="773"/>
      <c r="I11" s="773">
        <v>2120</v>
      </c>
      <c r="J11" s="773">
        <v>1478</v>
      </c>
      <c r="K11" s="773">
        <v>145</v>
      </c>
      <c r="L11" s="773">
        <v>714</v>
      </c>
      <c r="M11" s="773">
        <v>415</v>
      </c>
      <c r="N11" s="773">
        <v>141</v>
      </c>
      <c r="O11" s="773">
        <v>121</v>
      </c>
      <c r="P11" s="773">
        <v>74</v>
      </c>
      <c r="Q11" s="773">
        <v>12</v>
      </c>
      <c r="R11" s="773">
        <v>79</v>
      </c>
      <c r="S11" s="773">
        <v>108</v>
      </c>
      <c r="T11" s="773">
        <v>2429</v>
      </c>
      <c r="U11" s="773">
        <v>2780</v>
      </c>
      <c r="V11" s="773">
        <v>3313</v>
      </c>
      <c r="W11" s="773">
        <v>2547</v>
      </c>
      <c r="X11" s="773">
        <v>3041</v>
      </c>
      <c r="Y11" s="792">
        <v>3928</v>
      </c>
      <c r="Z11" s="158" t="s">
        <v>550</v>
      </c>
      <c r="AA11" s="861"/>
    </row>
    <row r="12" spans="1:27" s="284" customFormat="1" ht="37.5" customHeight="1" thickBot="1">
      <c r="A12" s="155" t="s">
        <v>703</v>
      </c>
      <c r="B12" s="742">
        <v>19428</v>
      </c>
      <c r="C12" s="628">
        <v>10776</v>
      </c>
      <c r="D12" s="628">
        <v>8652</v>
      </c>
      <c r="E12" s="628">
        <v>8776</v>
      </c>
      <c r="F12" s="628">
        <v>2085</v>
      </c>
      <c r="G12" s="628">
        <v>2610</v>
      </c>
      <c r="H12" s="628">
        <v>2304</v>
      </c>
      <c r="I12" s="628">
        <v>176</v>
      </c>
      <c r="J12" s="628">
        <v>1543</v>
      </c>
      <c r="K12" s="628">
        <v>168</v>
      </c>
      <c r="L12" s="628">
        <v>767</v>
      </c>
      <c r="M12" s="628">
        <v>445</v>
      </c>
      <c r="N12" s="628">
        <v>137</v>
      </c>
      <c r="O12" s="628">
        <v>132</v>
      </c>
      <c r="P12" s="628">
        <v>74</v>
      </c>
      <c r="Q12" s="628">
        <v>12</v>
      </c>
      <c r="R12" s="628">
        <v>83</v>
      </c>
      <c r="S12" s="628">
        <v>116</v>
      </c>
      <c r="T12" s="628">
        <v>2594</v>
      </c>
      <c r="U12" s="628">
        <v>2848</v>
      </c>
      <c r="V12" s="628">
        <v>3574</v>
      </c>
      <c r="W12" s="628">
        <v>2802</v>
      </c>
      <c r="X12" s="628">
        <v>3384</v>
      </c>
      <c r="Y12" s="628">
        <v>4226</v>
      </c>
      <c r="Z12" s="192" t="s">
        <v>703</v>
      </c>
      <c r="AA12" s="618"/>
    </row>
    <row r="13" spans="1:26" s="814" customFormat="1" ht="18" customHeight="1">
      <c r="A13" s="50" t="s">
        <v>97</v>
      </c>
      <c r="B13" s="643"/>
      <c r="C13" s="643"/>
      <c r="Z13" s="842" t="s">
        <v>704</v>
      </c>
    </row>
    <row r="14" spans="1:22" s="814" customFormat="1" ht="12.75">
      <c r="A14" s="200" t="s">
        <v>705</v>
      </c>
      <c r="T14" s="862"/>
      <c r="V14" s="862"/>
    </row>
    <row r="15" s="814" customFormat="1" ht="12.75">
      <c r="V15" s="862"/>
    </row>
  </sheetData>
  <mergeCells count="5">
    <mergeCell ref="A1:Z1"/>
    <mergeCell ref="A3:A4"/>
    <mergeCell ref="B3:S3"/>
    <mergeCell ref="T3:Y3"/>
    <mergeCell ref="Z3:Z4"/>
  </mergeCells>
  <printOptions/>
  <pageMargins left="0.46" right="0.28" top="0.984251968503937" bottom="0.984251968503937" header="0.5118110236220472" footer="0.5118110236220472"/>
  <pageSetup horizontalDpi="600" verticalDpi="600" orientation="landscape" paperSize="9" scale="70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R17"/>
  <sheetViews>
    <sheetView tabSelected="1" workbookViewId="0" topLeftCell="C1">
      <selection activeCell="P15" sqref="P15"/>
    </sheetView>
  </sheetViews>
  <sheetFormatPr defaultColWidth="9.140625" defaultRowHeight="12.75"/>
  <cols>
    <col min="1" max="1" width="13.8515625" style="169" customWidth="1"/>
    <col min="2" max="2" width="9.28125" style="169" customWidth="1"/>
    <col min="3" max="3" width="9.57421875" style="169" customWidth="1"/>
    <col min="4" max="5" width="10.7109375" style="169" customWidth="1"/>
    <col min="6" max="6" width="9.28125" style="169" customWidth="1"/>
    <col min="7" max="7" width="9.7109375" style="169" customWidth="1"/>
    <col min="8" max="13" width="10.7109375" style="169" customWidth="1"/>
    <col min="14" max="14" width="9.00390625" style="169" customWidth="1"/>
    <col min="15" max="15" width="9.7109375" style="169" customWidth="1"/>
    <col min="16" max="17" width="10.7109375" style="169" customWidth="1"/>
    <col min="18" max="18" width="12.57421875" style="169" customWidth="1"/>
    <col min="19" max="16384" width="9.140625" style="169" customWidth="1"/>
  </cols>
  <sheetData>
    <row r="1" spans="1:17" ht="32.25" customHeight="1">
      <c r="A1" s="1436" t="s">
        <v>110</v>
      </c>
      <c r="B1" s="1436"/>
      <c r="C1" s="1436"/>
      <c r="D1" s="1436"/>
      <c r="E1" s="1436"/>
      <c r="F1" s="1436"/>
      <c r="G1" s="1436"/>
      <c r="H1" s="1436"/>
      <c r="I1" s="1436"/>
      <c r="J1" s="1436"/>
      <c r="K1" s="1436"/>
      <c r="L1" s="1436"/>
      <c r="M1" s="1436"/>
      <c r="N1" s="1436"/>
      <c r="O1" s="1436"/>
      <c r="P1" s="1436"/>
      <c r="Q1" s="1436"/>
    </row>
    <row r="2" spans="1:18" s="46" customFormat="1" ht="18" customHeight="1">
      <c r="A2" s="46" t="s">
        <v>1631</v>
      </c>
      <c r="R2" s="47" t="s">
        <v>1614</v>
      </c>
    </row>
    <row r="3" spans="1:18" s="415" customFormat="1" ht="24.75" customHeight="1">
      <c r="A3" s="1220" t="s">
        <v>12</v>
      </c>
      <c r="B3" s="1197" t="s">
        <v>1127</v>
      </c>
      <c r="C3" s="1198"/>
      <c r="D3" s="1198"/>
      <c r="E3" s="1224"/>
      <c r="F3" s="1197" t="s">
        <v>251</v>
      </c>
      <c r="G3" s="1383"/>
      <c r="H3" s="1383"/>
      <c r="I3" s="1384"/>
      <c r="J3" s="1197" t="s">
        <v>252</v>
      </c>
      <c r="K3" s="1383"/>
      <c r="L3" s="1383"/>
      <c r="M3" s="1384"/>
      <c r="N3" s="1197" t="s">
        <v>706</v>
      </c>
      <c r="O3" s="1383"/>
      <c r="P3" s="1383"/>
      <c r="Q3" s="1384"/>
      <c r="R3" s="1216" t="s">
        <v>46</v>
      </c>
    </row>
    <row r="4" spans="1:18" s="415" customFormat="1" ht="24.75" customHeight="1">
      <c r="A4" s="1221"/>
      <c r="B4" s="1207" t="s">
        <v>47</v>
      </c>
      <c r="C4" s="1148"/>
      <c r="D4" s="1148"/>
      <c r="E4" s="1222"/>
      <c r="F4" s="1174" t="s">
        <v>708</v>
      </c>
      <c r="G4" s="1386"/>
      <c r="H4" s="1386"/>
      <c r="I4" s="1382"/>
      <c r="J4" s="1174" t="s">
        <v>709</v>
      </c>
      <c r="K4" s="1386"/>
      <c r="L4" s="1386"/>
      <c r="M4" s="1382"/>
      <c r="N4" s="1174" t="s">
        <v>707</v>
      </c>
      <c r="O4" s="1386"/>
      <c r="P4" s="1386"/>
      <c r="Q4" s="1382"/>
      <c r="R4" s="1237"/>
    </row>
    <row r="5" spans="1:18" s="415" customFormat="1" ht="24.75" customHeight="1">
      <c r="A5" s="1221"/>
      <c r="B5" s="461" t="s">
        <v>147</v>
      </c>
      <c r="C5" s="461" t="s">
        <v>148</v>
      </c>
      <c r="D5" s="461" t="s">
        <v>149</v>
      </c>
      <c r="E5" s="461" t="s">
        <v>985</v>
      </c>
      <c r="F5" s="461" t="s">
        <v>253</v>
      </c>
      <c r="G5" s="461" t="s">
        <v>254</v>
      </c>
      <c r="H5" s="461" t="s">
        <v>255</v>
      </c>
      <c r="I5" s="461" t="s">
        <v>256</v>
      </c>
      <c r="J5" s="461" t="s">
        <v>253</v>
      </c>
      <c r="K5" s="461" t="s">
        <v>254</v>
      </c>
      <c r="L5" s="461" t="s">
        <v>255</v>
      </c>
      <c r="M5" s="461" t="s">
        <v>256</v>
      </c>
      <c r="N5" s="461" t="s">
        <v>253</v>
      </c>
      <c r="O5" s="461" t="s">
        <v>254</v>
      </c>
      <c r="P5" s="461" t="s">
        <v>255</v>
      </c>
      <c r="Q5" s="461" t="s">
        <v>256</v>
      </c>
      <c r="R5" s="1237"/>
    </row>
    <row r="6" spans="1:18" s="415" customFormat="1" ht="24.75" customHeight="1">
      <c r="A6" s="1221"/>
      <c r="B6" s="68" t="s">
        <v>1619</v>
      </c>
      <c r="C6" s="68"/>
      <c r="D6" s="68"/>
      <c r="E6" s="48" t="s">
        <v>986</v>
      </c>
      <c r="F6" s="635" t="s">
        <v>257</v>
      </c>
      <c r="G6" s="635"/>
      <c r="H6" s="635"/>
      <c r="I6" s="48" t="s">
        <v>258</v>
      </c>
      <c r="J6" s="635" t="s">
        <v>257</v>
      </c>
      <c r="K6" s="635"/>
      <c r="L6" s="635"/>
      <c r="M6" s="48" t="s">
        <v>258</v>
      </c>
      <c r="N6" s="635" t="s">
        <v>257</v>
      </c>
      <c r="O6" s="635"/>
      <c r="P6" s="635"/>
      <c r="Q6" s="48" t="s">
        <v>258</v>
      </c>
      <c r="R6" s="1237"/>
    </row>
    <row r="7" spans="1:18" s="415" customFormat="1" ht="24.75" customHeight="1">
      <c r="A7" s="1221"/>
      <c r="B7" s="68" t="s">
        <v>987</v>
      </c>
      <c r="C7" s="68"/>
      <c r="D7" s="68"/>
      <c r="E7" s="68" t="s">
        <v>150</v>
      </c>
      <c r="F7" s="635" t="s">
        <v>259</v>
      </c>
      <c r="G7" s="635"/>
      <c r="H7" s="635"/>
      <c r="I7" s="635" t="s">
        <v>260</v>
      </c>
      <c r="J7" s="635" t="s">
        <v>259</v>
      </c>
      <c r="K7" s="635"/>
      <c r="L7" s="635"/>
      <c r="M7" s="635" t="s">
        <v>260</v>
      </c>
      <c r="N7" s="635" t="s">
        <v>259</v>
      </c>
      <c r="O7" s="635"/>
      <c r="P7" s="635"/>
      <c r="Q7" s="635" t="s">
        <v>260</v>
      </c>
      <c r="R7" s="1237"/>
    </row>
    <row r="8" spans="1:18" s="415" customFormat="1" ht="24.75" customHeight="1">
      <c r="A8" s="1222"/>
      <c r="B8" s="69" t="s">
        <v>846</v>
      </c>
      <c r="C8" s="69" t="s">
        <v>1019</v>
      </c>
      <c r="D8" s="69" t="s">
        <v>1020</v>
      </c>
      <c r="E8" s="69" t="s">
        <v>151</v>
      </c>
      <c r="F8" s="634" t="s">
        <v>261</v>
      </c>
      <c r="G8" s="634" t="s">
        <v>263</v>
      </c>
      <c r="H8" s="634" t="s">
        <v>264</v>
      </c>
      <c r="I8" s="634" t="s">
        <v>265</v>
      </c>
      <c r="J8" s="634" t="s">
        <v>261</v>
      </c>
      <c r="K8" s="634" t="s">
        <v>263</v>
      </c>
      <c r="L8" s="634" t="s">
        <v>264</v>
      </c>
      <c r="M8" s="634" t="s">
        <v>265</v>
      </c>
      <c r="N8" s="634" t="s">
        <v>261</v>
      </c>
      <c r="O8" s="634" t="s">
        <v>263</v>
      </c>
      <c r="P8" s="634" t="s">
        <v>264</v>
      </c>
      <c r="Q8" s="634" t="s">
        <v>265</v>
      </c>
      <c r="R8" s="1242"/>
    </row>
    <row r="9" spans="1:18" s="260" customFormat="1" ht="27.75" customHeight="1">
      <c r="A9" s="4" t="s">
        <v>152</v>
      </c>
      <c r="B9" s="330">
        <v>1</v>
      </c>
      <c r="C9" s="331">
        <v>15</v>
      </c>
      <c r="D9" s="331">
        <v>16</v>
      </c>
      <c r="E9" s="331">
        <v>83</v>
      </c>
      <c r="F9" s="331">
        <v>0</v>
      </c>
      <c r="G9" s="331">
        <v>0</v>
      </c>
      <c r="H9" s="331">
        <v>0</v>
      </c>
      <c r="I9" s="332">
        <v>0</v>
      </c>
      <c r="J9" s="331">
        <v>0</v>
      </c>
      <c r="K9" s="331">
        <v>0</v>
      </c>
      <c r="L9" s="331">
        <v>0</v>
      </c>
      <c r="M9" s="332">
        <v>0</v>
      </c>
      <c r="N9" s="331">
        <v>0</v>
      </c>
      <c r="O9" s="331">
        <v>0</v>
      </c>
      <c r="P9" s="331">
        <v>0</v>
      </c>
      <c r="Q9" s="332">
        <v>0</v>
      </c>
      <c r="R9" s="329" t="s">
        <v>153</v>
      </c>
    </row>
    <row r="10" spans="1:18" s="260" customFormat="1" ht="27.75" customHeight="1">
      <c r="A10" s="126" t="s">
        <v>154</v>
      </c>
      <c r="B10" s="333" t="s">
        <v>50</v>
      </c>
      <c r="C10" s="334" t="s">
        <v>50</v>
      </c>
      <c r="D10" s="334" t="s">
        <v>50</v>
      </c>
      <c r="E10" s="334" t="s">
        <v>50</v>
      </c>
      <c r="F10" s="331">
        <v>0</v>
      </c>
      <c r="G10" s="331">
        <v>0</v>
      </c>
      <c r="H10" s="331">
        <v>0</v>
      </c>
      <c r="I10" s="332">
        <v>0</v>
      </c>
      <c r="J10" s="331">
        <v>0</v>
      </c>
      <c r="K10" s="331">
        <v>0</v>
      </c>
      <c r="L10" s="331">
        <v>0</v>
      </c>
      <c r="M10" s="332">
        <v>0</v>
      </c>
      <c r="N10" s="331">
        <v>0</v>
      </c>
      <c r="O10" s="331">
        <v>0</v>
      </c>
      <c r="P10" s="331">
        <v>0</v>
      </c>
      <c r="Q10" s="332">
        <v>0</v>
      </c>
      <c r="R10" s="329" t="s">
        <v>155</v>
      </c>
    </row>
    <row r="11" spans="1:18" s="260" customFormat="1" ht="27.75" customHeight="1">
      <c r="A11" s="4" t="s">
        <v>156</v>
      </c>
      <c r="B11" s="331">
        <v>1</v>
      </c>
      <c r="C11" s="331">
        <v>16</v>
      </c>
      <c r="D11" s="331">
        <v>24</v>
      </c>
      <c r="E11" s="331">
        <v>75</v>
      </c>
      <c r="F11" s="331">
        <v>0</v>
      </c>
      <c r="G11" s="331">
        <v>0</v>
      </c>
      <c r="H11" s="331">
        <v>0</v>
      </c>
      <c r="I11" s="332">
        <v>0</v>
      </c>
      <c r="J11" s="331">
        <v>0</v>
      </c>
      <c r="K11" s="331">
        <v>0</v>
      </c>
      <c r="L11" s="331">
        <v>0</v>
      </c>
      <c r="M11" s="332">
        <v>0</v>
      </c>
      <c r="N11" s="331">
        <v>0</v>
      </c>
      <c r="O11" s="331">
        <v>0</v>
      </c>
      <c r="P11" s="331">
        <v>0</v>
      </c>
      <c r="Q11" s="332">
        <v>0</v>
      </c>
      <c r="R11" s="329" t="s">
        <v>157</v>
      </c>
    </row>
    <row r="12" spans="1:18" s="260" customFormat="1" ht="27.75" customHeight="1">
      <c r="A12" s="126" t="s">
        <v>372</v>
      </c>
      <c r="B12" s="333" t="s">
        <v>50</v>
      </c>
      <c r="C12" s="334" t="s">
        <v>50</v>
      </c>
      <c r="D12" s="334" t="s">
        <v>50</v>
      </c>
      <c r="E12" s="334" t="s">
        <v>50</v>
      </c>
      <c r="F12" s="331">
        <v>0</v>
      </c>
      <c r="G12" s="331">
        <v>0</v>
      </c>
      <c r="H12" s="331">
        <v>0</v>
      </c>
      <c r="I12" s="332">
        <v>0</v>
      </c>
      <c r="J12" s="331">
        <v>0</v>
      </c>
      <c r="K12" s="331">
        <v>0</v>
      </c>
      <c r="L12" s="331">
        <v>0</v>
      </c>
      <c r="M12" s="332">
        <v>0</v>
      </c>
      <c r="N12" s="331">
        <v>0</v>
      </c>
      <c r="O12" s="331">
        <v>0</v>
      </c>
      <c r="P12" s="331">
        <v>0</v>
      </c>
      <c r="Q12" s="332">
        <v>0</v>
      </c>
      <c r="R12" s="329" t="s">
        <v>158</v>
      </c>
    </row>
    <row r="13" spans="1:18" s="260" customFormat="1" ht="27.75" customHeight="1">
      <c r="A13" s="325" t="s">
        <v>764</v>
      </c>
      <c r="B13" s="331">
        <v>1</v>
      </c>
      <c r="C13" s="331">
        <v>100</v>
      </c>
      <c r="D13" s="331">
        <v>85</v>
      </c>
      <c r="E13" s="331">
        <v>80</v>
      </c>
      <c r="F13" s="331">
        <v>0</v>
      </c>
      <c r="G13" s="331">
        <v>0</v>
      </c>
      <c r="H13" s="331">
        <v>0</v>
      </c>
      <c r="I13" s="332">
        <v>0</v>
      </c>
      <c r="J13" s="331">
        <v>0</v>
      </c>
      <c r="K13" s="331">
        <v>0</v>
      </c>
      <c r="L13" s="331">
        <v>0</v>
      </c>
      <c r="M13" s="332">
        <v>0</v>
      </c>
      <c r="N13" s="331">
        <v>0</v>
      </c>
      <c r="O13" s="331">
        <v>0</v>
      </c>
      <c r="P13" s="331">
        <v>0</v>
      </c>
      <c r="Q13" s="332">
        <v>0</v>
      </c>
      <c r="R13" s="324" t="s">
        <v>764</v>
      </c>
    </row>
    <row r="14" spans="1:18" s="258" customFormat="1" ht="27.75" customHeight="1">
      <c r="A14" s="157" t="s">
        <v>363</v>
      </c>
      <c r="B14" s="43">
        <v>1</v>
      </c>
      <c r="C14" s="43">
        <v>26</v>
      </c>
      <c r="D14" s="43">
        <v>27</v>
      </c>
      <c r="E14" s="43">
        <v>84</v>
      </c>
      <c r="F14" s="43">
        <v>0</v>
      </c>
      <c r="G14" s="43">
        <v>0</v>
      </c>
      <c r="H14" s="43">
        <v>0</v>
      </c>
      <c r="I14" s="43">
        <v>0</v>
      </c>
      <c r="J14" s="42">
        <v>0</v>
      </c>
      <c r="K14" s="43">
        <v>0</v>
      </c>
      <c r="L14" s="43">
        <v>0</v>
      </c>
      <c r="M14" s="131">
        <v>0</v>
      </c>
      <c r="N14" s="43">
        <v>0</v>
      </c>
      <c r="O14" s="43">
        <v>0</v>
      </c>
      <c r="P14" s="43">
        <v>0</v>
      </c>
      <c r="Q14" s="131">
        <v>0</v>
      </c>
      <c r="R14" s="158" t="s">
        <v>363</v>
      </c>
    </row>
    <row r="15" spans="1:18" s="258" customFormat="1" ht="27.75" customHeight="1">
      <c r="A15" s="157" t="s">
        <v>121</v>
      </c>
      <c r="B15" s="43">
        <v>1</v>
      </c>
      <c r="C15" s="43">
        <v>398</v>
      </c>
      <c r="D15" s="43">
        <v>382</v>
      </c>
      <c r="E15" s="43">
        <v>105</v>
      </c>
      <c r="F15" s="43">
        <v>0</v>
      </c>
      <c r="G15" s="43">
        <v>0</v>
      </c>
      <c r="H15" s="43">
        <v>0</v>
      </c>
      <c r="I15" s="43">
        <v>0</v>
      </c>
      <c r="J15" s="42">
        <v>0</v>
      </c>
      <c r="K15" s="43">
        <v>0</v>
      </c>
      <c r="L15" s="43">
        <v>0</v>
      </c>
      <c r="M15" s="131">
        <v>0</v>
      </c>
      <c r="N15" s="43">
        <v>0</v>
      </c>
      <c r="O15" s="43">
        <v>0</v>
      </c>
      <c r="P15" s="43">
        <v>0</v>
      </c>
      <c r="Q15" s="131">
        <v>0</v>
      </c>
      <c r="R15" s="158" t="s">
        <v>121</v>
      </c>
    </row>
    <row r="16" spans="1:18" s="284" customFormat="1" ht="27.75" customHeight="1" thickBot="1">
      <c r="A16" s="639" t="s">
        <v>537</v>
      </c>
      <c r="B16" s="628">
        <v>1</v>
      </c>
      <c r="C16" s="628">
        <v>444</v>
      </c>
      <c r="D16" s="628">
        <v>452</v>
      </c>
      <c r="E16" s="628">
        <v>98</v>
      </c>
      <c r="F16" s="679">
        <v>0</v>
      </c>
      <c r="G16" s="679">
        <v>0</v>
      </c>
      <c r="H16" s="679">
        <v>0</v>
      </c>
      <c r="I16" s="679">
        <v>0</v>
      </c>
      <c r="J16" s="863">
        <v>0</v>
      </c>
      <c r="K16" s="679">
        <v>0</v>
      </c>
      <c r="L16" s="679">
        <v>0</v>
      </c>
      <c r="M16" s="1054"/>
      <c r="N16" s="679">
        <v>1</v>
      </c>
      <c r="O16" s="679">
        <v>444</v>
      </c>
      <c r="P16" s="679">
        <v>452</v>
      </c>
      <c r="Q16" s="679">
        <v>98</v>
      </c>
      <c r="R16" s="656" t="s">
        <v>537</v>
      </c>
    </row>
    <row r="17" spans="1:18" s="201" customFormat="1" ht="18" customHeight="1">
      <c r="A17" s="50" t="s">
        <v>97</v>
      </c>
      <c r="R17" s="211" t="s">
        <v>159</v>
      </c>
    </row>
  </sheetData>
  <mergeCells count="11">
    <mergeCell ref="A1:Q1"/>
    <mergeCell ref="B3:E3"/>
    <mergeCell ref="F3:I3"/>
    <mergeCell ref="N3:Q3"/>
    <mergeCell ref="R3:R8"/>
    <mergeCell ref="A3:A8"/>
    <mergeCell ref="B4:E4"/>
    <mergeCell ref="F4:I4"/>
    <mergeCell ref="N4:Q4"/>
    <mergeCell ref="J3:M3"/>
    <mergeCell ref="J4:M4"/>
  </mergeCells>
  <printOptions/>
  <pageMargins left="0.44" right="0.38" top="0.984251968503937" bottom="0.984251968503937" header="0.51" footer="0.5118110236220472"/>
  <pageSetup horizontalDpi="600" verticalDpi="600" orientation="landscape" paperSize="9" scale="90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G8"/>
  <sheetViews>
    <sheetView workbookViewId="0" topLeftCell="A1">
      <selection activeCell="F20" sqref="F20"/>
    </sheetView>
  </sheetViews>
  <sheetFormatPr defaultColWidth="9.140625" defaultRowHeight="12.75"/>
  <cols>
    <col min="1" max="1" width="11.28125" style="507" customWidth="1"/>
    <col min="2" max="2" width="16.28125" style="507" customWidth="1"/>
    <col min="3" max="3" width="18.421875" style="507" customWidth="1"/>
    <col min="4" max="4" width="13.8515625" style="507" customWidth="1"/>
    <col min="5" max="5" width="25.140625" style="507" customWidth="1"/>
    <col min="6" max="6" width="25.421875" style="507" customWidth="1"/>
    <col min="7" max="7" width="10.57421875" style="507" customWidth="1"/>
  </cols>
  <sheetData>
    <row r="1" spans="1:7" ht="20.25">
      <c r="A1" s="1437" t="s">
        <v>689</v>
      </c>
      <c r="B1" s="1437"/>
      <c r="C1" s="1437"/>
      <c r="D1" s="1437"/>
      <c r="E1" s="1437"/>
      <c r="F1" s="1437"/>
      <c r="G1" s="1437"/>
    </row>
    <row r="2" spans="1:7" ht="14.25">
      <c r="A2" s="1438" t="s">
        <v>1571</v>
      </c>
      <c r="B2" s="1438"/>
      <c r="G2" s="454" t="s">
        <v>1572</v>
      </c>
    </row>
    <row r="3" spans="1:7" ht="26.25" customHeight="1">
      <c r="A3" s="950" t="s">
        <v>1573</v>
      </c>
      <c r="B3" s="951" t="s">
        <v>1574</v>
      </c>
      <c r="C3" s="952" t="s">
        <v>1575</v>
      </c>
      <c r="D3" s="1439" t="s">
        <v>1576</v>
      </c>
      <c r="E3" s="1440"/>
      <c r="F3" s="1441"/>
      <c r="G3" s="953" t="s">
        <v>1577</v>
      </c>
    </row>
    <row r="4" spans="1:7" ht="26.25" customHeight="1">
      <c r="A4" s="954" t="s">
        <v>1578</v>
      </c>
      <c r="B4" s="955" t="s">
        <v>1579</v>
      </c>
      <c r="C4" s="956" t="s">
        <v>1580</v>
      </c>
      <c r="D4" s="957"/>
      <c r="E4" s="958" t="s">
        <v>1581</v>
      </c>
      <c r="F4" s="958" t="s">
        <v>1582</v>
      </c>
      <c r="G4" s="959" t="s">
        <v>1583</v>
      </c>
    </row>
    <row r="5" spans="1:7" ht="26.25" customHeight="1">
      <c r="A5" s="960" t="s">
        <v>1584</v>
      </c>
      <c r="B5" s="969">
        <v>23</v>
      </c>
      <c r="C5" s="970" t="s">
        <v>50</v>
      </c>
      <c r="D5" s="970">
        <v>23</v>
      </c>
      <c r="E5" s="970" t="s">
        <v>50</v>
      </c>
      <c r="F5" s="970">
        <v>23</v>
      </c>
      <c r="G5" s="971" t="s">
        <v>537</v>
      </c>
    </row>
    <row r="6" spans="1:7" ht="26.25" customHeight="1">
      <c r="A6" s="961" t="s">
        <v>1586</v>
      </c>
      <c r="B6" s="962">
        <v>23</v>
      </c>
      <c r="C6" s="963" t="s">
        <v>1585</v>
      </c>
      <c r="D6" s="963">
        <v>23</v>
      </c>
      <c r="E6" s="963" t="s">
        <v>1585</v>
      </c>
      <c r="F6" s="963">
        <v>23</v>
      </c>
      <c r="G6" s="964" t="s">
        <v>1587</v>
      </c>
    </row>
    <row r="7" spans="1:7" ht="26.25" customHeight="1">
      <c r="A7" s="965" t="s">
        <v>1588</v>
      </c>
      <c r="B7" s="966" t="s">
        <v>1585</v>
      </c>
      <c r="C7" s="966" t="s">
        <v>1585</v>
      </c>
      <c r="D7" s="966" t="s">
        <v>1585</v>
      </c>
      <c r="E7" s="966" t="s">
        <v>1585</v>
      </c>
      <c r="F7" s="966" t="s">
        <v>1585</v>
      </c>
      <c r="G7" s="967" t="s">
        <v>1589</v>
      </c>
    </row>
    <row r="8" spans="1:7" ht="26.25" customHeight="1">
      <c r="A8" s="968" t="s">
        <v>1590</v>
      </c>
      <c r="B8" s="512"/>
      <c r="C8" s="512"/>
      <c r="E8" s="512" t="s">
        <v>688</v>
      </c>
      <c r="F8" s="512"/>
      <c r="G8" s="512"/>
    </row>
  </sheetData>
  <mergeCells count="3">
    <mergeCell ref="A1:G1"/>
    <mergeCell ref="A2:B2"/>
    <mergeCell ref="D3:F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8"/>
  <sheetViews>
    <sheetView zoomScaleSheetLayoutView="100" workbookViewId="0" topLeftCell="H10">
      <selection activeCell="Q22" sqref="Q22"/>
    </sheetView>
  </sheetViews>
  <sheetFormatPr defaultColWidth="9.140625" defaultRowHeight="12.75"/>
  <cols>
    <col min="1" max="1" width="13.57421875" style="169" customWidth="1"/>
    <col min="2" max="2" width="9.8515625" style="169" customWidth="1"/>
    <col min="3" max="3" width="8.421875" style="169" customWidth="1"/>
    <col min="4" max="4" width="9.00390625" style="169" customWidth="1"/>
    <col min="5" max="7" width="8.57421875" style="169" customWidth="1"/>
    <col min="8" max="8" width="8.7109375" style="169" customWidth="1"/>
    <col min="9" max="11" width="9.7109375" style="169" customWidth="1"/>
    <col min="12" max="12" width="8.7109375" style="169" customWidth="1"/>
    <col min="13" max="13" width="8.00390625" style="169" customWidth="1"/>
    <col min="14" max="15" width="8.421875" style="169" customWidth="1"/>
    <col min="16" max="16" width="7.57421875" style="169" customWidth="1"/>
    <col min="17" max="17" width="14.140625" style="169" customWidth="1"/>
    <col min="18" max="18" width="13.140625" style="169" customWidth="1"/>
    <col min="19" max="16384" width="9.140625" style="169" customWidth="1"/>
  </cols>
  <sheetData>
    <row r="1" spans="1:18" ht="32.25" customHeight="1">
      <c r="A1" s="1186" t="s">
        <v>1095</v>
      </c>
      <c r="B1" s="1186"/>
      <c r="C1" s="1186"/>
      <c r="D1" s="1186"/>
      <c r="E1" s="1186"/>
      <c r="F1" s="1186"/>
      <c r="G1" s="1186"/>
      <c r="H1" s="1186"/>
      <c r="I1" s="1186"/>
      <c r="J1" s="1186"/>
      <c r="K1" s="1186"/>
      <c r="L1" s="1186"/>
      <c r="M1" s="1186"/>
      <c r="N1" s="1186"/>
      <c r="O1" s="1186"/>
      <c r="P1" s="1186"/>
      <c r="Q1" s="1187"/>
      <c r="R1" s="1187"/>
    </row>
    <row r="2" spans="1:18" s="46" customFormat="1" ht="18" customHeight="1">
      <c r="A2" s="46" t="s">
        <v>721</v>
      </c>
      <c r="R2" s="47" t="s">
        <v>722</v>
      </c>
    </row>
    <row r="3" spans="1:18" s="46" customFormat="1" ht="30" customHeight="1">
      <c r="A3" s="1220" t="s">
        <v>1096</v>
      </c>
      <c r="B3" s="461" t="s">
        <v>723</v>
      </c>
      <c r="C3" s="1188" t="s">
        <v>724</v>
      </c>
      <c r="D3" s="1189"/>
      <c r="E3" s="1189"/>
      <c r="F3" s="1189"/>
      <c r="G3" s="1189"/>
      <c r="H3" s="1189"/>
      <c r="I3" s="1189"/>
      <c r="J3" s="1189"/>
      <c r="K3" s="1189"/>
      <c r="L3" s="1189"/>
      <c r="M3" s="1189"/>
      <c r="N3" s="1189"/>
      <c r="O3" s="1189"/>
      <c r="P3" s="1190"/>
      <c r="Q3" s="461" t="s">
        <v>725</v>
      </c>
      <c r="R3" s="1193" t="s">
        <v>1097</v>
      </c>
    </row>
    <row r="4" spans="1:18" s="46" customFormat="1" ht="30" customHeight="1">
      <c r="A4" s="1240"/>
      <c r="B4" s="399"/>
      <c r="C4" s="1191" t="s">
        <v>726</v>
      </c>
      <c r="D4" s="1189"/>
      <c r="E4" s="1189"/>
      <c r="F4" s="1189"/>
      <c r="G4" s="1189"/>
      <c r="H4" s="1189"/>
      <c r="I4" s="1189"/>
      <c r="J4" s="1189"/>
      <c r="K4" s="1189"/>
      <c r="L4" s="1189"/>
      <c r="M4" s="1188" t="s">
        <v>727</v>
      </c>
      <c r="N4" s="1189"/>
      <c r="O4" s="1189"/>
      <c r="P4" s="1190"/>
      <c r="Q4" s="503" t="s">
        <v>728</v>
      </c>
      <c r="R4" s="1194"/>
    </row>
    <row r="5" spans="1:18" s="46" customFormat="1" ht="24.75" customHeight="1">
      <c r="A5" s="1240"/>
      <c r="B5" s="399"/>
      <c r="C5" s="461" t="s">
        <v>729</v>
      </c>
      <c r="D5" s="461" t="s">
        <v>730</v>
      </c>
      <c r="E5" s="461" t="s">
        <v>731</v>
      </c>
      <c r="F5" s="461" t="s">
        <v>958</v>
      </c>
      <c r="G5" s="461" t="s">
        <v>734</v>
      </c>
      <c r="H5" s="461" t="s">
        <v>732</v>
      </c>
      <c r="I5" s="461" t="s">
        <v>731</v>
      </c>
      <c r="J5" s="461" t="s">
        <v>735</v>
      </c>
      <c r="K5" s="461" t="s">
        <v>736</v>
      </c>
      <c r="L5" s="461" t="s">
        <v>733</v>
      </c>
      <c r="M5" s="461" t="s">
        <v>1101</v>
      </c>
      <c r="N5" s="461" t="s">
        <v>737</v>
      </c>
      <c r="O5" s="461" t="s">
        <v>738</v>
      </c>
      <c r="P5" s="401" t="s">
        <v>739</v>
      </c>
      <c r="Q5" s="48" t="s">
        <v>740</v>
      </c>
      <c r="R5" s="1194"/>
    </row>
    <row r="6" spans="1:18" s="46" customFormat="1" ht="24.75" customHeight="1">
      <c r="A6" s="1240"/>
      <c r="B6" s="399"/>
      <c r="C6" s="488"/>
      <c r="D6" s="488"/>
      <c r="E6" s="48" t="s">
        <v>730</v>
      </c>
      <c r="F6" s="48"/>
      <c r="G6" s="488"/>
      <c r="H6" s="488"/>
      <c r="I6" s="48" t="s">
        <v>741</v>
      </c>
      <c r="J6" s="48" t="s">
        <v>743</v>
      </c>
      <c r="K6" s="488"/>
      <c r="L6" s="48" t="s">
        <v>742</v>
      </c>
      <c r="M6" s="488"/>
      <c r="N6" s="488"/>
      <c r="O6" s="488"/>
      <c r="P6" s="488"/>
      <c r="Q6" s="558" t="s">
        <v>744</v>
      </c>
      <c r="R6" s="1194"/>
    </row>
    <row r="7" spans="1:18" s="46" customFormat="1" ht="24.75" customHeight="1">
      <c r="A7" s="1240"/>
      <c r="B7" s="399"/>
      <c r="C7" s="488" t="s">
        <v>745</v>
      </c>
      <c r="D7" s="488"/>
      <c r="E7" s="488"/>
      <c r="F7" s="636" t="s">
        <v>959</v>
      </c>
      <c r="G7" s="488"/>
      <c r="H7" s="488"/>
      <c r="I7" s="553" t="s">
        <v>746</v>
      </c>
      <c r="J7" s="559" t="s">
        <v>748</v>
      </c>
      <c r="K7" s="489" t="s">
        <v>749</v>
      </c>
      <c r="L7" s="489" t="s">
        <v>747</v>
      </c>
      <c r="M7" s="488" t="s">
        <v>745</v>
      </c>
      <c r="N7" s="553" t="s">
        <v>750</v>
      </c>
      <c r="O7" s="553" t="s">
        <v>751</v>
      </c>
      <c r="P7" s="560"/>
      <c r="Q7" s="488" t="s">
        <v>752</v>
      </c>
      <c r="R7" s="1194"/>
    </row>
    <row r="8" spans="1:18" s="46" customFormat="1" ht="24.75" customHeight="1">
      <c r="A8" s="1192"/>
      <c r="B8" s="400" t="s">
        <v>753</v>
      </c>
      <c r="C8" s="49" t="s">
        <v>754</v>
      </c>
      <c r="D8" s="501" t="s">
        <v>755</v>
      </c>
      <c r="E8" s="501" t="s">
        <v>756</v>
      </c>
      <c r="F8" s="634" t="s">
        <v>960</v>
      </c>
      <c r="G8" s="562" t="s">
        <v>760</v>
      </c>
      <c r="H8" s="501" t="s">
        <v>757</v>
      </c>
      <c r="I8" s="561" t="s">
        <v>758</v>
      </c>
      <c r="J8" s="503" t="s">
        <v>758</v>
      </c>
      <c r="K8" s="501" t="s">
        <v>758</v>
      </c>
      <c r="L8" s="501" t="s">
        <v>759</v>
      </c>
      <c r="M8" s="49" t="s">
        <v>754</v>
      </c>
      <c r="N8" s="501" t="s">
        <v>761</v>
      </c>
      <c r="O8" s="501" t="s">
        <v>761</v>
      </c>
      <c r="P8" s="563" t="s">
        <v>762</v>
      </c>
      <c r="Q8" s="49" t="s">
        <v>763</v>
      </c>
      <c r="R8" s="1195"/>
    </row>
    <row r="9" spans="1:18" ht="33" customHeight="1">
      <c r="A9" s="168" t="s">
        <v>1099</v>
      </c>
      <c r="B9" s="193" t="s">
        <v>768</v>
      </c>
      <c r="C9" s="177" t="s">
        <v>768</v>
      </c>
      <c r="D9" s="177" t="s">
        <v>768</v>
      </c>
      <c r="E9" s="177" t="s">
        <v>768</v>
      </c>
      <c r="F9" s="791">
        <v>0</v>
      </c>
      <c r="G9" s="177" t="s">
        <v>768</v>
      </c>
      <c r="H9" s="177" t="s">
        <v>768</v>
      </c>
      <c r="I9" s="177" t="s">
        <v>768</v>
      </c>
      <c r="J9" s="177" t="s">
        <v>768</v>
      </c>
      <c r="K9" s="177" t="s">
        <v>768</v>
      </c>
      <c r="L9" s="177" t="s">
        <v>768</v>
      </c>
      <c r="M9" s="177" t="s">
        <v>768</v>
      </c>
      <c r="N9" s="177" t="s">
        <v>768</v>
      </c>
      <c r="O9" s="177" t="s">
        <v>768</v>
      </c>
      <c r="P9" s="177" t="s">
        <v>768</v>
      </c>
      <c r="Q9" s="195" t="s">
        <v>768</v>
      </c>
      <c r="R9" s="196" t="s">
        <v>1084</v>
      </c>
    </row>
    <row r="10" spans="1:18" ht="33" customHeight="1">
      <c r="A10" s="168" t="s">
        <v>766</v>
      </c>
      <c r="B10" s="193">
        <v>65</v>
      </c>
      <c r="C10" s="177">
        <v>42</v>
      </c>
      <c r="D10" s="177">
        <v>9</v>
      </c>
      <c r="E10" s="177">
        <v>6</v>
      </c>
      <c r="F10" s="791">
        <v>0</v>
      </c>
      <c r="G10" s="177" t="s">
        <v>768</v>
      </c>
      <c r="H10" s="177">
        <v>7</v>
      </c>
      <c r="I10" s="177">
        <v>4</v>
      </c>
      <c r="J10" s="177">
        <v>1</v>
      </c>
      <c r="K10" s="177">
        <v>2</v>
      </c>
      <c r="L10" s="177">
        <v>13</v>
      </c>
      <c r="M10" s="177" t="s">
        <v>768</v>
      </c>
      <c r="N10" s="177" t="s">
        <v>768</v>
      </c>
      <c r="O10" s="177" t="s">
        <v>768</v>
      </c>
      <c r="P10" s="177" t="s">
        <v>768</v>
      </c>
      <c r="Q10" s="195">
        <v>23</v>
      </c>
      <c r="R10" s="196" t="s">
        <v>1085</v>
      </c>
    </row>
    <row r="11" spans="1:18" ht="33" customHeight="1">
      <c r="A11" s="197" t="s">
        <v>1100</v>
      </c>
      <c r="B11" s="193" t="s">
        <v>768</v>
      </c>
      <c r="C11" s="177" t="s">
        <v>768</v>
      </c>
      <c r="D11" s="177" t="s">
        <v>768</v>
      </c>
      <c r="E11" s="177" t="s">
        <v>768</v>
      </c>
      <c r="F11" s="791">
        <v>0</v>
      </c>
      <c r="G11" s="177" t="s">
        <v>768</v>
      </c>
      <c r="H11" s="177" t="s">
        <v>768</v>
      </c>
      <c r="I11" s="177" t="s">
        <v>768</v>
      </c>
      <c r="J11" s="177" t="s">
        <v>768</v>
      </c>
      <c r="K11" s="177" t="s">
        <v>768</v>
      </c>
      <c r="L11" s="177" t="s">
        <v>768</v>
      </c>
      <c r="M11" s="177" t="s">
        <v>768</v>
      </c>
      <c r="N11" s="177" t="s">
        <v>768</v>
      </c>
      <c r="O11" s="177" t="s">
        <v>768</v>
      </c>
      <c r="P11" s="177" t="s">
        <v>768</v>
      </c>
      <c r="Q11" s="195" t="s">
        <v>768</v>
      </c>
      <c r="R11" s="196" t="s">
        <v>1086</v>
      </c>
    </row>
    <row r="12" spans="1:18" ht="33" customHeight="1">
      <c r="A12" s="197" t="s">
        <v>767</v>
      </c>
      <c r="B12" s="198">
        <v>63</v>
      </c>
      <c r="C12" s="198">
        <v>42</v>
      </c>
      <c r="D12" s="198">
        <v>9</v>
      </c>
      <c r="E12" s="198">
        <v>6</v>
      </c>
      <c r="F12" s="791">
        <v>0</v>
      </c>
      <c r="G12" s="177" t="s">
        <v>768</v>
      </c>
      <c r="H12" s="198">
        <v>9</v>
      </c>
      <c r="I12" s="198">
        <v>4</v>
      </c>
      <c r="J12" s="198">
        <v>1</v>
      </c>
      <c r="K12" s="198">
        <v>2</v>
      </c>
      <c r="L12" s="198">
        <v>11</v>
      </c>
      <c r="M12" s="177" t="s">
        <v>768</v>
      </c>
      <c r="N12" s="177" t="s">
        <v>768</v>
      </c>
      <c r="O12" s="177" t="s">
        <v>768</v>
      </c>
      <c r="P12" s="177" t="s">
        <v>768</v>
      </c>
      <c r="Q12" s="199">
        <v>21</v>
      </c>
      <c r="R12" s="196" t="s">
        <v>1087</v>
      </c>
    </row>
    <row r="13" spans="1:18" ht="33" customHeight="1">
      <c r="A13" s="182" t="s">
        <v>764</v>
      </c>
      <c r="B13" s="198">
        <v>62</v>
      </c>
      <c r="C13" s="198">
        <v>41</v>
      </c>
      <c r="D13" s="198">
        <v>9</v>
      </c>
      <c r="E13" s="198">
        <v>6</v>
      </c>
      <c r="F13" s="773">
        <v>0</v>
      </c>
      <c r="G13" s="177" t="s">
        <v>768</v>
      </c>
      <c r="H13" s="198">
        <v>8</v>
      </c>
      <c r="I13" s="198">
        <v>4</v>
      </c>
      <c r="J13" s="198">
        <v>1</v>
      </c>
      <c r="K13" s="198">
        <v>2</v>
      </c>
      <c r="L13" s="198">
        <v>11</v>
      </c>
      <c r="M13" s="177" t="s">
        <v>768</v>
      </c>
      <c r="N13" s="177" t="s">
        <v>768</v>
      </c>
      <c r="O13" s="177" t="s">
        <v>768</v>
      </c>
      <c r="P13" s="177" t="s">
        <v>768</v>
      </c>
      <c r="Q13" s="199">
        <v>21</v>
      </c>
      <c r="R13" s="179" t="s">
        <v>765</v>
      </c>
    </row>
    <row r="14" spans="1:18" s="156" customFormat="1" ht="33" customHeight="1">
      <c r="A14" s="157" t="s">
        <v>363</v>
      </c>
      <c r="B14" s="43">
        <f>SUM(C14,Q14)</f>
        <v>62</v>
      </c>
      <c r="C14" s="43">
        <f>SUM(D14:L14)</f>
        <v>41</v>
      </c>
      <c r="D14" s="43">
        <v>9</v>
      </c>
      <c r="E14" s="43">
        <v>7</v>
      </c>
      <c r="F14" s="773">
        <v>0</v>
      </c>
      <c r="G14" s="588" t="s">
        <v>50</v>
      </c>
      <c r="H14" s="43">
        <v>6</v>
      </c>
      <c r="I14" s="43">
        <v>5</v>
      </c>
      <c r="J14" s="43">
        <v>1</v>
      </c>
      <c r="K14" s="43">
        <v>2</v>
      </c>
      <c r="L14" s="43">
        <v>11</v>
      </c>
      <c r="M14" s="588" t="s">
        <v>50</v>
      </c>
      <c r="N14" s="588" t="s">
        <v>50</v>
      </c>
      <c r="O14" s="588" t="s">
        <v>50</v>
      </c>
      <c r="P14" s="588" t="s">
        <v>50</v>
      </c>
      <c r="Q14" s="131">
        <v>21</v>
      </c>
      <c r="R14" s="229" t="s">
        <v>363</v>
      </c>
    </row>
    <row r="15" spans="1:18" s="156" customFormat="1" ht="33" customHeight="1">
      <c r="A15" s="157" t="s">
        <v>121</v>
      </c>
      <c r="B15" s="43">
        <v>78</v>
      </c>
      <c r="C15" s="43">
        <v>48</v>
      </c>
      <c r="D15" s="43">
        <v>10</v>
      </c>
      <c r="E15" s="43">
        <v>6</v>
      </c>
      <c r="F15" s="773">
        <v>0</v>
      </c>
      <c r="G15" s="588" t="s">
        <v>50</v>
      </c>
      <c r="H15" s="43">
        <v>12</v>
      </c>
      <c r="I15" s="43">
        <v>4</v>
      </c>
      <c r="J15" s="43">
        <v>1</v>
      </c>
      <c r="K15" s="43">
        <v>2</v>
      </c>
      <c r="L15" s="43">
        <v>13</v>
      </c>
      <c r="M15" s="588">
        <v>9</v>
      </c>
      <c r="N15" s="588">
        <v>1</v>
      </c>
      <c r="O15" s="588" t="s">
        <v>50</v>
      </c>
      <c r="P15" s="588">
        <v>8</v>
      </c>
      <c r="Q15" s="131">
        <v>21</v>
      </c>
      <c r="R15" s="229" t="s">
        <v>121</v>
      </c>
    </row>
    <row r="16" spans="1:18" s="284" customFormat="1" ht="33" customHeight="1">
      <c r="A16" s="880" t="s">
        <v>915</v>
      </c>
      <c r="B16" s="877">
        <v>64</v>
      </c>
      <c r="C16" s="878">
        <f>SUM(D16:L16)</f>
        <v>37</v>
      </c>
      <c r="D16" s="878">
        <v>9</v>
      </c>
      <c r="E16" s="878">
        <v>5</v>
      </c>
      <c r="F16" s="878">
        <v>5</v>
      </c>
      <c r="G16" s="878">
        <v>0</v>
      </c>
      <c r="H16" s="878">
        <v>6</v>
      </c>
      <c r="I16" s="878">
        <v>3</v>
      </c>
      <c r="J16" s="878">
        <v>0</v>
      </c>
      <c r="K16" s="878">
        <v>1</v>
      </c>
      <c r="L16" s="878">
        <v>8</v>
      </c>
      <c r="M16" s="878">
        <f>SUM(N16:P16)</f>
        <v>6</v>
      </c>
      <c r="N16" s="878">
        <v>2</v>
      </c>
      <c r="O16" s="878">
        <v>0</v>
      </c>
      <c r="P16" s="878">
        <v>4</v>
      </c>
      <c r="Q16" s="879">
        <v>21</v>
      </c>
      <c r="R16" s="881" t="s">
        <v>961</v>
      </c>
    </row>
    <row r="17" spans="1:18" s="201" customFormat="1" ht="15.75" customHeight="1">
      <c r="A17" s="200" t="s">
        <v>1446</v>
      </c>
      <c r="M17" s="1202" t="s">
        <v>1447</v>
      </c>
      <c r="N17" s="1202"/>
      <c r="O17" s="1202"/>
      <c r="P17" s="1202"/>
      <c r="Q17" s="1202"/>
      <c r="R17" s="1202"/>
    </row>
    <row r="18" s="201" customFormat="1" ht="15.75" customHeight="1">
      <c r="A18" s="201" t="s">
        <v>1448</v>
      </c>
    </row>
  </sheetData>
  <mergeCells count="7">
    <mergeCell ref="M17:R17"/>
    <mergeCell ref="A1:R1"/>
    <mergeCell ref="C3:P3"/>
    <mergeCell ref="C4:L4"/>
    <mergeCell ref="M4:P4"/>
    <mergeCell ref="A3:A8"/>
    <mergeCell ref="R3:R8"/>
  </mergeCells>
  <printOptions/>
  <pageMargins left="0.52" right="0.32" top="0.984251968503937" bottom="0.984251968503937" header="0.5118110236220472" footer="0.5118110236220472"/>
  <pageSetup horizontalDpi="600" verticalDpi="600" orientation="landscape" paperSize="9" scale="80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J11"/>
  <sheetViews>
    <sheetView workbookViewId="0" topLeftCell="A1">
      <selection activeCell="G17" sqref="G17"/>
    </sheetView>
  </sheetViews>
  <sheetFormatPr defaultColWidth="9.140625" defaultRowHeight="12.75"/>
  <cols>
    <col min="1" max="1" width="14.28125" style="227" customWidth="1"/>
    <col min="2" max="6" width="13.7109375" style="227" customWidth="1"/>
    <col min="7" max="7" width="15.421875" style="227" customWidth="1"/>
    <col min="8" max="8" width="15.00390625" style="227" customWidth="1"/>
    <col min="9" max="9" width="13.7109375" style="227" customWidth="1"/>
    <col min="10" max="10" width="13.57421875" style="227" customWidth="1"/>
    <col min="11" max="16384" width="9.140625" style="227" customWidth="1"/>
  </cols>
  <sheetData>
    <row r="1" spans="1:10" ht="32.25" customHeight="1">
      <c r="A1" s="1442" t="s">
        <v>111</v>
      </c>
      <c r="B1" s="1442"/>
      <c r="C1" s="1442"/>
      <c r="D1" s="1442"/>
      <c r="E1" s="1442"/>
      <c r="F1" s="1442"/>
      <c r="G1" s="1442"/>
      <c r="H1" s="1442"/>
      <c r="I1" s="1442"/>
      <c r="J1" s="1442"/>
    </row>
    <row r="2" spans="1:10" s="453" customFormat="1" ht="20.25" customHeight="1">
      <c r="A2" s="452" t="s">
        <v>1080</v>
      </c>
      <c r="J2" s="454" t="s">
        <v>1081</v>
      </c>
    </row>
    <row r="3" spans="1:10" s="456" customFormat="1" ht="24" customHeight="1">
      <c r="A3" s="1309" t="s">
        <v>1442</v>
      </c>
      <c r="B3" s="1310" t="s">
        <v>1082</v>
      </c>
      <c r="C3" s="1311"/>
      <c r="D3" s="1443" t="s">
        <v>659</v>
      </c>
      <c r="E3" s="1444"/>
      <c r="F3" s="1310" t="s">
        <v>1083</v>
      </c>
      <c r="G3" s="1311"/>
      <c r="H3" s="1310" t="s">
        <v>1443</v>
      </c>
      <c r="I3" s="1311"/>
      <c r="J3" s="1410" t="s">
        <v>1444</v>
      </c>
    </row>
    <row r="4" spans="1:10" s="457" customFormat="1" ht="30.75" customHeight="1">
      <c r="A4" s="1305"/>
      <c r="B4" s="1306" t="s">
        <v>1269</v>
      </c>
      <c r="C4" s="1307"/>
      <c r="D4" s="1306" t="s">
        <v>660</v>
      </c>
      <c r="E4" s="1445"/>
      <c r="F4" s="1306" t="s">
        <v>1445</v>
      </c>
      <c r="G4" s="1307"/>
      <c r="H4" s="1306" t="s">
        <v>1112</v>
      </c>
      <c r="I4" s="1307"/>
      <c r="J4" s="1411"/>
    </row>
    <row r="5" spans="1:10" s="456" customFormat="1" ht="21.75" customHeight="1">
      <c r="A5" s="1305"/>
      <c r="B5" s="403" t="s">
        <v>1120</v>
      </c>
      <c r="C5" s="403" t="s">
        <v>1121</v>
      </c>
      <c r="D5" s="403" t="s">
        <v>1120</v>
      </c>
      <c r="E5" s="403" t="s">
        <v>1121</v>
      </c>
      <c r="F5" s="403" t="s">
        <v>1120</v>
      </c>
      <c r="G5" s="403" t="s">
        <v>1121</v>
      </c>
      <c r="H5" s="403" t="s">
        <v>1120</v>
      </c>
      <c r="I5" s="403" t="s">
        <v>1121</v>
      </c>
      <c r="J5" s="1412"/>
    </row>
    <row r="6" spans="1:10" s="457" customFormat="1" ht="43.5" customHeight="1">
      <c r="A6" s="1307"/>
      <c r="B6" s="458" t="s">
        <v>1128</v>
      </c>
      <c r="C6" s="458" t="s">
        <v>1122</v>
      </c>
      <c r="D6" s="458" t="s">
        <v>1128</v>
      </c>
      <c r="E6" s="458" t="s">
        <v>1122</v>
      </c>
      <c r="F6" s="458" t="s">
        <v>1128</v>
      </c>
      <c r="G6" s="458" t="s">
        <v>1122</v>
      </c>
      <c r="H6" s="458" t="s">
        <v>1128</v>
      </c>
      <c r="I6" s="458" t="s">
        <v>1122</v>
      </c>
      <c r="J6" s="1413"/>
    </row>
    <row r="7" spans="1:10" s="260" customFormat="1" ht="36.75" customHeight="1">
      <c r="A7" s="382" t="s">
        <v>764</v>
      </c>
      <c r="B7" s="680">
        <v>1532</v>
      </c>
      <c r="C7" s="680">
        <v>4122</v>
      </c>
      <c r="D7" s="680">
        <v>910</v>
      </c>
      <c r="E7" s="680">
        <v>2367</v>
      </c>
      <c r="F7" s="680">
        <v>622</v>
      </c>
      <c r="G7" s="680">
        <v>1755</v>
      </c>
      <c r="H7" s="383">
        <v>0</v>
      </c>
      <c r="I7" s="383">
        <v>0</v>
      </c>
      <c r="J7" s="323" t="s">
        <v>764</v>
      </c>
    </row>
    <row r="8" spans="1:10" s="159" customFormat="1" ht="36.75" customHeight="1">
      <c r="A8" s="743" t="s">
        <v>363</v>
      </c>
      <c r="B8" s="736">
        <f>SUM(D8,F8)</f>
        <v>1749</v>
      </c>
      <c r="C8" s="736">
        <f>SUM(E8,G8)</f>
        <v>4836</v>
      </c>
      <c r="D8" s="736">
        <v>1067</v>
      </c>
      <c r="E8" s="736">
        <v>2874</v>
      </c>
      <c r="F8" s="736">
        <v>682</v>
      </c>
      <c r="G8" s="736">
        <v>1962</v>
      </c>
      <c r="H8" s="383">
        <v>0</v>
      </c>
      <c r="I8" s="383">
        <v>0</v>
      </c>
      <c r="J8" s="734" t="s">
        <v>363</v>
      </c>
    </row>
    <row r="9" spans="1:10" s="159" customFormat="1" ht="36.75" customHeight="1">
      <c r="A9" s="743" t="s">
        <v>121</v>
      </c>
      <c r="B9" s="736">
        <v>2034</v>
      </c>
      <c r="C9" s="736">
        <v>5531</v>
      </c>
      <c r="D9" s="736">
        <v>1204</v>
      </c>
      <c r="E9" s="736">
        <v>3146</v>
      </c>
      <c r="F9" s="736">
        <v>830</v>
      </c>
      <c r="G9" s="736">
        <v>2385</v>
      </c>
      <c r="H9" s="383">
        <v>0</v>
      </c>
      <c r="I9" s="383">
        <v>0</v>
      </c>
      <c r="J9" s="734" t="s">
        <v>121</v>
      </c>
    </row>
    <row r="10" spans="1:10" s="156" customFormat="1" ht="36.75" customHeight="1" thickBot="1">
      <c r="A10" s="744" t="s">
        <v>710</v>
      </c>
      <c r="B10" s="1078">
        <v>2203</v>
      </c>
      <c r="C10" s="1079">
        <v>5848</v>
      </c>
      <c r="D10" s="1079">
        <v>1364</v>
      </c>
      <c r="E10" s="1079">
        <v>3579</v>
      </c>
      <c r="F10" s="1079">
        <v>839</v>
      </c>
      <c r="G10" s="1079">
        <v>2269</v>
      </c>
      <c r="H10" s="1080">
        <v>0</v>
      </c>
      <c r="I10" s="1081">
        <v>0</v>
      </c>
      <c r="J10" s="745" t="s">
        <v>537</v>
      </c>
    </row>
    <row r="11" spans="1:10" s="313" customFormat="1" ht="18.75" customHeight="1">
      <c r="A11" s="968" t="s">
        <v>96</v>
      </c>
      <c r="B11" s="512"/>
      <c r="J11" s="211" t="s">
        <v>1139</v>
      </c>
    </row>
  </sheetData>
  <mergeCells count="11">
    <mergeCell ref="F4:G4"/>
    <mergeCell ref="J3:J6"/>
    <mergeCell ref="H4:I4"/>
    <mergeCell ref="A1:J1"/>
    <mergeCell ref="A3:A6"/>
    <mergeCell ref="B3:C3"/>
    <mergeCell ref="D3:E3"/>
    <mergeCell ref="F3:G3"/>
    <mergeCell ref="H3:I3"/>
    <mergeCell ref="B4:C4"/>
    <mergeCell ref="D4:E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0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R32"/>
  <sheetViews>
    <sheetView zoomScaleSheetLayoutView="100" workbookViewId="0" topLeftCell="A4">
      <selection activeCell="O12" sqref="O12"/>
    </sheetView>
  </sheetViews>
  <sheetFormatPr defaultColWidth="9.140625" defaultRowHeight="12.75"/>
  <cols>
    <col min="1" max="1" width="13.57421875" style="240" customWidth="1"/>
    <col min="2" max="2" width="8.00390625" style="240" customWidth="1"/>
    <col min="3" max="3" width="9.421875" style="240" customWidth="1"/>
    <col min="4" max="4" width="9.140625" style="240" customWidth="1"/>
    <col min="5" max="5" width="10.57421875" style="240" customWidth="1"/>
    <col min="6" max="6" width="7.8515625" style="240" customWidth="1"/>
    <col min="7" max="7" width="8.7109375" style="240" customWidth="1"/>
    <col min="8" max="8" width="9.140625" style="240" customWidth="1"/>
    <col min="9" max="9" width="9.7109375" style="240" customWidth="1"/>
    <col min="10" max="10" width="8.00390625" style="240" customWidth="1"/>
    <col min="11" max="11" width="9.00390625" style="240" customWidth="1"/>
    <col min="12" max="12" width="9.57421875" style="240" customWidth="1"/>
    <col min="13" max="13" width="9.28125" style="240" customWidth="1"/>
    <col min="14" max="14" width="13.00390625" style="240" customWidth="1"/>
    <col min="15" max="15" width="9.8515625" style="240" customWidth="1"/>
    <col min="16" max="16" width="9.8515625" style="240" bestFit="1" customWidth="1"/>
    <col min="17" max="16384" width="11.28125" style="240" customWidth="1"/>
  </cols>
  <sheetData>
    <row r="1" spans="1:18" s="256" customFormat="1" ht="23.25">
      <c r="A1" s="1420" t="s">
        <v>112</v>
      </c>
      <c r="B1" s="1420"/>
      <c r="C1" s="1420"/>
      <c r="D1" s="1420"/>
      <c r="E1" s="1420"/>
      <c r="F1" s="1420"/>
      <c r="G1" s="1420"/>
      <c r="H1" s="1420"/>
      <c r="I1" s="1420"/>
      <c r="J1" s="1420"/>
      <c r="K1" s="1420"/>
      <c r="L1" s="1420"/>
      <c r="M1" s="1420"/>
      <c r="N1" s="1420"/>
      <c r="O1" s="1420"/>
      <c r="P1" s="1420"/>
      <c r="Q1" s="1420"/>
      <c r="R1" s="1421"/>
    </row>
    <row r="2" spans="1:14" s="437" customFormat="1" ht="18" customHeight="1">
      <c r="A2" s="437" t="s">
        <v>160</v>
      </c>
      <c r="L2" s="1446" t="s">
        <v>161</v>
      </c>
      <c r="M2" s="1447"/>
      <c r="N2" s="1447"/>
    </row>
    <row r="3" spans="1:14" s="438" customFormat="1" ht="15" customHeight="1">
      <c r="A3" s="1448" t="s">
        <v>12</v>
      </c>
      <c r="B3" s="1451" t="s">
        <v>162</v>
      </c>
      <c r="C3" s="1452"/>
      <c r="D3" s="1452"/>
      <c r="E3" s="1452"/>
      <c r="F3" s="1452"/>
      <c r="G3" s="1452"/>
      <c r="H3" s="1452"/>
      <c r="I3" s="1452"/>
      <c r="J3" s="1452"/>
      <c r="K3" s="1452"/>
      <c r="L3" s="1452"/>
      <c r="M3" s="1453"/>
      <c r="N3" s="1454" t="s">
        <v>46</v>
      </c>
    </row>
    <row r="4" spans="1:14" s="438" customFormat="1" ht="15" customHeight="1">
      <c r="A4" s="1449"/>
      <c r="B4" s="1457" t="s">
        <v>163</v>
      </c>
      <c r="C4" s="1458"/>
      <c r="D4" s="1458"/>
      <c r="E4" s="1459"/>
      <c r="F4" s="1460" t="s">
        <v>164</v>
      </c>
      <c r="G4" s="1461"/>
      <c r="H4" s="1461"/>
      <c r="I4" s="1462"/>
      <c r="J4" s="1460" t="s">
        <v>165</v>
      </c>
      <c r="K4" s="1461"/>
      <c r="L4" s="1461"/>
      <c r="M4" s="1462"/>
      <c r="N4" s="1455"/>
    </row>
    <row r="5" spans="1:14" s="438" customFormat="1" ht="15" customHeight="1">
      <c r="A5" s="1449"/>
      <c r="B5" s="440" t="s">
        <v>1455</v>
      </c>
      <c r="C5" s="1451" t="s">
        <v>166</v>
      </c>
      <c r="D5" s="1453"/>
      <c r="E5" s="440" t="s">
        <v>167</v>
      </c>
      <c r="F5" s="440" t="s">
        <v>1455</v>
      </c>
      <c r="G5" s="1451" t="s">
        <v>166</v>
      </c>
      <c r="H5" s="1453"/>
      <c r="I5" s="440" t="s">
        <v>167</v>
      </c>
      <c r="J5" s="440" t="s">
        <v>1455</v>
      </c>
      <c r="K5" s="1451" t="s">
        <v>166</v>
      </c>
      <c r="L5" s="1453"/>
      <c r="M5" s="440" t="s">
        <v>167</v>
      </c>
      <c r="N5" s="1455"/>
    </row>
    <row r="6" spans="1:14" s="438" customFormat="1" ht="15" customHeight="1">
      <c r="A6" s="1449"/>
      <c r="B6" s="441"/>
      <c r="C6" s="1456" t="s">
        <v>168</v>
      </c>
      <c r="D6" s="1450"/>
      <c r="E6" s="444" t="s">
        <v>169</v>
      </c>
      <c r="F6" s="441"/>
      <c r="G6" s="1456" t="s">
        <v>168</v>
      </c>
      <c r="H6" s="1450"/>
      <c r="I6" s="444" t="s">
        <v>169</v>
      </c>
      <c r="J6" s="441"/>
      <c r="K6" s="1456" t="s">
        <v>168</v>
      </c>
      <c r="L6" s="1450"/>
      <c r="M6" s="444" t="s">
        <v>169</v>
      </c>
      <c r="N6" s="1455"/>
    </row>
    <row r="7" spans="1:14" s="438" customFormat="1" ht="15" customHeight="1">
      <c r="A7" s="1449"/>
      <c r="B7" s="441"/>
      <c r="C7" s="440" t="s">
        <v>170</v>
      </c>
      <c r="D7" s="440" t="s">
        <v>171</v>
      </c>
      <c r="E7" s="439"/>
      <c r="F7" s="441"/>
      <c r="G7" s="440" t="s">
        <v>170</v>
      </c>
      <c r="H7" s="440" t="s">
        <v>171</v>
      </c>
      <c r="I7" s="439"/>
      <c r="J7" s="441"/>
      <c r="K7" s="440" t="s">
        <v>170</v>
      </c>
      <c r="L7" s="440" t="s">
        <v>171</v>
      </c>
      <c r="M7" s="439"/>
      <c r="N7" s="1455"/>
    </row>
    <row r="8" spans="1:14" s="438" customFormat="1" ht="15" customHeight="1">
      <c r="A8" s="1449"/>
      <c r="B8" s="441"/>
      <c r="C8" s="441"/>
      <c r="D8" s="441"/>
      <c r="E8" s="445" t="s">
        <v>172</v>
      </c>
      <c r="F8" s="441"/>
      <c r="G8" s="441"/>
      <c r="H8" s="441"/>
      <c r="I8" s="445" t="s">
        <v>172</v>
      </c>
      <c r="J8" s="441"/>
      <c r="K8" s="441"/>
      <c r="L8" s="441"/>
      <c r="M8" s="445" t="s">
        <v>172</v>
      </c>
      <c r="N8" s="1455"/>
    </row>
    <row r="9" spans="1:14" s="438" customFormat="1" ht="15" customHeight="1">
      <c r="A9" s="1450"/>
      <c r="B9" s="446" t="s">
        <v>1460</v>
      </c>
      <c r="C9" s="446" t="s">
        <v>173</v>
      </c>
      <c r="D9" s="446" t="s">
        <v>174</v>
      </c>
      <c r="E9" s="443" t="s">
        <v>175</v>
      </c>
      <c r="F9" s="446" t="s">
        <v>1460</v>
      </c>
      <c r="G9" s="446" t="s">
        <v>173</v>
      </c>
      <c r="H9" s="446" t="s">
        <v>174</v>
      </c>
      <c r="I9" s="443" t="s">
        <v>175</v>
      </c>
      <c r="J9" s="446" t="s">
        <v>1460</v>
      </c>
      <c r="K9" s="446" t="s">
        <v>173</v>
      </c>
      <c r="L9" s="446" t="s">
        <v>174</v>
      </c>
      <c r="M9" s="443" t="s">
        <v>175</v>
      </c>
      <c r="N9" s="1456"/>
    </row>
    <row r="10" spans="1:14" s="258" customFormat="1" ht="15.75" customHeight="1">
      <c r="A10" s="4" t="s">
        <v>152</v>
      </c>
      <c r="B10" s="384">
        <v>539</v>
      </c>
      <c r="C10" s="384">
        <v>2808</v>
      </c>
      <c r="D10" s="384">
        <v>1014</v>
      </c>
      <c r="E10" s="384">
        <v>80002</v>
      </c>
      <c r="F10" s="384">
        <v>12</v>
      </c>
      <c r="G10" s="384">
        <v>408</v>
      </c>
      <c r="H10" s="384">
        <v>372</v>
      </c>
      <c r="I10" s="384">
        <v>5034</v>
      </c>
      <c r="J10" s="384">
        <v>527</v>
      </c>
      <c r="K10" s="384">
        <v>2400</v>
      </c>
      <c r="L10" s="384">
        <v>642</v>
      </c>
      <c r="M10" s="384">
        <v>74968</v>
      </c>
      <c r="N10" s="329" t="s">
        <v>153</v>
      </c>
    </row>
    <row r="11" spans="1:14" s="258" customFormat="1" ht="15.75" customHeight="1">
      <c r="A11" s="126" t="s">
        <v>154</v>
      </c>
      <c r="B11" s="341">
        <v>389</v>
      </c>
      <c r="C11" s="341">
        <v>2953</v>
      </c>
      <c r="D11" s="341">
        <v>1269</v>
      </c>
      <c r="E11" s="341">
        <v>81541</v>
      </c>
      <c r="F11" s="342">
        <v>60</v>
      </c>
      <c r="G11" s="385">
        <v>2038</v>
      </c>
      <c r="H11" s="385">
        <v>1041</v>
      </c>
      <c r="I11" s="385">
        <v>59076</v>
      </c>
      <c r="J11" s="342">
        <v>328</v>
      </c>
      <c r="K11" s="385">
        <v>915</v>
      </c>
      <c r="L11" s="385">
        <v>228</v>
      </c>
      <c r="M11" s="385">
        <v>22465</v>
      </c>
      <c r="N11" s="329" t="s">
        <v>155</v>
      </c>
    </row>
    <row r="12" spans="1:14" s="159" customFormat="1" ht="15.75" customHeight="1">
      <c r="A12" s="4" t="s">
        <v>156</v>
      </c>
      <c r="B12" s="386">
        <v>539</v>
      </c>
      <c r="C12" s="386">
        <v>2771</v>
      </c>
      <c r="D12" s="386">
        <v>996</v>
      </c>
      <c r="E12" s="386">
        <v>79130</v>
      </c>
      <c r="F12" s="386">
        <v>12</v>
      </c>
      <c r="G12" s="386">
        <v>371</v>
      </c>
      <c r="H12" s="386">
        <v>340</v>
      </c>
      <c r="I12" s="386">
        <v>4904</v>
      </c>
      <c r="J12" s="386">
        <v>527</v>
      </c>
      <c r="K12" s="386">
        <v>2400</v>
      </c>
      <c r="L12" s="386">
        <v>656</v>
      </c>
      <c r="M12" s="386">
        <v>74226</v>
      </c>
      <c r="N12" s="329" t="s">
        <v>157</v>
      </c>
    </row>
    <row r="13" spans="1:14" s="159" customFormat="1" ht="15.75" customHeight="1">
      <c r="A13" s="126" t="s">
        <v>372</v>
      </c>
      <c r="B13" s="342">
        <v>388</v>
      </c>
      <c r="C13" s="342">
        <v>2953</v>
      </c>
      <c r="D13" s="342">
        <v>1269</v>
      </c>
      <c r="E13" s="342">
        <v>55698</v>
      </c>
      <c r="F13" s="342">
        <v>60</v>
      </c>
      <c r="G13" s="342">
        <v>2038</v>
      </c>
      <c r="H13" s="342">
        <v>1041</v>
      </c>
      <c r="I13" s="342">
        <v>33233</v>
      </c>
      <c r="J13" s="342">
        <v>328</v>
      </c>
      <c r="K13" s="342">
        <v>915</v>
      </c>
      <c r="L13" s="342">
        <v>228</v>
      </c>
      <c r="M13" s="342">
        <v>22465</v>
      </c>
      <c r="N13" s="329" t="s">
        <v>158</v>
      </c>
    </row>
    <row r="14" spans="1:14" s="159" customFormat="1" ht="15.75" customHeight="1">
      <c r="A14" s="157" t="s">
        <v>54</v>
      </c>
      <c r="B14" s="386">
        <v>1300</v>
      </c>
      <c r="C14" s="386">
        <v>9313</v>
      </c>
      <c r="D14" s="386">
        <v>1947</v>
      </c>
      <c r="E14" s="386">
        <v>160716</v>
      </c>
      <c r="F14" s="386">
        <v>72</v>
      </c>
      <c r="G14" s="386">
        <v>3173</v>
      </c>
      <c r="H14" s="386">
        <v>965</v>
      </c>
      <c r="I14" s="386">
        <v>40902</v>
      </c>
      <c r="J14" s="386">
        <v>1228</v>
      </c>
      <c r="K14" s="386">
        <v>6140</v>
      </c>
      <c r="L14" s="386">
        <v>982</v>
      </c>
      <c r="M14" s="387">
        <v>119814</v>
      </c>
      <c r="N14" s="158" t="s">
        <v>54</v>
      </c>
    </row>
    <row r="15" spans="1:14" s="159" customFormat="1" ht="15.75" customHeight="1">
      <c r="A15" s="157" t="s">
        <v>363</v>
      </c>
      <c r="B15" s="619">
        <v>1172</v>
      </c>
      <c r="C15" s="386">
        <v>6086</v>
      </c>
      <c r="D15" s="386">
        <v>1593</v>
      </c>
      <c r="E15" s="386">
        <v>109703</v>
      </c>
      <c r="F15" s="386">
        <v>18</v>
      </c>
      <c r="G15" s="386">
        <v>1075</v>
      </c>
      <c r="H15" s="386">
        <v>849</v>
      </c>
      <c r="I15" s="386">
        <v>28672</v>
      </c>
      <c r="J15" s="386">
        <v>1154</v>
      </c>
      <c r="K15" s="386">
        <v>5011</v>
      </c>
      <c r="L15" s="386">
        <v>744</v>
      </c>
      <c r="M15" s="620">
        <v>81031</v>
      </c>
      <c r="N15" s="158" t="s">
        <v>363</v>
      </c>
    </row>
    <row r="16" spans="1:14" s="159" customFormat="1" ht="15.75" customHeight="1">
      <c r="A16" s="157" t="s">
        <v>121</v>
      </c>
      <c r="B16" s="619">
        <v>1248</v>
      </c>
      <c r="C16" s="386">
        <v>6455</v>
      </c>
      <c r="D16" s="386">
        <v>2839</v>
      </c>
      <c r="E16" s="386">
        <v>109736</v>
      </c>
      <c r="F16" s="386">
        <v>8</v>
      </c>
      <c r="G16" s="386">
        <v>948</v>
      </c>
      <c r="H16" s="386">
        <v>109</v>
      </c>
      <c r="I16" s="386">
        <v>17136</v>
      </c>
      <c r="J16" s="386">
        <v>1240</v>
      </c>
      <c r="K16" s="386">
        <v>5507</v>
      </c>
      <c r="L16" s="386">
        <v>2730</v>
      </c>
      <c r="M16" s="620">
        <v>92600</v>
      </c>
      <c r="N16" s="158" t="s">
        <v>121</v>
      </c>
    </row>
    <row r="17" spans="1:14" s="258" customFormat="1" ht="15.75" customHeight="1">
      <c r="A17" s="155" t="s">
        <v>710</v>
      </c>
      <c r="B17" s="746">
        <v>1242</v>
      </c>
      <c r="C17" s="747">
        <v>6355</v>
      </c>
      <c r="D17" s="747">
        <v>1120</v>
      </c>
      <c r="E17" s="747">
        <v>144740</v>
      </c>
      <c r="F17" s="748">
        <v>8</v>
      </c>
      <c r="G17" s="748">
        <v>366</v>
      </c>
      <c r="H17" s="748">
        <v>194</v>
      </c>
      <c r="I17" s="748">
        <v>12914</v>
      </c>
      <c r="J17" s="748">
        <v>1234</v>
      </c>
      <c r="K17" s="748">
        <v>5989</v>
      </c>
      <c r="L17" s="748">
        <v>926</v>
      </c>
      <c r="M17" s="749">
        <v>131826</v>
      </c>
      <c r="N17" s="192" t="s">
        <v>537</v>
      </c>
    </row>
    <row r="18" spans="1:13" s="260" customFormat="1" ht="13.5" customHeight="1">
      <c r="A18" s="259"/>
      <c r="B18" s="681"/>
      <c r="C18" s="681"/>
      <c r="D18" s="682"/>
      <c r="E18" s="682"/>
      <c r="F18" s="682"/>
      <c r="G18" s="682"/>
      <c r="H18" s="682"/>
      <c r="I18" s="682"/>
      <c r="J18" s="682"/>
      <c r="K18" s="682"/>
      <c r="L18" s="682"/>
      <c r="M18" s="682"/>
    </row>
    <row r="19" spans="1:17" s="438" customFormat="1" ht="13.5" customHeight="1">
      <c r="A19" s="1448" t="s">
        <v>12</v>
      </c>
      <c r="B19" s="1463" t="s">
        <v>712</v>
      </c>
      <c r="C19" s="1461"/>
      <c r="D19" s="1461"/>
      <c r="E19" s="1461"/>
      <c r="F19" s="1464" t="s">
        <v>1449</v>
      </c>
      <c r="G19" s="1462"/>
      <c r="H19" s="1460" t="s">
        <v>711</v>
      </c>
      <c r="I19" s="1461"/>
      <c r="J19" s="1461"/>
      <c r="K19" s="1461"/>
      <c r="L19" s="1461"/>
      <c r="M19" s="1461"/>
      <c r="N19" s="1461"/>
      <c r="O19" s="1461"/>
      <c r="P19" s="1462"/>
      <c r="Q19" s="1454" t="s">
        <v>46</v>
      </c>
    </row>
    <row r="20" spans="1:17" s="438" customFormat="1" ht="13.5" customHeight="1">
      <c r="A20" s="1449"/>
      <c r="B20" s="1460" t="s">
        <v>1450</v>
      </c>
      <c r="C20" s="1462"/>
      <c r="D20" s="1463" t="s">
        <v>1451</v>
      </c>
      <c r="E20" s="1462"/>
      <c r="F20" s="1454" t="s">
        <v>1452</v>
      </c>
      <c r="G20" s="1453"/>
      <c r="H20" s="1463" t="s">
        <v>1453</v>
      </c>
      <c r="I20" s="1461"/>
      <c r="J20" s="1462"/>
      <c r="K20" s="1463" t="s">
        <v>1454</v>
      </c>
      <c r="L20" s="1461"/>
      <c r="M20" s="1462"/>
      <c r="N20" s="1463" t="s">
        <v>713</v>
      </c>
      <c r="O20" s="1461"/>
      <c r="P20" s="1462"/>
      <c r="Q20" s="1455"/>
    </row>
    <row r="21" spans="1:17" s="438" customFormat="1" ht="13.5" customHeight="1">
      <c r="A21" s="1449"/>
      <c r="B21" s="440" t="s">
        <v>1455</v>
      </c>
      <c r="C21" s="440" t="s">
        <v>1456</v>
      </c>
      <c r="D21" s="440" t="s">
        <v>1455</v>
      </c>
      <c r="E21" s="440" t="s">
        <v>1456</v>
      </c>
      <c r="F21" s="440" t="s">
        <v>1455</v>
      </c>
      <c r="G21" s="447" t="s">
        <v>1456</v>
      </c>
      <c r="H21" s="444" t="s">
        <v>1457</v>
      </c>
      <c r="I21" s="448" t="s">
        <v>1458</v>
      </c>
      <c r="J21" s="451" t="s">
        <v>1459</v>
      </c>
      <c r="K21" s="444" t="s">
        <v>1457</v>
      </c>
      <c r="L21" s="448" t="s">
        <v>1458</v>
      </c>
      <c r="M21" s="451" t="s">
        <v>1459</v>
      </c>
      <c r="N21" s="444" t="s">
        <v>1457</v>
      </c>
      <c r="O21" s="448" t="s">
        <v>1458</v>
      </c>
      <c r="P21" s="440" t="s">
        <v>1459</v>
      </c>
      <c r="Q21" s="1455"/>
    </row>
    <row r="22" spans="1:17" s="438" customFormat="1" ht="13.5" customHeight="1">
      <c r="A22" s="1450"/>
      <c r="B22" s="446" t="s">
        <v>1460</v>
      </c>
      <c r="C22" s="442" t="s">
        <v>1461</v>
      </c>
      <c r="D22" s="446" t="s">
        <v>1460</v>
      </c>
      <c r="E22" s="442" t="s">
        <v>1461</v>
      </c>
      <c r="F22" s="446" t="s">
        <v>1460</v>
      </c>
      <c r="G22" s="442" t="s">
        <v>1461</v>
      </c>
      <c r="H22" s="446" t="s">
        <v>1296</v>
      </c>
      <c r="I22" s="443" t="s">
        <v>1295</v>
      </c>
      <c r="J22" s="442" t="s">
        <v>1462</v>
      </c>
      <c r="K22" s="446" t="s">
        <v>1296</v>
      </c>
      <c r="L22" s="443" t="s">
        <v>1295</v>
      </c>
      <c r="M22" s="442" t="s">
        <v>1462</v>
      </c>
      <c r="N22" s="446" t="s">
        <v>1296</v>
      </c>
      <c r="O22" s="443" t="s">
        <v>1295</v>
      </c>
      <c r="P22" s="446" t="s">
        <v>1462</v>
      </c>
      <c r="Q22" s="1456"/>
    </row>
    <row r="23" spans="1:17" s="258" customFormat="1" ht="15.75" customHeight="1">
      <c r="A23" s="4" t="s">
        <v>152</v>
      </c>
      <c r="B23" s="76">
        <v>1</v>
      </c>
      <c r="C23" s="76">
        <v>5</v>
      </c>
      <c r="D23" s="76">
        <v>1</v>
      </c>
      <c r="E23" s="76">
        <v>5</v>
      </c>
      <c r="F23" s="261">
        <v>0</v>
      </c>
      <c r="G23" s="261">
        <v>0</v>
      </c>
      <c r="H23" s="76">
        <v>2</v>
      </c>
      <c r="I23" s="76">
        <v>2</v>
      </c>
      <c r="J23" s="261">
        <v>0</v>
      </c>
      <c r="K23" s="641">
        <v>9890</v>
      </c>
      <c r="L23" s="76">
        <v>9890</v>
      </c>
      <c r="M23" s="261">
        <v>0</v>
      </c>
      <c r="N23" s="641">
        <v>1283</v>
      </c>
      <c r="O23" s="76">
        <v>1283</v>
      </c>
      <c r="P23" s="261">
        <v>0</v>
      </c>
      <c r="Q23" s="329" t="s">
        <v>153</v>
      </c>
    </row>
    <row r="24" spans="1:17" s="258" customFormat="1" ht="15.75" customHeight="1">
      <c r="A24" s="126" t="s">
        <v>154</v>
      </c>
      <c r="B24" s="262" t="s">
        <v>51</v>
      </c>
      <c r="C24" s="262" t="s">
        <v>51</v>
      </c>
      <c r="D24" s="262" t="s">
        <v>51</v>
      </c>
      <c r="E24" s="262" t="s">
        <v>51</v>
      </c>
      <c r="F24" s="261">
        <v>0</v>
      </c>
      <c r="G24" s="261">
        <v>0</v>
      </c>
      <c r="H24" s="262">
        <v>1</v>
      </c>
      <c r="I24" s="262" t="s">
        <v>51</v>
      </c>
      <c r="J24" s="262">
        <v>1</v>
      </c>
      <c r="K24" s="388">
        <v>54</v>
      </c>
      <c r="L24" s="262" t="s">
        <v>51</v>
      </c>
      <c r="M24" s="262">
        <v>54</v>
      </c>
      <c r="N24" s="388">
        <v>8</v>
      </c>
      <c r="O24" s="262" t="s">
        <v>51</v>
      </c>
      <c r="P24" s="262">
        <v>8</v>
      </c>
      <c r="Q24" s="329" t="s">
        <v>155</v>
      </c>
    </row>
    <row r="25" spans="1:17" s="159" customFormat="1" ht="15.75" customHeight="1">
      <c r="A25" s="4" t="s">
        <v>156</v>
      </c>
      <c r="B25" s="78">
        <v>1</v>
      </c>
      <c r="C25" s="78">
        <v>5</v>
      </c>
      <c r="D25" s="78">
        <v>1</v>
      </c>
      <c r="E25" s="78">
        <v>5</v>
      </c>
      <c r="F25" s="261">
        <v>0</v>
      </c>
      <c r="G25" s="261">
        <v>0</v>
      </c>
      <c r="H25" s="78">
        <v>2</v>
      </c>
      <c r="I25" s="78">
        <v>2</v>
      </c>
      <c r="J25" s="263" t="s">
        <v>50</v>
      </c>
      <c r="K25" s="642">
        <v>9890</v>
      </c>
      <c r="L25" s="78">
        <v>9890</v>
      </c>
      <c r="M25" s="263" t="s">
        <v>50</v>
      </c>
      <c r="N25" s="642">
        <v>1764</v>
      </c>
      <c r="O25" s="78">
        <v>1764</v>
      </c>
      <c r="P25" s="263"/>
      <c r="Q25" s="329" t="s">
        <v>157</v>
      </c>
    </row>
    <row r="26" spans="1:17" s="159" customFormat="1" ht="15.75" customHeight="1">
      <c r="A26" s="126" t="s">
        <v>372</v>
      </c>
      <c r="B26" s="264" t="s">
        <v>1463</v>
      </c>
      <c r="C26" s="264" t="s">
        <v>1463</v>
      </c>
      <c r="D26" s="264" t="s">
        <v>1463</v>
      </c>
      <c r="E26" s="264" t="s">
        <v>1463</v>
      </c>
      <c r="F26" s="261">
        <v>0</v>
      </c>
      <c r="G26" s="261">
        <v>0</v>
      </c>
      <c r="H26" s="264">
        <v>1</v>
      </c>
      <c r="I26" s="264" t="s">
        <v>1463</v>
      </c>
      <c r="J26" s="264">
        <v>1</v>
      </c>
      <c r="K26" s="389">
        <v>54</v>
      </c>
      <c r="L26" s="262" t="s">
        <v>51</v>
      </c>
      <c r="M26" s="264">
        <v>54</v>
      </c>
      <c r="N26" s="389" t="s">
        <v>1463</v>
      </c>
      <c r="O26" s="264" t="s">
        <v>1463</v>
      </c>
      <c r="P26" s="264" t="s">
        <v>1463</v>
      </c>
      <c r="Q26" s="329" t="s">
        <v>158</v>
      </c>
    </row>
    <row r="27" spans="1:17" s="159" customFormat="1" ht="15.75" customHeight="1">
      <c r="A27" s="157" t="s">
        <v>54</v>
      </c>
      <c r="B27" s="78">
        <v>1</v>
      </c>
      <c r="C27" s="78">
        <v>5</v>
      </c>
      <c r="D27" s="78">
        <v>1</v>
      </c>
      <c r="E27" s="78">
        <v>5</v>
      </c>
      <c r="F27" s="261">
        <v>0</v>
      </c>
      <c r="G27" s="261">
        <v>0</v>
      </c>
      <c r="H27" s="78">
        <v>4</v>
      </c>
      <c r="I27" s="78">
        <v>2</v>
      </c>
      <c r="J27" s="263">
        <v>2</v>
      </c>
      <c r="K27" s="642">
        <v>10068</v>
      </c>
      <c r="L27" s="78">
        <v>9890</v>
      </c>
      <c r="M27" s="263">
        <v>178</v>
      </c>
      <c r="N27" s="642">
        <v>6630</v>
      </c>
      <c r="O27" s="78">
        <v>6622</v>
      </c>
      <c r="P27" s="263">
        <v>8</v>
      </c>
      <c r="Q27" s="158" t="s">
        <v>54</v>
      </c>
    </row>
    <row r="28" spans="1:17" s="159" customFormat="1" ht="15.75" customHeight="1">
      <c r="A28" s="157" t="s">
        <v>363</v>
      </c>
      <c r="B28" s="621">
        <v>1</v>
      </c>
      <c r="C28" s="78">
        <v>5</v>
      </c>
      <c r="D28" s="78">
        <v>1</v>
      </c>
      <c r="E28" s="78">
        <v>5</v>
      </c>
      <c r="F28" s="261">
        <v>0</v>
      </c>
      <c r="G28" s="261">
        <v>0</v>
      </c>
      <c r="H28" s="78">
        <v>5</v>
      </c>
      <c r="I28" s="78">
        <v>2</v>
      </c>
      <c r="J28" s="263">
        <v>3</v>
      </c>
      <c r="K28" s="642">
        <v>15068</v>
      </c>
      <c r="L28" s="78">
        <v>9890</v>
      </c>
      <c r="M28" s="263">
        <v>5170</v>
      </c>
      <c r="N28" s="642">
        <v>9674</v>
      </c>
      <c r="O28" s="78">
        <v>9536</v>
      </c>
      <c r="P28" s="683">
        <v>138</v>
      </c>
      <c r="Q28" s="158" t="s">
        <v>363</v>
      </c>
    </row>
    <row r="29" spans="1:17" s="159" customFormat="1" ht="15.75" customHeight="1">
      <c r="A29" s="157" t="s">
        <v>121</v>
      </c>
      <c r="B29" s="78">
        <v>1</v>
      </c>
      <c r="C29" s="78">
        <v>5</v>
      </c>
      <c r="D29" s="78">
        <v>1</v>
      </c>
      <c r="E29" s="78">
        <v>5</v>
      </c>
      <c r="F29" s="261">
        <v>0</v>
      </c>
      <c r="G29" s="261">
        <v>0</v>
      </c>
      <c r="H29" s="78">
        <v>7</v>
      </c>
      <c r="I29" s="78">
        <v>3</v>
      </c>
      <c r="J29" s="263">
        <v>4</v>
      </c>
      <c r="K29" s="642">
        <v>35296</v>
      </c>
      <c r="L29" s="78">
        <v>29890</v>
      </c>
      <c r="M29" s="263">
        <v>5406</v>
      </c>
      <c r="N29" s="642">
        <v>10657</v>
      </c>
      <c r="O29" s="78">
        <v>9473</v>
      </c>
      <c r="P29" s="683">
        <v>223</v>
      </c>
      <c r="Q29" s="158" t="s">
        <v>121</v>
      </c>
    </row>
    <row r="30" spans="1:17" s="593" customFormat="1" ht="15.75" customHeight="1">
      <c r="A30" s="155" t="s">
        <v>710</v>
      </c>
      <c r="B30" s="707">
        <v>1</v>
      </c>
      <c r="C30" s="707">
        <v>5</v>
      </c>
      <c r="D30" s="707">
        <v>1</v>
      </c>
      <c r="E30" s="658">
        <v>5</v>
      </c>
      <c r="F30" s="1082">
        <v>0</v>
      </c>
      <c r="G30" s="1082">
        <v>0</v>
      </c>
      <c r="H30" s="658">
        <v>7</v>
      </c>
      <c r="I30" s="658">
        <v>3</v>
      </c>
      <c r="J30" s="707">
        <v>4</v>
      </c>
      <c r="K30" s="658">
        <v>35482</v>
      </c>
      <c r="L30" s="658">
        <v>30076</v>
      </c>
      <c r="M30" s="750">
        <v>5406</v>
      </c>
      <c r="N30" s="751">
        <v>11040</v>
      </c>
      <c r="O30" s="752">
        <v>10692</v>
      </c>
      <c r="P30" s="753">
        <v>313</v>
      </c>
      <c r="Q30" s="192" t="s">
        <v>537</v>
      </c>
    </row>
    <row r="31" spans="1:17" s="257" customFormat="1" ht="13.5" customHeight="1">
      <c r="A31" s="265" t="s">
        <v>1113</v>
      </c>
      <c r="Q31" s="335" t="s">
        <v>1116</v>
      </c>
    </row>
    <row r="32" s="257" customFormat="1" ht="13.5" customHeight="1">
      <c r="A32" s="336" t="s">
        <v>176</v>
      </c>
    </row>
    <row r="33" s="337" customFormat="1" ht="12.75"/>
  </sheetData>
  <mergeCells count="25">
    <mergeCell ref="Q19:Q22"/>
    <mergeCell ref="B20:C20"/>
    <mergeCell ref="D20:E20"/>
    <mergeCell ref="F20:G20"/>
    <mergeCell ref="H20:J20"/>
    <mergeCell ref="K20:M20"/>
    <mergeCell ref="N20:P20"/>
    <mergeCell ref="A19:A22"/>
    <mergeCell ref="B19:E19"/>
    <mergeCell ref="F19:G19"/>
    <mergeCell ref="H19:P19"/>
    <mergeCell ref="K5:L5"/>
    <mergeCell ref="C6:D6"/>
    <mergeCell ref="G6:H6"/>
    <mergeCell ref="K6:L6"/>
    <mergeCell ref="A1:R1"/>
    <mergeCell ref="L2:N2"/>
    <mergeCell ref="A3:A9"/>
    <mergeCell ref="B3:M3"/>
    <mergeCell ref="N3:N9"/>
    <mergeCell ref="B4:E4"/>
    <mergeCell ref="F4:I4"/>
    <mergeCell ref="J4:M4"/>
    <mergeCell ref="C5:D5"/>
    <mergeCell ref="G5:H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0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T22"/>
  <sheetViews>
    <sheetView zoomScaleSheetLayoutView="100" workbookViewId="0" topLeftCell="C1">
      <selection activeCell="S22" sqref="S22"/>
    </sheetView>
  </sheetViews>
  <sheetFormatPr defaultColWidth="9.140625" defaultRowHeight="12.75"/>
  <cols>
    <col min="1" max="1" width="7.7109375" style="167" customWidth="1"/>
    <col min="2" max="2" width="9.28125" style="167" customWidth="1"/>
    <col min="3" max="7" width="10.28125" style="167" customWidth="1"/>
    <col min="8" max="8" width="10.00390625" style="167" customWidth="1"/>
    <col min="9" max="10" width="7.28125" style="167" customWidth="1"/>
    <col min="11" max="11" width="4.8515625" style="167" customWidth="1"/>
    <col min="12" max="12" width="7.7109375" style="167" customWidth="1"/>
    <col min="13" max="13" width="4.7109375" style="167" customWidth="1"/>
    <col min="14" max="14" width="6.7109375" style="167" customWidth="1"/>
    <col min="15" max="15" width="4.7109375" style="167" customWidth="1"/>
    <col min="16" max="16" width="6.7109375" style="167" customWidth="1"/>
    <col min="17" max="17" width="5.140625" style="167" customWidth="1"/>
    <col min="18" max="18" width="6.28125" style="167" customWidth="1"/>
    <col min="19" max="20" width="7.8515625" style="167" customWidth="1"/>
    <col min="21" max="16384" width="9.140625" style="167" customWidth="1"/>
  </cols>
  <sheetData>
    <row r="1" spans="1:18" ht="52.5" customHeight="1">
      <c r="A1" s="1420" t="s">
        <v>113</v>
      </c>
      <c r="B1" s="1420"/>
      <c r="C1" s="1420"/>
      <c r="D1" s="1420"/>
      <c r="E1" s="1420"/>
      <c r="F1" s="1420"/>
      <c r="G1" s="1420"/>
      <c r="H1" s="1420"/>
      <c r="I1" s="1420"/>
      <c r="J1" s="1420"/>
      <c r="K1" s="1420"/>
      <c r="L1" s="1420"/>
      <c r="M1" s="1420"/>
      <c r="N1" s="1420"/>
      <c r="O1" s="1420"/>
      <c r="P1" s="1420"/>
      <c r="Q1" s="1420"/>
      <c r="R1" s="1421"/>
    </row>
    <row r="2" spans="1:20" s="169" customFormat="1" ht="21.75" customHeight="1">
      <c r="A2" s="169" t="s">
        <v>772</v>
      </c>
      <c r="O2" s="181"/>
      <c r="S2" s="181"/>
      <c r="T2" s="181" t="s">
        <v>366</v>
      </c>
    </row>
    <row r="3" spans="1:20" s="201" customFormat="1" ht="23.25" customHeight="1">
      <c r="A3" s="1429" t="s">
        <v>177</v>
      </c>
      <c r="B3" s="1431" t="s">
        <v>178</v>
      </c>
      <c r="C3" s="1466"/>
      <c r="D3" s="1466"/>
      <c r="E3" s="1466"/>
      <c r="F3" s="1466"/>
      <c r="G3" s="1466"/>
      <c r="H3" s="1466"/>
      <c r="I3" s="1466"/>
      <c r="J3" s="1467"/>
      <c r="K3" s="1431" t="s">
        <v>179</v>
      </c>
      <c r="L3" s="1466"/>
      <c r="M3" s="1466"/>
      <c r="N3" s="1466"/>
      <c r="O3" s="1466"/>
      <c r="P3" s="1466"/>
      <c r="Q3" s="1466"/>
      <c r="R3" s="1466"/>
      <c r="S3" s="1466"/>
      <c r="T3" s="1466"/>
    </row>
    <row r="4" spans="1:20" s="201" customFormat="1" ht="75">
      <c r="A4" s="1470"/>
      <c r="B4" s="185" t="s">
        <v>180</v>
      </c>
      <c r="C4" s="185" t="s">
        <v>181</v>
      </c>
      <c r="D4" s="185" t="s">
        <v>182</v>
      </c>
      <c r="E4" s="185" t="s">
        <v>183</v>
      </c>
      <c r="F4" s="185" t="s">
        <v>184</v>
      </c>
      <c r="G4" s="185" t="s">
        <v>185</v>
      </c>
      <c r="H4" s="185" t="s">
        <v>186</v>
      </c>
      <c r="I4" s="185" t="s">
        <v>187</v>
      </c>
      <c r="J4" s="185" t="s">
        <v>188</v>
      </c>
      <c r="K4" s="1468" t="s">
        <v>180</v>
      </c>
      <c r="L4" s="1469"/>
      <c r="M4" s="1468" t="s">
        <v>189</v>
      </c>
      <c r="N4" s="1469"/>
      <c r="O4" s="1468" t="s">
        <v>190</v>
      </c>
      <c r="P4" s="1469"/>
      <c r="Q4" s="1468" t="s">
        <v>191</v>
      </c>
      <c r="R4" s="1469"/>
      <c r="S4" s="185" t="s">
        <v>192</v>
      </c>
      <c r="T4" s="184" t="s">
        <v>188</v>
      </c>
    </row>
    <row r="5" spans="1:20" s="159" customFormat="1" ht="19.5" customHeight="1">
      <c r="A5" s="236">
        <v>2003</v>
      </c>
      <c r="B5" s="685">
        <v>37894</v>
      </c>
      <c r="C5" s="321">
        <v>0</v>
      </c>
      <c r="D5" s="321">
        <v>8045</v>
      </c>
      <c r="E5" s="321">
        <v>5323</v>
      </c>
      <c r="F5" s="321">
        <v>2145</v>
      </c>
      <c r="G5" s="321">
        <v>4607</v>
      </c>
      <c r="H5" s="321">
        <v>8436</v>
      </c>
      <c r="I5" s="321">
        <v>8867</v>
      </c>
      <c r="J5" s="321">
        <v>471</v>
      </c>
      <c r="K5" s="1465">
        <v>37894</v>
      </c>
      <c r="L5" s="1465"/>
      <c r="M5" s="1465">
        <v>16642</v>
      </c>
      <c r="N5" s="1465"/>
      <c r="O5" s="1465">
        <v>1850</v>
      </c>
      <c r="P5" s="1465"/>
      <c r="Q5" s="1465">
        <v>6073</v>
      </c>
      <c r="R5" s="1465"/>
      <c r="S5" s="321">
        <v>6013</v>
      </c>
      <c r="T5" s="321">
        <v>7316</v>
      </c>
    </row>
    <row r="6" spans="1:20" s="159" customFormat="1" ht="19.5" customHeight="1">
      <c r="A6" s="236">
        <v>2004</v>
      </c>
      <c r="B6" s="685">
        <v>35625</v>
      </c>
      <c r="C6" s="321">
        <v>0</v>
      </c>
      <c r="D6" s="321">
        <v>8097</v>
      </c>
      <c r="E6" s="321">
        <v>5601</v>
      </c>
      <c r="F6" s="321">
        <v>2257</v>
      </c>
      <c r="G6" s="321">
        <v>4147</v>
      </c>
      <c r="H6" s="321">
        <v>7007</v>
      </c>
      <c r="I6" s="321">
        <v>7766</v>
      </c>
      <c r="J6" s="321">
        <v>750</v>
      </c>
      <c r="K6" s="1465">
        <v>35625</v>
      </c>
      <c r="L6" s="1465"/>
      <c r="M6" s="1465">
        <v>15735</v>
      </c>
      <c r="N6" s="1465"/>
      <c r="O6" s="1465">
        <v>1625</v>
      </c>
      <c r="P6" s="1465"/>
      <c r="Q6" s="1465">
        <v>5733</v>
      </c>
      <c r="R6" s="1465"/>
      <c r="S6" s="321">
        <v>6083</v>
      </c>
      <c r="T6" s="321">
        <v>6449</v>
      </c>
    </row>
    <row r="7" spans="1:20" s="254" customFormat="1" ht="19.5" customHeight="1">
      <c r="A7" s="253">
        <v>2005</v>
      </c>
      <c r="B7" s="686">
        <f>SUM(D7:J7)</f>
        <v>31674</v>
      </c>
      <c r="C7" s="320">
        <v>0</v>
      </c>
      <c r="D7" s="320">
        <v>9455</v>
      </c>
      <c r="E7" s="320">
        <v>2133</v>
      </c>
      <c r="F7" s="320">
        <v>1644</v>
      </c>
      <c r="G7" s="320">
        <v>4749</v>
      </c>
      <c r="H7" s="320">
        <v>6573</v>
      </c>
      <c r="I7" s="320">
        <v>6782</v>
      </c>
      <c r="J7" s="320">
        <v>338</v>
      </c>
      <c r="K7" s="1471">
        <f>SUM(M7:T7)</f>
        <v>31674</v>
      </c>
      <c r="L7" s="1471"/>
      <c r="M7" s="1471">
        <v>13899</v>
      </c>
      <c r="N7" s="1471"/>
      <c r="O7" s="1471">
        <v>1723</v>
      </c>
      <c r="P7" s="1471"/>
      <c r="Q7" s="1471">
        <v>5450</v>
      </c>
      <c r="R7" s="1471"/>
      <c r="S7" s="320">
        <v>4867</v>
      </c>
      <c r="T7" s="320">
        <v>5735</v>
      </c>
    </row>
    <row r="8" spans="1:20" s="159" customFormat="1" ht="19.5" customHeight="1">
      <c r="A8" s="236">
        <v>2006</v>
      </c>
      <c r="B8" s="685">
        <f>SUM(C8:J8)</f>
        <v>29769</v>
      </c>
      <c r="C8" s="321">
        <v>547</v>
      </c>
      <c r="D8" s="321">
        <v>8576</v>
      </c>
      <c r="E8" s="321">
        <v>462</v>
      </c>
      <c r="F8" s="321">
        <v>1616</v>
      </c>
      <c r="G8" s="321">
        <v>4096</v>
      </c>
      <c r="H8" s="321">
        <v>7827</v>
      </c>
      <c r="I8" s="321">
        <v>6255</v>
      </c>
      <c r="J8" s="321">
        <v>390</v>
      </c>
      <c r="K8" s="1465">
        <f>SUM(M8:T8)</f>
        <v>29769</v>
      </c>
      <c r="L8" s="1465"/>
      <c r="M8" s="1465">
        <v>13156</v>
      </c>
      <c r="N8" s="1465"/>
      <c r="O8" s="1465">
        <v>1749</v>
      </c>
      <c r="P8" s="1465"/>
      <c r="Q8" s="1465">
        <v>4896</v>
      </c>
      <c r="R8" s="1465"/>
      <c r="S8" s="321">
        <v>4726</v>
      </c>
      <c r="T8" s="321">
        <v>5242</v>
      </c>
    </row>
    <row r="9" spans="1:20" s="159" customFormat="1" ht="19.5" customHeight="1">
      <c r="A9" s="236">
        <v>2007</v>
      </c>
      <c r="B9" s="685">
        <v>27539</v>
      </c>
      <c r="C9" s="321">
        <v>480</v>
      </c>
      <c r="D9" s="321">
        <v>7528</v>
      </c>
      <c r="E9" s="321">
        <v>879</v>
      </c>
      <c r="F9" s="321">
        <v>3285</v>
      </c>
      <c r="G9" s="321">
        <v>3492</v>
      </c>
      <c r="H9" s="321">
        <v>7533</v>
      </c>
      <c r="I9" s="321">
        <v>4113</v>
      </c>
      <c r="J9" s="321">
        <v>229</v>
      </c>
      <c r="K9" s="1465">
        <v>27539</v>
      </c>
      <c r="L9" s="1465"/>
      <c r="M9" s="1465">
        <v>12615</v>
      </c>
      <c r="N9" s="1465"/>
      <c r="O9" s="1465">
        <v>1545</v>
      </c>
      <c r="P9" s="1465"/>
      <c r="Q9" s="1465">
        <v>4700</v>
      </c>
      <c r="R9" s="1465"/>
      <c r="S9" s="321">
        <v>4350</v>
      </c>
      <c r="T9" s="321">
        <v>4329</v>
      </c>
    </row>
    <row r="10" spans="1:20" s="284" customFormat="1" ht="19.5" customHeight="1">
      <c r="A10" s="242">
        <v>2008</v>
      </c>
      <c r="B10" s="1087">
        <f>SUM(C10:J10)</f>
        <v>32542</v>
      </c>
      <c r="C10" s="1055">
        <v>475</v>
      </c>
      <c r="D10" s="1055">
        <v>14477</v>
      </c>
      <c r="E10" s="1055">
        <v>543</v>
      </c>
      <c r="F10" s="1055">
        <v>2538</v>
      </c>
      <c r="G10" s="1055">
        <v>1099</v>
      </c>
      <c r="H10" s="1055">
        <v>7869</v>
      </c>
      <c r="I10" s="1055">
        <v>5318</v>
      </c>
      <c r="J10" s="1055">
        <v>223</v>
      </c>
      <c r="K10" s="1472">
        <f>SUM(M10:T10)</f>
        <v>32542</v>
      </c>
      <c r="L10" s="1472"/>
      <c r="M10" s="1472">
        <v>16456</v>
      </c>
      <c r="N10" s="1472"/>
      <c r="O10" s="1472">
        <v>1566</v>
      </c>
      <c r="P10" s="1472"/>
      <c r="Q10" s="1472">
        <v>5092</v>
      </c>
      <c r="R10" s="1472"/>
      <c r="S10" s="1055">
        <v>4858</v>
      </c>
      <c r="T10" s="1055">
        <v>4570</v>
      </c>
    </row>
    <row r="11" s="327" customFormat="1" ht="12.75"/>
    <row r="12" spans="1:19" s="201" customFormat="1" ht="20.25" customHeight="1">
      <c r="A12" s="1473" t="s">
        <v>193</v>
      </c>
      <c r="B12" s="1476" t="s">
        <v>194</v>
      </c>
      <c r="C12" s="1477"/>
      <c r="D12" s="1477"/>
      <c r="E12" s="1477"/>
      <c r="F12" s="1477"/>
      <c r="G12" s="1477"/>
      <c r="H12" s="1478" t="s">
        <v>195</v>
      </c>
      <c r="I12" s="1479"/>
      <c r="J12" s="1479"/>
      <c r="K12" s="1479"/>
      <c r="L12" s="1479"/>
      <c r="M12" s="1479"/>
      <c r="N12" s="1479"/>
      <c r="O12" s="1479"/>
      <c r="P12" s="1479"/>
      <c r="Q12" s="1479"/>
      <c r="R12" s="1480" t="s">
        <v>1208</v>
      </c>
      <c r="S12" s="1481"/>
    </row>
    <row r="13" spans="1:19" s="280" customFormat="1" ht="19.5" customHeight="1">
      <c r="A13" s="1474"/>
      <c r="B13" s="170" t="s">
        <v>196</v>
      </c>
      <c r="C13" s="340" t="s">
        <v>197</v>
      </c>
      <c r="D13" s="340" t="s">
        <v>311</v>
      </c>
      <c r="E13" s="340" t="s">
        <v>312</v>
      </c>
      <c r="F13" s="340" t="s">
        <v>313</v>
      </c>
      <c r="G13" s="340" t="s">
        <v>314</v>
      </c>
      <c r="H13" s="1486" t="s">
        <v>196</v>
      </c>
      <c r="I13" s="1487"/>
      <c r="J13" s="1480" t="s">
        <v>315</v>
      </c>
      <c r="K13" s="1487"/>
      <c r="L13" s="1480" t="s">
        <v>316</v>
      </c>
      <c r="M13" s="1487"/>
      <c r="N13" s="1480" t="s">
        <v>317</v>
      </c>
      <c r="O13" s="1487"/>
      <c r="P13" s="1480" t="s">
        <v>318</v>
      </c>
      <c r="Q13" s="1481"/>
      <c r="R13" s="1482"/>
      <c r="S13" s="1483"/>
    </row>
    <row r="14" spans="1:19" s="201" customFormat="1" ht="30.75" customHeight="1">
      <c r="A14" s="1475"/>
      <c r="B14" s="228" t="s">
        <v>14</v>
      </c>
      <c r="C14" s="228" t="s">
        <v>319</v>
      </c>
      <c r="D14" s="228" t="s">
        <v>319</v>
      </c>
      <c r="E14" s="228" t="s">
        <v>319</v>
      </c>
      <c r="F14" s="228" t="s">
        <v>319</v>
      </c>
      <c r="G14" s="269" t="s">
        <v>320</v>
      </c>
      <c r="H14" s="1484" t="s">
        <v>14</v>
      </c>
      <c r="I14" s="1475"/>
      <c r="J14" s="1484"/>
      <c r="K14" s="1475"/>
      <c r="L14" s="1484"/>
      <c r="M14" s="1475"/>
      <c r="N14" s="1484"/>
      <c r="O14" s="1475"/>
      <c r="P14" s="1484"/>
      <c r="Q14" s="1485"/>
      <c r="R14" s="1484"/>
      <c r="S14" s="1485"/>
    </row>
    <row r="15" spans="1:19" s="201" customFormat="1" ht="19.5" customHeight="1">
      <c r="A15" s="338">
        <v>2003</v>
      </c>
      <c r="B15" s="684">
        <v>37894</v>
      </c>
      <c r="C15" s="339">
        <v>12015</v>
      </c>
      <c r="D15" s="339">
        <v>18179</v>
      </c>
      <c r="E15" s="339">
        <v>6252</v>
      </c>
      <c r="F15" s="339">
        <v>1233</v>
      </c>
      <c r="G15" s="339">
        <v>215</v>
      </c>
      <c r="H15" s="339">
        <f>SUM(J15,L15,N15,P15)</f>
        <v>37894</v>
      </c>
      <c r="I15" s="390">
        <f>SUM(K15,M15,O15,Q15)</f>
        <v>177</v>
      </c>
      <c r="J15" s="339">
        <v>11666</v>
      </c>
      <c r="K15" s="390">
        <v>67</v>
      </c>
      <c r="L15" s="339">
        <v>11869</v>
      </c>
      <c r="M15" s="390">
        <v>52</v>
      </c>
      <c r="N15" s="339">
        <v>9982</v>
      </c>
      <c r="O15" s="390">
        <v>32</v>
      </c>
      <c r="P15" s="339">
        <v>4377</v>
      </c>
      <c r="Q15" s="392">
        <v>26</v>
      </c>
      <c r="R15" s="1482">
        <v>2003</v>
      </c>
      <c r="S15" s="1494"/>
    </row>
    <row r="16" spans="1:19" s="201" customFormat="1" ht="19.5" customHeight="1">
      <c r="A16" s="338">
        <v>2004</v>
      </c>
      <c r="B16" s="684">
        <v>35625</v>
      </c>
      <c r="C16" s="339">
        <v>10492</v>
      </c>
      <c r="D16" s="339">
        <v>18145</v>
      </c>
      <c r="E16" s="339">
        <v>5343</v>
      </c>
      <c r="F16" s="339">
        <v>1376</v>
      </c>
      <c r="G16" s="339">
        <v>269</v>
      </c>
      <c r="H16" s="339">
        <v>35625</v>
      </c>
      <c r="I16" s="390">
        <v>163</v>
      </c>
      <c r="J16" s="339">
        <v>10750</v>
      </c>
      <c r="K16" s="390">
        <v>55</v>
      </c>
      <c r="L16" s="339">
        <v>11347</v>
      </c>
      <c r="M16" s="390">
        <v>48</v>
      </c>
      <c r="N16" s="339">
        <v>9625</v>
      </c>
      <c r="O16" s="390">
        <v>41</v>
      </c>
      <c r="P16" s="339">
        <v>3903</v>
      </c>
      <c r="Q16" s="392">
        <v>19</v>
      </c>
      <c r="R16" s="1482">
        <v>2004</v>
      </c>
      <c r="S16" s="1494"/>
    </row>
    <row r="17" spans="1:19" s="254" customFormat="1" ht="19.5" customHeight="1">
      <c r="A17" s="253">
        <v>2005</v>
      </c>
      <c r="B17" s="686">
        <f>SUM(C17:G17)</f>
        <v>31674</v>
      </c>
      <c r="C17" s="320">
        <v>8501</v>
      </c>
      <c r="D17" s="320">
        <v>16475</v>
      </c>
      <c r="E17" s="320">
        <v>4974</v>
      </c>
      <c r="F17" s="320">
        <v>1400</v>
      </c>
      <c r="G17" s="320">
        <v>324</v>
      </c>
      <c r="H17" s="320">
        <f>SUM(J17,L17,N17,P17)</f>
        <v>31674</v>
      </c>
      <c r="I17" s="391">
        <f>SUM(K17,M17,O17,Q17)</f>
        <v>127</v>
      </c>
      <c r="J17" s="320">
        <v>9622</v>
      </c>
      <c r="K17" s="391">
        <v>51</v>
      </c>
      <c r="L17" s="320">
        <v>9871</v>
      </c>
      <c r="M17" s="391">
        <v>40</v>
      </c>
      <c r="N17" s="320">
        <v>8606</v>
      </c>
      <c r="O17" s="391">
        <v>28</v>
      </c>
      <c r="P17" s="320">
        <v>3575</v>
      </c>
      <c r="Q17" s="393">
        <v>8</v>
      </c>
      <c r="R17" s="1488">
        <v>2005</v>
      </c>
      <c r="S17" s="1489"/>
    </row>
    <row r="18" spans="1:19" s="159" customFormat="1" ht="19.5" customHeight="1">
      <c r="A18" s="236">
        <v>2006</v>
      </c>
      <c r="B18" s="685">
        <f>SUM(C18:G18)</f>
        <v>29769</v>
      </c>
      <c r="C18" s="321">
        <v>8614</v>
      </c>
      <c r="D18" s="321">
        <v>14894</v>
      </c>
      <c r="E18" s="321">
        <v>4388</v>
      </c>
      <c r="F18" s="321">
        <v>1475</v>
      </c>
      <c r="G18" s="321">
        <v>398</v>
      </c>
      <c r="H18" s="321">
        <f>SUM(J18,L18,N18,P18)</f>
        <v>29769</v>
      </c>
      <c r="I18" s="622">
        <v>-123</v>
      </c>
      <c r="J18" s="321">
        <v>9156</v>
      </c>
      <c r="K18" s="623">
        <v>-42</v>
      </c>
      <c r="L18" s="321">
        <v>9297</v>
      </c>
      <c r="M18" s="623">
        <v>-29</v>
      </c>
      <c r="N18" s="321">
        <v>8008</v>
      </c>
      <c r="O18" s="623">
        <v>-44</v>
      </c>
      <c r="P18" s="321">
        <v>3308</v>
      </c>
      <c r="Q18" s="624">
        <v>-8</v>
      </c>
      <c r="R18" s="1495">
        <v>2006</v>
      </c>
      <c r="S18" s="1496"/>
    </row>
    <row r="19" spans="1:19" s="159" customFormat="1" ht="19.5" customHeight="1">
      <c r="A19" s="236">
        <v>2007</v>
      </c>
      <c r="B19" s="685">
        <v>27539</v>
      </c>
      <c r="C19" s="321">
        <v>8968</v>
      </c>
      <c r="D19" s="321">
        <v>12666</v>
      </c>
      <c r="E19" s="321">
        <v>4138</v>
      </c>
      <c r="F19" s="321">
        <v>1375</v>
      </c>
      <c r="G19" s="321">
        <v>392</v>
      </c>
      <c r="H19" s="321">
        <v>27539</v>
      </c>
      <c r="I19" s="622">
        <v>-95</v>
      </c>
      <c r="J19" s="321">
        <v>8559</v>
      </c>
      <c r="K19" s="623">
        <v>-27</v>
      </c>
      <c r="L19" s="321">
        <v>8519</v>
      </c>
      <c r="M19" s="623">
        <v>-29</v>
      </c>
      <c r="N19" s="321">
        <v>7336</v>
      </c>
      <c r="O19" s="623">
        <v>-25</v>
      </c>
      <c r="P19" s="321">
        <v>3125</v>
      </c>
      <c r="Q19" s="624">
        <v>-14</v>
      </c>
      <c r="R19" s="1495">
        <v>2007</v>
      </c>
      <c r="S19" s="1497"/>
    </row>
    <row r="20" spans="1:19" s="284" customFormat="1" ht="19.5" customHeight="1">
      <c r="A20" s="242">
        <v>2008</v>
      </c>
      <c r="B20" s="1083">
        <f>SUM(C20:G20)</f>
        <v>32542</v>
      </c>
      <c r="C20" s="1084">
        <v>12263</v>
      </c>
      <c r="D20" s="1084">
        <v>13401</v>
      </c>
      <c r="E20" s="1084">
        <v>4729</v>
      </c>
      <c r="F20" s="1084">
        <v>1671</v>
      </c>
      <c r="G20" s="1084">
        <v>478</v>
      </c>
      <c r="H20" s="1084">
        <f>SUM(J20,L20,N20,P20)</f>
        <v>32542</v>
      </c>
      <c r="I20" s="1085">
        <v>-111</v>
      </c>
      <c r="J20" s="1084">
        <v>9815</v>
      </c>
      <c r="K20" s="1085">
        <v>-34</v>
      </c>
      <c r="L20" s="1084">
        <v>10144</v>
      </c>
      <c r="M20" s="1085">
        <v>-25</v>
      </c>
      <c r="N20" s="1084">
        <v>8839</v>
      </c>
      <c r="O20" s="1085">
        <v>-36</v>
      </c>
      <c r="P20" s="1084">
        <v>3744</v>
      </c>
      <c r="Q20" s="1086">
        <v>-16</v>
      </c>
      <c r="R20" s="1490">
        <v>2008</v>
      </c>
      <c r="S20" s="1491"/>
    </row>
    <row r="21" spans="1:19" s="169" customFormat="1" ht="12.75">
      <c r="A21" s="180" t="s">
        <v>1114</v>
      </c>
      <c r="R21" s="181"/>
      <c r="S21" s="255" t="s">
        <v>1115</v>
      </c>
    </row>
    <row r="22" spans="1:5" s="169" customFormat="1" ht="33.75" customHeight="1">
      <c r="A22" s="1492" t="s">
        <v>321</v>
      </c>
      <c r="B22" s="1493"/>
      <c r="C22" s="1493"/>
      <c r="D22" s="1493"/>
      <c r="E22" s="1493"/>
    </row>
  </sheetData>
  <mergeCells count="53">
    <mergeCell ref="K8:L8"/>
    <mergeCell ref="M8:N8"/>
    <mergeCell ref="O8:P8"/>
    <mergeCell ref="Q8:R8"/>
    <mergeCell ref="R17:S17"/>
    <mergeCell ref="R20:S20"/>
    <mergeCell ref="A22:E22"/>
    <mergeCell ref="R15:S15"/>
    <mergeCell ref="R16:S16"/>
    <mergeCell ref="R18:S18"/>
    <mergeCell ref="R19:S19"/>
    <mergeCell ref="J14:K14"/>
    <mergeCell ref="L14:M14"/>
    <mergeCell ref="N14:O14"/>
    <mergeCell ref="P14:Q14"/>
    <mergeCell ref="A12:A14"/>
    <mergeCell ref="B12:G12"/>
    <mergeCell ref="H12:Q12"/>
    <mergeCell ref="R12:S14"/>
    <mergeCell ref="H13:I13"/>
    <mergeCell ref="J13:K13"/>
    <mergeCell ref="L13:M13"/>
    <mergeCell ref="N13:O13"/>
    <mergeCell ref="P13:Q13"/>
    <mergeCell ref="H14:I14"/>
    <mergeCell ref="K10:L10"/>
    <mergeCell ref="M10:N10"/>
    <mergeCell ref="O10:P10"/>
    <mergeCell ref="Q10:R10"/>
    <mergeCell ref="K7:L7"/>
    <mergeCell ref="M7:N7"/>
    <mergeCell ref="O7:P7"/>
    <mergeCell ref="Q7:R7"/>
    <mergeCell ref="K6:L6"/>
    <mergeCell ref="M6:N6"/>
    <mergeCell ref="O6:P6"/>
    <mergeCell ref="Q6:R6"/>
    <mergeCell ref="K5:L5"/>
    <mergeCell ref="M5:N5"/>
    <mergeCell ref="O5:P5"/>
    <mergeCell ref="Q5:R5"/>
    <mergeCell ref="A1:R1"/>
    <mergeCell ref="B3:J3"/>
    <mergeCell ref="K3:T3"/>
    <mergeCell ref="K4:L4"/>
    <mergeCell ref="M4:N4"/>
    <mergeCell ref="O4:P4"/>
    <mergeCell ref="Q4:R4"/>
    <mergeCell ref="A3:A4"/>
    <mergeCell ref="K9:L9"/>
    <mergeCell ref="M9:N9"/>
    <mergeCell ref="O9:P9"/>
    <mergeCell ref="Q9:R9"/>
  </mergeCells>
  <printOptions/>
  <pageMargins left="0.7480314960629921" right="0.5" top="0.984251968503937" bottom="0.984251968503937" header="0.5118110236220472" footer="0.5118110236220472"/>
  <pageSetup horizontalDpi="600" verticalDpi="600" orientation="landscape" paperSize="9" scale="85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N13"/>
  <sheetViews>
    <sheetView workbookViewId="0" topLeftCell="A1">
      <selection activeCell="F8" sqref="F8"/>
    </sheetView>
  </sheetViews>
  <sheetFormatPr defaultColWidth="9.140625" defaultRowHeight="12.75"/>
  <cols>
    <col min="1" max="1" width="10.8515625" style="167" customWidth="1"/>
    <col min="2" max="2" width="12.28125" style="167" customWidth="1"/>
    <col min="3" max="3" width="12.140625" style="167" customWidth="1"/>
    <col min="4" max="12" width="10.8515625" style="167" customWidth="1"/>
    <col min="13" max="13" width="12.8515625" style="167" customWidth="1"/>
    <col min="14" max="14" width="10.57421875" style="167" customWidth="1"/>
    <col min="15" max="16384" width="9.140625" style="167" customWidth="1"/>
  </cols>
  <sheetData>
    <row r="1" spans="1:14" ht="32.25" customHeight="1">
      <c r="A1" s="1288" t="s">
        <v>114</v>
      </c>
      <c r="B1" s="1288"/>
      <c r="C1" s="1288"/>
      <c r="D1" s="1288"/>
      <c r="E1" s="1288"/>
      <c r="F1" s="1288"/>
      <c r="G1" s="1288"/>
      <c r="H1" s="1288"/>
      <c r="I1" s="1288"/>
      <c r="J1" s="1288"/>
      <c r="K1" s="1288"/>
      <c r="L1" s="1288"/>
      <c r="M1" s="1288"/>
      <c r="N1" s="1288"/>
    </row>
    <row r="2" spans="1:14" s="46" customFormat="1" ht="18" customHeight="1">
      <c r="A2" s="46" t="s">
        <v>322</v>
      </c>
      <c r="N2" s="47" t="s">
        <v>323</v>
      </c>
    </row>
    <row r="3" spans="1:14" s="415" customFormat="1" ht="26.25" customHeight="1">
      <c r="A3" s="1341" t="s">
        <v>12</v>
      </c>
      <c r="B3" s="1298" t="s">
        <v>324</v>
      </c>
      <c r="C3" s="1498"/>
      <c r="D3" s="1498"/>
      <c r="E3" s="1498"/>
      <c r="F3" s="1498"/>
      <c r="G3" s="1498"/>
      <c r="H3" s="1498"/>
      <c r="I3" s="1498"/>
      <c r="J3" s="1498"/>
      <c r="K3" s="1498"/>
      <c r="L3" s="1498"/>
      <c r="M3" s="1498"/>
      <c r="N3" s="1216" t="s">
        <v>46</v>
      </c>
    </row>
    <row r="4" spans="1:14" s="415" customFormat="1" ht="25.5" customHeight="1">
      <c r="A4" s="1259"/>
      <c r="B4" s="431" t="s">
        <v>325</v>
      </c>
      <c r="C4" s="432" t="s">
        <v>326</v>
      </c>
      <c r="D4" s="1322" t="s">
        <v>327</v>
      </c>
      <c r="E4" s="1365"/>
      <c r="F4" s="1365"/>
      <c r="G4" s="1365"/>
      <c r="H4" s="1365"/>
      <c r="I4" s="1365"/>
      <c r="J4" s="1365"/>
      <c r="K4" s="1365"/>
      <c r="L4" s="1283"/>
      <c r="M4" s="433" t="s">
        <v>328</v>
      </c>
      <c r="N4" s="1237"/>
    </row>
    <row r="5" spans="1:14" s="415" customFormat="1" ht="25.5" customHeight="1">
      <c r="A5" s="1259"/>
      <c r="B5" s="424" t="s">
        <v>329</v>
      </c>
      <c r="C5" s="395" t="s">
        <v>330</v>
      </c>
      <c r="D5" s="431" t="s">
        <v>331</v>
      </c>
      <c r="E5" s="431" t="s">
        <v>332</v>
      </c>
      <c r="F5" s="431" t="s">
        <v>333</v>
      </c>
      <c r="G5" s="431" t="s">
        <v>334</v>
      </c>
      <c r="H5" s="431" t="s">
        <v>335</v>
      </c>
      <c r="I5" s="431" t="s">
        <v>336</v>
      </c>
      <c r="J5" s="431" t="s">
        <v>337</v>
      </c>
      <c r="K5" s="410" t="s">
        <v>338</v>
      </c>
      <c r="L5" s="410" t="s">
        <v>339</v>
      </c>
      <c r="M5" s="435" t="s">
        <v>340</v>
      </c>
      <c r="N5" s="1237"/>
    </row>
    <row r="6" spans="1:14" s="415" customFormat="1" ht="25.5" customHeight="1">
      <c r="A6" s="1264"/>
      <c r="B6" s="429" t="s">
        <v>341</v>
      </c>
      <c r="C6" s="343" t="s">
        <v>342</v>
      </c>
      <c r="D6" s="429" t="s">
        <v>14</v>
      </c>
      <c r="E6" s="429" t="s">
        <v>343</v>
      </c>
      <c r="F6" s="69" t="s">
        <v>344</v>
      </c>
      <c r="G6" s="69" t="s">
        <v>345</v>
      </c>
      <c r="H6" s="429" t="s">
        <v>346</v>
      </c>
      <c r="I6" s="429" t="s">
        <v>347</v>
      </c>
      <c r="J6" s="429" t="s">
        <v>348</v>
      </c>
      <c r="K6" s="343" t="s">
        <v>349</v>
      </c>
      <c r="L6" s="428" t="s">
        <v>15</v>
      </c>
      <c r="M6" s="343" t="s">
        <v>350</v>
      </c>
      <c r="N6" s="1242"/>
    </row>
    <row r="7" spans="1:14" s="159" customFormat="1" ht="64.5" customHeight="1">
      <c r="A7" s="157" t="s">
        <v>764</v>
      </c>
      <c r="B7" s="42">
        <v>3460</v>
      </c>
      <c r="C7" s="251">
        <v>36434</v>
      </c>
      <c r="D7" s="252">
        <v>2071</v>
      </c>
      <c r="E7" s="251">
        <v>114</v>
      </c>
      <c r="F7" s="251">
        <v>173</v>
      </c>
      <c r="G7" s="251">
        <v>729</v>
      </c>
      <c r="H7" s="251">
        <v>462</v>
      </c>
      <c r="I7" s="251">
        <v>85</v>
      </c>
      <c r="J7" s="251">
        <v>97</v>
      </c>
      <c r="K7" s="251">
        <v>5</v>
      </c>
      <c r="L7" s="251">
        <v>406</v>
      </c>
      <c r="M7" s="251">
        <v>851</v>
      </c>
      <c r="N7" s="158" t="s">
        <v>764</v>
      </c>
    </row>
    <row r="8" spans="1:14" s="159" customFormat="1" ht="64.5" customHeight="1">
      <c r="A8" s="157" t="s">
        <v>363</v>
      </c>
      <c r="B8" s="42">
        <v>3664</v>
      </c>
      <c r="C8" s="43">
        <v>34920</v>
      </c>
      <c r="D8" s="16">
        <f>SUM(E8:L8)</f>
        <v>7830</v>
      </c>
      <c r="E8" s="43">
        <v>358</v>
      </c>
      <c r="F8" s="43">
        <v>729</v>
      </c>
      <c r="G8" s="43">
        <v>3267</v>
      </c>
      <c r="H8" s="43">
        <v>1834</v>
      </c>
      <c r="I8" s="43">
        <v>421</v>
      </c>
      <c r="J8" s="43">
        <v>431</v>
      </c>
      <c r="K8" s="43">
        <v>5</v>
      </c>
      <c r="L8" s="43">
        <v>785</v>
      </c>
      <c r="M8" s="43">
        <v>603</v>
      </c>
      <c r="N8" s="158" t="s">
        <v>363</v>
      </c>
    </row>
    <row r="9" spans="1:14" s="159" customFormat="1" ht="64.5" customHeight="1">
      <c r="A9" s="157" t="s">
        <v>121</v>
      </c>
      <c r="B9" s="42">
        <v>6505</v>
      </c>
      <c r="C9" s="43">
        <v>25592</v>
      </c>
      <c r="D9" s="16">
        <v>6405</v>
      </c>
      <c r="E9" s="43">
        <v>297</v>
      </c>
      <c r="F9" s="43">
        <v>863</v>
      </c>
      <c r="G9" s="43">
        <v>2710</v>
      </c>
      <c r="H9" s="43">
        <v>2015</v>
      </c>
      <c r="I9" s="43">
        <v>480</v>
      </c>
      <c r="J9" s="43">
        <v>40</v>
      </c>
      <c r="K9" s="43">
        <v>0</v>
      </c>
      <c r="L9" s="43">
        <v>0</v>
      </c>
      <c r="M9" s="43">
        <v>0</v>
      </c>
      <c r="N9" s="158" t="s">
        <v>121</v>
      </c>
    </row>
    <row r="10" spans="1:14" s="284" customFormat="1" ht="64.5" customHeight="1">
      <c r="A10" s="155" t="s">
        <v>618</v>
      </c>
      <c r="B10" s="877">
        <v>8464</v>
      </c>
      <c r="C10" s="878">
        <v>31487</v>
      </c>
      <c r="D10" s="883">
        <f>SUM(E10:L10)</f>
        <v>9673</v>
      </c>
      <c r="E10" s="878">
        <v>401</v>
      </c>
      <c r="F10" s="878">
        <v>1100</v>
      </c>
      <c r="G10" s="878">
        <v>3620</v>
      </c>
      <c r="H10" s="878">
        <v>2919</v>
      </c>
      <c r="I10" s="878">
        <v>587</v>
      </c>
      <c r="J10" s="878">
        <v>51</v>
      </c>
      <c r="K10" s="878">
        <v>40</v>
      </c>
      <c r="L10" s="1088">
        <v>955</v>
      </c>
      <c r="M10" s="878">
        <v>8405</v>
      </c>
      <c r="N10" s="192" t="s">
        <v>537</v>
      </c>
    </row>
    <row r="11" spans="1:14" s="201" customFormat="1" ht="17.25" customHeight="1">
      <c r="A11" s="180" t="s">
        <v>309</v>
      </c>
      <c r="N11" s="211" t="s">
        <v>352</v>
      </c>
    </row>
    <row r="12" spans="1:14" ht="18" customHeight="1">
      <c r="A12" s="180"/>
      <c r="I12" s="181"/>
      <c r="L12" s="168"/>
      <c r="N12" s="181"/>
    </row>
    <row r="13" ht="18" customHeight="1">
      <c r="A13" s="169"/>
    </row>
    <row r="14" ht="19.5" customHeight="1"/>
    <row r="15" ht="19.5" customHeight="1"/>
    <row r="16" ht="19.5" customHeight="1"/>
    <row r="17" ht="19.5" customHeight="1"/>
  </sheetData>
  <mergeCells count="5">
    <mergeCell ref="A1:N1"/>
    <mergeCell ref="A3:A6"/>
    <mergeCell ref="B3:M3"/>
    <mergeCell ref="D4:L4"/>
    <mergeCell ref="N3:N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5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L24"/>
  <sheetViews>
    <sheetView workbookViewId="0" topLeftCell="C1">
      <selection activeCell="F7" sqref="F7:F8"/>
    </sheetView>
  </sheetViews>
  <sheetFormatPr defaultColWidth="9.140625" defaultRowHeight="12.75"/>
  <cols>
    <col min="1" max="1" width="13.8515625" style="687" customWidth="1"/>
    <col min="2" max="11" width="15.28125" style="687" customWidth="1"/>
    <col min="12" max="12" width="14.7109375" style="217" customWidth="1"/>
    <col min="13" max="13" width="16.57421875" style="217" customWidth="1"/>
    <col min="14" max="14" width="15.421875" style="217" customWidth="1"/>
    <col min="15" max="15" width="14.28125" style="217" customWidth="1"/>
    <col min="16" max="16" width="16.140625" style="217" customWidth="1"/>
    <col min="17" max="18" width="13.57421875" style="217" customWidth="1"/>
    <col min="19" max="16384" width="9.140625" style="217" customWidth="1"/>
  </cols>
  <sheetData>
    <row r="1" spans="1:11" s="245" customFormat="1" ht="32.25" customHeight="1">
      <c r="A1" s="1225" t="s">
        <v>115</v>
      </c>
      <c r="B1" s="1225"/>
      <c r="C1" s="1225"/>
      <c r="D1" s="1225"/>
      <c r="E1" s="1225"/>
      <c r="F1" s="1225"/>
      <c r="G1" s="1225"/>
      <c r="H1" s="1225"/>
      <c r="I1" s="1225"/>
      <c r="J1" s="1225"/>
      <c r="K1" s="687"/>
    </row>
    <row r="2" spans="1:11" s="169" customFormat="1" ht="18" customHeight="1">
      <c r="A2" s="625"/>
      <c r="B2" s="625"/>
      <c r="C2" s="625"/>
      <c r="D2" s="625"/>
      <c r="E2" s="625"/>
      <c r="F2" s="625"/>
      <c r="G2" s="625"/>
      <c r="H2" s="625"/>
      <c r="I2" s="625"/>
      <c r="J2" s="625"/>
      <c r="K2" s="687"/>
    </row>
    <row r="3" spans="1:11" s="201" customFormat="1" ht="36.75" customHeight="1">
      <c r="A3" s="625"/>
      <c r="B3" s="625"/>
      <c r="C3" s="625"/>
      <c r="D3" s="688" t="s">
        <v>266</v>
      </c>
      <c r="E3" s="625"/>
      <c r="F3" s="625"/>
      <c r="G3" s="625"/>
      <c r="H3" s="625"/>
      <c r="I3" s="625"/>
      <c r="J3" s="625"/>
      <c r="K3" s="687"/>
    </row>
    <row r="4" spans="1:11" s="201" customFormat="1" ht="61.5" customHeight="1">
      <c r="A4" s="625"/>
      <c r="B4" s="625"/>
      <c r="C4" s="625"/>
      <c r="D4" s="689"/>
      <c r="E4" s="625"/>
      <c r="F4" s="625"/>
      <c r="G4" s="625"/>
      <c r="H4" s="625"/>
      <c r="I4" s="625"/>
      <c r="J4" s="625"/>
      <c r="K4" s="687"/>
    </row>
    <row r="5" spans="1:11" s="246" customFormat="1" ht="24.75" customHeight="1">
      <c r="A5" s="690" t="s">
        <v>200</v>
      </c>
      <c r="B5" s="643"/>
      <c r="C5" s="643"/>
      <c r="D5" s="691"/>
      <c r="E5" s="643"/>
      <c r="F5" s="643"/>
      <c r="G5" s="643"/>
      <c r="H5" s="643"/>
      <c r="I5" s="643"/>
      <c r="J5" s="643"/>
      <c r="K5" s="644" t="s">
        <v>267</v>
      </c>
    </row>
    <row r="6" spans="1:11" s="247" customFormat="1" ht="24.75" customHeight="1">
      <c r="A6" s="1499"/>
      <c r="B6" s="1265" t="s">
        <v>1143</v>
      </c>
      <c r="C6" s="645" t="s">
        <v>1144</v>
      </c>
      <c r="D6" s="645" t="s">
        <v>1145</v>
      </c>
      <c r="E6" s="645" t="s">
        <v>1146</v>
      </c>
      <c r="F6" s="645" t="s">
        <v>1147</v>
      </c>
      <c r="G6" s="645" t="s">
        <v>268</v>
      </c>
      <c r="H6" s="645" t="s">
        <v>269</v>
      </c>
      <c r="I6" s="645" t="s">
        <v>1148</v>
      </c>
      <c r="J6" s="645" t="s">
        <v>270</v>
      </c>
      <c r="K6" s="1089" t="s">
        <v>1149</v>
      </c>
    </row>
    <row r="7" spans="1:11" s="246" customFormat="1" ht="24.75" customHeight="1">
      <c r="A7" s="1500"/>
      <c r="B7" s="1500"/>
      <c r="C7" s="1502" t="s">
        <v>271</v>
      </c>
      <c r="D7" s="1502" t="s">
        <v>272</v>
      </c>
      <c r="E7" s="1502" t="s">
        <v>273</v>
      </c>
      <c r="F7" s="1502" t="s">
        <v>274</v>
      </c>
      <c r="G7" s="1502" t="s">
        <v>275</v>
      </c>
      <c r="H7" s="754" t="s">
        <v>1150</v>
      </c>
      <c r="I7" s="646" t="s">
        <v>276</v>
      </c>
      <c r="J7" s="1502" t="s">
        <v>1151</v>
      </c>
      <c r="K7" s="1090" t="s">
        <v>1152</v>
      </c>
    </row>
    <row r="8" spans="1:11" s="247" customFormat="1" ht="24.75" customHeight="1">
      <c r="A8" s="1501"/>
      <c r="B8" s="1501"/>
      <c r="C8" s="1503"/>
      <c r="D8" s="1503"/>
      <c r="E8" s="1503"/>
      <c r="F8" s="1503"/>
      <c r="G8" s="1503"/>
      <c r="H8" s="756" t="s">
        <v>277</v>
      </c>
      <c r="I8" s="756" t="s">
        <v>278</v>
      </c>
      <c r="J8" s="1503"/>
      <c r="K8" s="1091" t="s">
        <v>279</v>
      </c>
    </row>
    <row r="9" spans="1:11" s="159" customFormat="1" ht="24.75" customHeight="1">
      <c r="A9" s="754">
        <v>2007</v>
      </c>
      <c r="B9" s="974">
        <v>807684</v>
      </c>
      <c r="C9" s="975">
        <v>46052</v>
      </c>
      <c r="D9" s="975">
        <v>230406</v>
      </c>
      <c r="E9" s="975">
        <v>8307</v>
      </c>
      <c r="F9" s="975">
        <v>272139</v>
      </c>
      <c r="G9" s="975">
        <v>234333</v>
      </c>
      <c r="H9" s="975">
        <v>707</v>
      </c>
      <c r="I9" s="975">
        <v>0</v>
      </c>
      <c r="J9" s="975">
        <v>757</v>
      </c>
      <c r="K9" s="1092">
        <v>14983</v>
      </c>
    </row>
    <row r="10" spans="1:12" s="247" customFormat="1" ht="24.75" customHeight="1">
      <c r="A10" s="758">
        <v>2008</v>
      </c>
      <c r="B10" s="976">
        <f>SUM(C10:K10)</f>
        <v>236317</v>
      </c>
      <c r="C10" s="977">
        <f aca="true" t="shared" si="0" ref="C10:H10">SUM(C11:C12)</f>
        <v>23173</v>
      </c>
      <c r="D10" s="977">
        <f t="shared" si="0"/>
        <v>49002</v>
      </c>
      <c r="E10" s="977">
        <f t="shared" si="0"/>
        <v>20691</v>
      </c>
      <c r="F10" s="977">
        <f t="shared" si="0"/>
        <v>89760</v>
      </c>
      <c r="G10" s="977">
        <f t="shared" si="0"/>
        <v>37541</v>
      </c>
      <c r="H10" s="978">
        <f t="shared" si="0"/>
        <v>25</v>
      </c>
      <c r="I10" s="977">
        <f>SUM(I11:I12)</f>
        <v>0</v>
      </c>
      <c r="J10" s="977">
        <f>SUM(J11:J12)</f>
        <v>45</v>
      </c>
      <c r="K10" s="977">
        <f>SUM(K11:K12)</f>
        <v>16080</v>
      </c>
      <c r="L10" s="973"/>
    </row>
    <row r="11" spans="1:11" s="247" customFormat="1" ht="24.75" customHeight="1">
      <c r="A11" s="705" t="s">
        <v>1153</v>
      </c>
      <c r="B11" s="979">
        <f>SUM(C11:K11)</f>
        <v>149889</v>
      </c>
      <c r="C11" s="980">
        <v>13580</v>
      </c>
      <c r="D11" s="980">
        <v>35259</v>
      </c>
      <c r="E11" s="980">
        <v>11019</v>
      </c>
      <c r="F11" s="980">
        <v>48134</v>
      </c>
      <c r="G11" s="980">
        <v>29791</v>
      </c>
      <c r="H11" s="981">
        <v>0</v>
      </c>
      <c r="I11" s="980">
        <v>0</v>
      </c>
      <c r="J11" s="980">
        <v>0</v>
      </c>
      <c r="K11" s="972">
        <v>12106</v>
      </c>
    </row>
    <row r="12" spans="1:11" s="626" customFormat="1" ht="24.75" customHeight="1">
      <c r="A12" s="692" t="s">
        <v>1154</v>
      </c>
      <c r="B12" s="982">
        <f>SUM(C12:K12)</f>
        <v>86428</v>
      </c>
      <c r="C12" s="983">
        <v>9593</v>
      </c>
      <c r="D12" s="983">
        <v>13743</v>
      </c>
      <c r="E12" s="983">
        <v>9672</v>
      </c>
      <c r="F12" s="983">
        <v>41626</v>
      </c>
      <c r="G12" s="983">
        <v>7750</v>
      </c>
      <c r="H12" s="984">
        <v>25</v>
      </c>
      <c r="I12" s="983">
        <v>0</v>
      </c>
      <c r="J12" s="983">
        <v>45</v>
      </c>
      <c r="K12" s="1093">
        <v>3974</v>
      </c>
    </row>
    <row r="13" spans="1:11" s="169" customFormat="1" ht="17.25" customHeight="1">
      <c r="A13" s="180" t="s">
        <v>351</v>
      </c>
      <c r="B13" s="201"/>
      <c r="C13" s="201"/>
      <c r="D13" s="201"/>
      <c r="E13" s="201"/>
      <c r="F13" s="201"/>
      <c r="H13" s="201"/>
      <c r="I13" s="201"/>
      <c r="J13" s="201"/>
      <c r="K13" s="211" t="s">
        <v>352</v>
      </c>
    </row>
    <row r="14" spans="1:11" s="250" customFormat="1" ht="14.25">
      <c r="A14" s="687"/>
      <c r="B14" s="687"/>
      <c r="C14" s="687"/>
      <c r="D14" s="687"/>
      <c r="E14" s="687"/>
      <c r="F14" s="687"/>
      <c r="G14" s="687"/>
      <c r="H14" s="687"/>
      <c r="I14" s="687"/>
      <c r="J14" s="687"/>
      <c r="K14" s="687"/>
    </row>
    <row r="15" spans="1:11" s="250" customFormat="1" ht="14.25">
      <c r="A15" s="687"/>
      <c r="B15" s="687"/>
      <c r="C15" s="687"/>
      <c r="D15" s="687"/>
      <c r="E15" s="687"/>
      <c r="F15" s="687"/>
      <c r="G15" s="687"/>
      <c r="H15" s="687"/>
      <c r="I15" s="687"/>
      <c r="J15" s="687"/>
      <c r="K15" s="687"/>
    </row>
    <row r="16" spans="1:11" s="250" customFormat="1" ht="14.25">
      <c r="A16" s="687"/>
      <c r="B16" s="687"/>
      <c r="C16" s="687"/>
      <c r="D16" s="687"/>
      <c r="E16" s="687"/>
      <c r="F16" s="687"/>
      <c r="G16" s="687"/>
      <c r="H16" s="687"/>
      <c r="I16" s="687"/>
      <c r="J16" s="687"/>
      <c r="K16" s="687"/>
    </row>
    <row r="17" spans="1:11" s="250" customFormat="1" ht="14.25">
      <c r="A17" s="687"/>
      <c r="B17" s="687"/>
      <c r="C17" s="687"/>
      <c r="D17" s="687"/>
      <c r="E17" s="687"/>
      <c r="F17" s="687"/>
      <c r="G17" s="687"/>
      <c r="H17" s="687"/>
      <c r="I17" s="687"/>
      <c r="J17" s="687"/>
      <c r="K17" s="687"/>
    </row>
    <row r="18" spans="1:11" s="250" customFormat="1" ht="14.25">
      <c r="A18" s="687"/>
      <c r="B18" s="687"/>
      <c r="C18" s="687"/>
      <c r="D18" s="687"/>
      <c r="E18" s="687"/>
      <c r="F18" s="687"/>
      <c r="G18" s="687"/>
      <c r="H18" s="687"/>
      <c r="I18" s="687"/>
      <c r="J18" s="687"/>
      <c r="K18" s="687"/>
    </row>
    <row r="19" spans="1:11" s="250" customFormat="1" ht="14.25">
      <c r="A19" s="687"/>
      <c r="B19" s="687"/>
      <c r="C19" s="687"/>
      <c r="D19" s="687"/>
      <c r="E19" s="687"/>
      <c r="F19" s="687"/>
      <c r="G19" s="687"/>
      <c r="H19" s="687"/>
      <c r="I19" s="687"/>
      <c r="J19" s="687"/>
      <c r="K19" s="687"/>
    </row>
    <row r="20" spans="1:11" s="250" customFormat="1" ht="14.25">
      <c r="A20" s="687"/>
      <c r="B20" s="687"/>
      <c r="C20" s="687"/>
      <c r="D20" s="687"/>
      <c r="E20" s="687"/>
      <c r="F20" s="687"/>
      <c r="G20" s="687"/>
      <c r="H20" s="687"/>
      <c r="I20" s="687"/>
      <c r="J20" s="687"/>
      <c r="K20" s="687"/>
    </row>
    <row r="21" spans="1:11" s="250" customFormat="1" ht="14.25">
      <c r="A21" s="687"/>
      <c r="B21" s="687"/>
      <c r="C21" s="687"/>
      <c r="D21" s="687"/>
      <c r="E21" s="687"/>
      <c r="F21" s="687"/>
      <c r="G21" s="687"/>
      <c r="H21" s="687"/>
      <c r="I21" s="687"/>
      <c r="J21" s="687"/>
      <c r="K21" s="687"/>
    </row>
    <row r="22" spans="1:11" s="250" customFormat="1" ht="14.25">
      <c r="A22" s="687"/>
      <c r="B22" s="687"/>
      <c r="C22" s="687"/>
      <c r="D22" s="687"/>
      <c r="E22" s="687"/>
      <c r="F22" s="687"/>
      <c r="G22" s="687"/>
      <c r="H22" s="687"/>
      <c r="I22" s="687"/>
      <c r="J22" s="687"/>
      <c r="K22" s="687"/>
    </row>
    <row r="23" spans="1:11" s="250" customFormat="1" ht="14.25">
      <c r="A23" s="687"/>
      <c r="B23" s="687"/>
      <c r="C23" s="687"/>
      <c r="D23" s="687"/>
      <c r="E23" s="687"/>
      <c r="F23" s="687"/>
      <c r="G23" s="687"/>
      <c r="H23" s="687"/>
      <c r="I23" s="687"/>
      <c r="J23" s="687"/>
      <c r="K23" s="687"/>
    </row>
    <row r="24" spans="1:11" s="250" customFormat="1" ht="14.25">
      <c r="A24" s="687"/>
      <c r="B24" s="687"/>
      <c r="C24" s="687"/>
      <c r="D24" s="687"/>
      <c r="E24" s="687"/>
      <c r="F24" s="687"/>
      <c r="G24" s="687"/>
      <c r="H24" s="687"/>
      <c r="I24" s="687"/>
      <c r="J24" s="687"/>
      <c r="K24" s="687"/>
    </row>
  </sheetData>
  <mergeCells count="9">
    <mergeCell ref="A1:J1"/>
    <mergeCell ref="A6:A8"/>
    <mergeCell ref="B6:B8"/>
    <mergeCell ref="C7:C8"/>
    <mergeCell ref="D7:D8"/>
    <mergeCell ref="E7:E8"/>
    <mergeCell ref="F7:F8"/>
    <mergeCell ref="G7:G8"/>
    <mergeCell ref="J7:J8"/>
  </mergeCells>
  <printOptions/>
  <pageMargins left="0.26" right="0.3" top="0.984251968503937" bottom="0.984251968503937" header="0.5118110236220472" footer="0.5118110236220472"/>
  <pageSetup horizontalDpi="600" verticalDpi="600" orientation="portrait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K15"/>
  <sheetViews>
    <sheetView workbookViewId="0" topLeftCell="A1">
      <selection activeCell="L17" sqref="L17"/>
    </sheetView>
  </sheetViews>
  <sheetFormatPr defaultColWidth="9.140625" defaultRowHeight="12.75"/>
  <cols>
    <col min="2" max="2" width="10.8515625" style="0" customWidth="1"/>
    <col min="3" max="3" width="10.28125" style="0" customWidth="1"/>
    <col min="4" max="4" width="10.00390625" style="0" customWidth="1"/>
    <col min="5" max="5" width="16.57421875" style="0" customWidth="1"/>
    <col min="8" max="8" width="17.28125" style="0" customWidth="1"/>
    <col min="9" max="9" width="15.8515625" style="0" customWidth="1"/>
  </cols>
  <sheetData>
    <row r="1" spans="1:10" ht="23.25">
      <c r="A1" s="1225" t="s">
        <v>116</v>
      </c>
      <c r="B1" s="1225"/>
      <c r="C1" s="1225"/>
      <c r="D1" s="1225"/>
      <c r="E1" s="1225"/>
      <c r="F1" s="1225"/>
      <c r="G1" s="1225"/>
      <c r="H1" s="1225"/>
      <c r="I1" s="1225"/>
      <c r="J1" s="1225"/>
    </row>
    <row r="2" spans="1:10" ht="23.25">
      <c r="A2" s="625"/>
      <c r="B2" s="625"/>
      <c r="C2" s="625"/>
      <c r="D2" s="625"/>
      <c r="E2" s="625"/>
      <c r="F2" s="625"/>
      <c r="G2" s="625"/>
      <c r="H2" s="625"/>
      <c r="I2" s="625"/>
      <c r="J2" s="625"/>
    </row>
    <row r="3" spans="1:10" ht="23.25">
      <c r="A3" s="625"/>
      <c r="B3" s="625"/>
      <c r="C3" s="688" t="s">
        <v>281</v>
      </c>
      <c r="E3" s="625"/>
      <c r="F3" s="625"/>
      <c r="G3" s="625"/>
      <c r="H3" s="625"/>
      <c r="I3" s="625"/>
      <c r="J3" s="625"/>
    </row>
    <row r="6" spans="1:11" ht="12.75">
      <c r="A6" s="693" t="s">
        <v>282</v>
      </c>
      <c r="K6" s="694" t="s">
        <v>283</v>
      </c>
    </row>
    <row r="7" spans="1:11" ht="33" customHeight="1">
      <c r="A7" s="1506" t="s">
        <v>690</v>
      </c>
      <c r="B7" s="1509" t="s">
        <v>1143</v>
      </c>
      <c r="C7" s="695" t="s">
        <v>284</v>
      </c>
      <c r="D7" s="695" t="s">
        <v>1155</v>
      </c>
      <c r="E7" s="695" t="s">
        <v>1156</v>
      </c>
      <c r="F7" s="695" t="s">
        <v>285</v>
      </c>
      <c r="G7" s="695" t="s">
        <v>286</v>
      </c>
      <c r="H7" s="695" t="s">
        <v>287</v>
      </c>
      <c r="I7" s="695" t="s">
        <v>288</v>
      </c>
      <c r="J7" s="695" t="s">
        <v>1157</v>
      </c>
      <c r="K7" s="1094" t="s">
        <v>1158</v>
      </c>
    </row>
    <row r="8" spans="1:11" ht="33" customHeight="1">
      <c r="A8" s="1507"/>
      <c r="B8" s="1510"/>
      <c r="C8" s="1510" t="s">
        <v>289</v>
      </c>
      <c r="D8" s="1512" t="s">
        <v>1159</v>
      </c>
      <c r="E8" s="696" t="s">
        <v>290</v>
      </c>
      <c r="F8" s="1510" t="s">
        <v>291</v>
      </c>
      <c r="G8" s="759" t="s">
        <v>1160</v>
      </c>
      <c r="H8" s="696" t="s">
        <v>1161</v>
      </c>
      <c r="I8" s="696" t="s">
        <v>1161</v>
      </c>
      <c r="J8" s="1510" t="s">
        <v>292</v>
      </c>
      <c r="K8" s="1504" t="s">
        <v>409</v>
      </c>
    </row>
    <row r="9" spans="1:11" ht="33" customHeight="1">
      <c r="A9" s="1508"/>
      <c r="B9" s="1511"/>
      <c r="C9" s="1511"/>
      <c r="D9" s="1511"/>
      <c r="E9" s="761" t="s">
        <v>294</v>
      </c>
      <c r="F9" s="1511"/>
      <c r="G9" s="760" t="s">
        <v>293</v>
      </c>
      <c r="H9" s="761" t="s">
        <v>295</v>
      </c>
      <c r="I9" s="761" t="s">
        <v>296</v>
      </c>
      <c r="J9" s="1511"/>
      <c r="K9" s="1505"/>
    </row>
    <row r="10" spans="1:11" ht="33" customHeight="1">
      <c r="A10" s="1095">
        <v>2007</v>
      </c>
      <c r="B10" s="864">
        <v>144114</v>
      </c>
      <c r="C10" s="865">
        <v>84693</v>
      </c>
      <c r="D10" s="865">
        <v>34921</v>
      </c>
      <c r="E10" s="865">
        <v>16854</v>
      </c>
      <c r="F10" s="865">
        <v>1481</v>
      </c>
      <c r="G10" s="865">
        <v>232</v>
      </c>
      <c r="H10" s="865">
        <v>26515</v>
      </c>
      <c r="I10" s="865">
        <v>0</v>
      </c>
      <c r="J10" s="865">
        <v>2547</v>
      </c>
      <c r="K10" s="865">
        <v>0</v>
      </c>
    </row>
    <row r="11" spans="1:11" ht="33" customHeight="1">
      <c r="A11" s="1096">
        <v>2008</v>
      </c>
      <c r="B11" s="989">
        <f>SUM(C11:K11)</f>
        <v>108689</v>
      </c>
      <c r="C11" s="990">
        <f aca="true" t="shared" si="0" ref="C11:H11">SUM(C12:C13)</f>
        <v>49170</v>
      </c>
      <c r="D11" s="990">
        <f t="shared" si="0"/>
        <v>15574</v>
      </c>
      <c r="E11" s="990">
        <f t="shared" si="0"/>
        <v>15019</v>
      </c>
      <c r="F11" s="990">
        <f t="shared" si="0"/>
        <v>2977</v>
      </c>
      <c r="G11" s="990">
        <f t="shared" si="0"/>
        <v>598</v>
      </c>
      <c r="H11" s="990">
        <f t="shared" si="0"/>
        <v>21526</v>
      </c>
      <c r="I11" s="865">
        <v>0</v>
      </c>
      <c r="J11" s="990">
        <f>SUM(J12:J13)</f>
        <v>2232</v>
      </c>
      <c r="K11" s="990">
        <f>SUM(K12:K13)</f>
        <v>1593</v>
      </c>
    </row>
    <row r="12" spans="1:11" ht="33" customHeight="1">
      <c r="A12" s="1097" t="s">
        <v>280</v>
      </c>
      <c r="B12" s="985">
        <v>60925</v>
      </c>
      <c r="C12" s="986">
        <v>33640</v>
      </c>
      <c r="D12" s="986">
        <v>6915</v>
      </c>
      <c r="E12" s="986">
        <v>8469</v>
      </c>
      <c r="F12" s="986">
        <v>2520</v>
      </c>
      <c r="G12" s="986">
        <v>598</v>
      </c>
      <c r="H12" s="986">
        <v>7550</v>
      </c>
      <c r="I12" s="865">
        <v>0</v>
      </c>
      <c r="J12" s="986">
        <v>1077</v>
      </c>
      <c r="K12" s="986">
        <v>156</v>
      </c>
    </row>
    <row r="13" spans="1:11" ht="33" customHeight="1">
      <c r="A13" s="1098" t="s">
        <v>1162</v>
      </c>
      <c r="B13" s="987">
        <v>47764</v>
      </c>
      <c r="C13" s="988">
        <v>15530</v>
      </c>
      <c r="D13" s="988">
        <v>8659</v>
      </c>
      <c r="E13" s="988">
        <v>6550</v>
      </c>
      <c r="F13" s="1099">
        <v>457</v>
      </c>
      <c r="G13" s="1100">
        <v>0</v>
      </c>
      <c r="H13" s="1099">
        <v>13976</v>
      </c>
      <c r="I13" s="1100">
        <v>0</v>
      </c>
      <c r="J13" s="1099">
        <v>1155</v>
      </c>
      <c r="K13" s="1099">
        <v>1437</v>
      </c>
    </row>
    <row r="14" spans="1:11" ht="26.25" customHeight="1">
      <c r="A14" s="180" t="s">
        <v>351</v>
      </c>
      <c r="B14" s="201"/>
      <c r="C14" s="201"/>
      <c r="D14" s="201"/>
      <c r="E14" s="201"/>
      <c r="G14" s="201"/>
      <c r="H14" s="201"/>
      <c r="I14" s="201"/>
      <c r="J14" s="201"/>
      <c r="K14" s="211" t="s">
        <v>310</v>
      </c>
    </row>
    <row r="15" ht="12.75">
      <c r="C15" s="697"/>
    </row>
  </sheetData>
  <mergeCells count="8">
    <mergeCell ref="K8:K9"/>
    <mergeCell ref="A1:J1"/>
    <mergeCell ref="A7:A9"/>
    <mergeCell ref="B7:B9"/>
    <mergeCell ref="C8:C9"/>
    <mergeCell ref="D8:D9"/>
    <mergeCell ref="F8:F9"/>
    <mergeCell ref="J8:J9"/>
  </mergeCells>
  <printOptions/>
  <pageMargins left="0.61" right="0.68" top="1" bottom="1" header="0.5" footer="0.5"/>
  <pageSetup horizontalDpi="600" verticalDpi="600" orientation="landscape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T15"/>
  <sheetViews>
    <sheetView workbookViewId="0" topLeftCell="C1">
      <selection activeCell="K11" sqref="K11"/>
    </sheetView>
  </sheetViews>
  <sheetFormatPr defaultColWidth="9.140625" defaultRowHeight="12.75"/>
  <cols>
    <col min="1" max="1" width="13.57421875" style="217" customWidth="1"/>
    <col min="2" max="2" width="7.28125" style="217" customWidth="1"/>
    <col min="3" max="3" width="7.140625" style="217" customWidth="1"/>
    <col min="4" max="4" width="8.57421875" style="217" customWidth="1"/>
    <col min="5" max="5" width="8.7109375" style="217" customWidth="1"/>
    <col min="6" max="6" width="8.57421875" style="217" customWidth="1"/>
    <col min="7" max="7" width="7.57421875" style="217" customWidth="1"/>
    <col min="8" max="8" width="10.8515625" style="217" customWidth="1"/>
    <col min="9" max="9" width="7.57421875" style="217" customWidth="1"/>
    <col min="10" max="10" width="8.421875" style="217" customWidth="1"/>
    <col min="11" max="12" width="8.140625" style="217" customWidth="1"/>
    <col min="13" max="13" width="8.7109375" style="217" customWidth="1"/>
    <col min="14" max="14" width="8.421875" style="217" customWidth="1"/>
    <col min="15" max="15" width="8.7109375" style="217" customWidth="1"/>
    <col min="16" max="16" width="8.8515625" style="217" bestFit="1" customWidth="1"/>
    <col min="17" max="17" width="10.421875" style="217" customWidth="1"/>
    <col min="18" max="18" width="8.28125" style="217" customWidth="1"/>
    <col min="19" max="19" width="12.421875" style="217" customWidth="1"/>
    <col min="20" max="16384" width="9.140625" style="217" customWidth="1"/>
  </cols>
  <sheetData>
    <row r="1" spans="1:19" s="245" customFormat="1" ht="32.25" customHeight="1">
      <c r="A1" s="1288" t="s">
        <v>117</v>
      </c>
      <c r="B1" s="1288"/>
      <c r="C1" s="1288"/>
      <c r="D1" s="1288"/>
      <c r="E1" s="1288"/>
      <c r="F1" s="1288"/>
      <c r="G1" s="1288"/>
      <c r="H1" s="1288"/>
      <c r="I1" s="1288"/>
      <c r="J1" s="1288"/>
      <c r="K1" s="1288"/>
      <c r="L1" s="1288"/>
      <c r="M1" s="1288"/>
      <c r="N1" s="1288"/>
      <c r="O1" s="1288"/>
      <c r="P1" s="1288"/>
      <c r="Q1" s="1288"/>
      <c r="R1" s="1288"/>
      <c r="S1" s="1288"/>
    </row>
    <row r="2" spans="1:17" s="46" customFormat="1" ht="18" customHeight="1">
      <c r="A2" s="46" t="s">
        <v>933</v>
      </c>
      <c r="Q2" s="47" t="s">
        <v>934</v>
      </c>
    </row>
    <row r="3" spans="1:20" s="415" customFormat="1" ht="33" customHeight="1">
      <c r="A3" s="1141" t="s">
        <v>1117</v>
      </c>
      <c r="B3" s="411" t="s">
        <v>935</v>
      </c>
      <c r="C3" s="698"/>
      <c r="D3" s="412"/>
      <c r="E3" s="412"/>
      <c r="F3" s="412"/>
      <c r="G3" s="412"/>
      <c r="H3" s="699"/>
      <c r="I3" s="413"/>
      <c r="J3" s="413"/>
      <c r="K3" s="414" t="s">
        <v>936</v>
      </c>
      <c r="L3" s="414"/>
      <c r="M3" s="413"/>
      <c r="N3" s="413"/>
      <c r="O3" s="413"/>
      <c r="P3" s="413"/>
      <c r="Q3" s="413"/>
      <c r="R3" s="413"/>
      <c r="S3" s="413"/>
      <c r="T3" s="1205" t="s">
        <v>1208</v>
      </c>
    </row>
    <row r="4" spans="1:20" s="415" customFormat="1" ht="33" customHeight="1">
      <c r="A4" s="1227"/>
      <c r="B4" s="417" t="s">
        <v>937</v>
      </c>
      <c r="C4" s="417" t="s">
        <v>938</v>
      </c>
      <c r="D4" s="1519" t="s">
        <v>300</v>
      </c>
      <c r="E4" s="418" t="s">
        <v>297</v>
      </c>
      <c r="F4" s="419"/>
      <c r="G4" s="419"/>
      <c r="H4" s="1517" t="s">
        <v>298</v>
      </c>
      <c r="I4" s="1513" t="s">
        <v>939</v>
      </c>
      <c r="J4" s="1281" t="s">
        <v>940</v>
      </c>
      <c r="K4" s="1515" t="s">
        <v>937</v>
      </c>
      <c r="L4" s="1281" t="s">
        <v>938</v>
      </c>
      <c r="M4" s="1517" t="s">
        <v>301</v>
      </c>
      <c r="N4" s="700" t="s">
        <v>941</v>
      </c>
      <c r="O4" s="422"/>
      <c r="P4" s="412"/>
      <c r="Q4" s="1517" t="s">
        <v>304</v>
      </c>
      <c r="R4" s="1513" t="s">
        <v>939</v>
      </c>
      <c r="S4" s="1281" t="s">
        <v>940</v>
      </c>
      <c r="T4" s="1206"/>
    </row>
    <row r="5" spans="1:20" s="415" customFormat="1" ht="33" customHeight="1">
      <c r="A5" s="1227"/>
      <c r="B5" s="424"/>
      <c r="C5" s="424"/>
      <c r="D5" s="1518"/>
      <c r="E5" s="425" t="s">
        <v>942</v>
      </c>
      <c r="F5" s="90" t="s">
        <v>944</v>
      </c>
      <c r="G5" s="702" t="s">
        <v>943</v>
      </c>
      <c r="H5" s="1518"/>
      <c r="I5" s="1514"/>
      <c r="J5" s="1235"/>
      <c r="K5" s="1516"/>
      <c r="L5" s="1516"/>
      <c r="M5" s="1518"/>
      <c r="N5" s="427" t="s">
        <v>942</v>
      </c>
      <c r="O5" s="90" t="s">
        <v>944</v>
      </c>
      <c r="P5" s="701" t="s">
        <v>943</v>
      </c>
      <c r="Q5" s="1518"/>
      <c r="R5" s="1514"/>
      <c r="S5" s="1235"/>
      <c r="T5" s="1206"/>
    </row>
    <row r="6" spans="1:20" s="415" customFormat="1" ht="40.5" customHeight="1">
      <c r="A6" s="1228"/>
      <c r="B6" s="429" t="s">
        <v>14</v>
      </c>
      <c r="C6" s="429" t="s">
        <v>1125</v>
      </c>
      <c r="D6" s="1520"/>
      <c r="E6" s="69" t="s">
        <v>1124</v>
      </c>
      <c r="F6" s="93" t="s">
        <v>980</v>
      </c>
      <c r="G6" s="581" t="s">
        <v>978</v>
      </c>
      <c r="H6" s="93" t="s">
        <v>302</v>
      </c>
      <c r="I6" s="69" t="s">
        <v>945</v>
      </c>
      <c r="J6" s="69" t="s">
        <v>946</v>
      </c>
      <c r="K6" s="69" t="s">
        <v>14</v>
      </c>
      <c r="L6" s="69" t="s">
        <v>1125</v>
      </c>
      <c r="M6" s="93" t="s">
        <v>979</v>
      </c>
      <c r="N6" s="460" t="s">
        <v>299</v>
      </c>
      <c r="O6" s="93" t="s">
        <v>980</v>
      </c>
      <c r="P6" s="581" t="s">
        <v>978</v>
      </c>
      <c r="Q6" s="703" t="s">
        <v>303</v>
      </c>
      <c r="R6" s="69" t="s">
        <v>945</v>
      </c>
      <c r="S6" s="69" t="s">
        <v>946</v>
      </c>
      <c r="T6" s="1207"/>
    </row>
    <row r="7" spans="1:20" s="246" customFormat="1" ht="31.5" customHeight="1">
      <c r="A7" s="4" t="s">
        <v>1478</v>
      </c>
      <c r="B7" s="43">
        <v>216</v>
      </c>
      <c r="C7" s="43">
        <v>8</v>
      </c>
      <c r="D7" s="43">
        <v>26</v>
      </c>
      <c r="E7" s="43">
        <v>176</v>
      </c>
      <c r="F7" s="43">
        <v>136</v>
      </c>
      <c r="G7" s="43">
        <v>14</v>
      </c>
      <c r="H7" s="43">
        <v>0</v>
      </c>
      <c r="I7" s="43">
        <v>2</v>
      </c>
      <c r="J7" s="43">
        <v>30</v>
      </c>
      <c r="K7" s="43">
        <v>9605</v>
      </c>
      <c r="L7" s="43">
        <v>420</v>
      </c>
      <c r="M7" s="43">
        <v>2803</v>
      </c>
      <c r="N7" s="43">
        <v>8630</v>
      </c>
      <c r="O7" s="43">
        <v>4868</v>
      </c>
      <c r="P7" s="43">
        <v>959</v>
      </c>
      <c r="Q7" s="43">
        <v>0</v>
      </c>
      <c r="R7" s="43">
        <v>101</v>
      </c>
      <c r="S7" s="43">
        <v>454</v>
      </c>
      <c r="T7" s="196" t="s">
        <v>1084</v>
      </c>
    </row>
    <row r="8" spans="1:20" s="212" customFormat="1" ht="31.5" customHeight="1">
      <c r="A8" s="126" t="s">
        <v>1568</v>
      </c>
      <c r="B8" s="229">
        <v>49</v>
      </c>
      <c r="C8" s="229" t="s">
        <v>51</v>
      </c>
      <c r="D8" s="229">
        <v>14</v>
      </c>
      <c r="E8" s="229">
        <v>42</v>
      </c>
      <c r="F8" s="229">
        <v>15</v>
      </c>
      <c r="G8" s="229">
        <v>13</v>
      </c>
      <c r="H8" s="43">
        <v>0</v>
      </c>
      <c r="I8" s="229">
        <v>1</v>
      </c>
      <c r="J8" s="229">
        <v>6</v>
      </c>
      <c r="K8" s="130">
        <v>2616</v>
      </c>
      <c r="L8" s="229" t="s">
        <v>51</v>
      </c>
      <c r="M8" s="229">
        <v>1170</v>
      </c>
      <c r="N8" s="130">
        <v>2533</v>
      </c>
      <c r="O8" s="130">
        <v>428</v>
      </c>
      <c r="P8" s="215">
        <v>935</v>
      </c>
      <c r="Q8" s="43">
        <v>0</v>
      </c>
      <c r="R8" s="229">
        <v>13</v>
      </c>
      <c r="S8" s="229">
        <v>70</v>
      </c>
      <c r="T8" s="196" t="s">
        <v>1085</v>
      </c>
    </row>
    <row r="9" spans="1:20" s="247" customFormat="1" ht="31.5" customHeight="1">
      <c r="A9" s="4" t="s">
        <v>1477</v>
      </c>
      <c r="B9" s="43">
        <v>239</v>
      </c>
      <c r="C9" s="43">
        <v>8</v>
      </c>
      <c r="D9" s="43">
        <v>26</v>
      </c>
      <c r="E9" s="43">
        <v>189</v>
      </c>
      <c r="F9" s="43">
        <v>149</v>
      </c>
      <c r="G9" s="43">
        <v>14</v>
      </c>
      <c r="H9" s="43">
        <v>0</v>
      </c>
      <c r="I9" s="43">
        <v>2</v>
      </c>
      <c r="J9" s="43">
        <v>40</v>
      </c>
      <c r="K9" s="43">
        <v>10227</v>
      </c>
      <c r="L9" s="43">
        <v>373</v>
      </c>
      <c r="M9" s="43">
        <v>2941</v>
      </c>
      <c r="N9" s="43">
        <v>9147</v>
      </c>
      <c r="O9" s="43">
        <v>5581</v>
      </c>
      <c r="P9" s="43">
        <v>625</v>
      </c>
      <c r="Q9" s="43">
        <v>0</v>
      </c>
      <c r="R9" s="43">
        <v>105</v>
      </c>
      <c r="S9" s="43">
        <v>602</v>
      </c>
      <c r="T9" s="196" t="s">
        <v>1086</v>
      </c>
    </row>
    <row r="10" spans="1:20" s="248" customFormat="1" ht="31.5" customHeight="1">
      <c r="A10" s="126" t="s">
        <v>405</v>
      </c>
      <c r="B10" s="215">
        <v>56</v>
      </c>
      <c r="C10" s="215" t="s">
        <v>1126</v>
      </c>
      <c r="D10" s="215">
        <v>15</v>
      </c>
      <c r="E10" s="215">
        <v>46</v>
      </c>
      <c r="F10" s="215">
        <v>18</v>
      </c>
      <c r="G10" s="215">
        <v>13</v>
      </c>
      <c r="H10" s="43">
        <v>0</v>
      </c>
      <c r="I10" s="215">
        <v>1</v>
      </c>
      <c r="J10" s="215">
        <v>9</v>
      </c>
      <c r="K10" s="215">
        <v>2937</v>
      </c>
      <c r="L10" s="215" t="s">
        <v>1126</v>
      </c>
      <c r="M10" s="215">
        <v>1241</v>
      </c>
      <c r="N10" s="215">
        <v>2820</v>
      </c>
      <c r="O10" s="215">
        <v>602</v>
      </c>
      <c r="P10" s="215">
        <v>977</v>
      </c>
      <c r="Q10" s="43">
        <v>0</v>
      </c>
      <c r="R10" s="215">
        <v>7</v>
      </c>
      <c r="S10" s="215">
        <v>110</v>
      </c>
      <c r="T10" s="196" t="s">
        <v>1087</v>
      </c>
    </row>
    <row r="11" spans="1:20" s="247" customFormat="1" ht="31.5" customHeight="1">
      <c r="A11" s="157" t="s">
        <v>1123</v>
      </c>
      <c r="B11" s="42">
        <v>302</v>
      </c>
      <c r="C11" s="43">
        <v>9</v>
      </c>
      <c r="D11" s="43">
        <v>44</v>
      </c>
      <c r="E11" s="43">
        <f>SUM(F11:G11)</f>
        <v>196</v>
      </c>
      <c r="F11" s="43">
        <v>174</v>
      </c>
      <c r="G11" s="43">
        <v>22</v>
      </c>
      <c r="H11" s="43">
        <v>0</v>
      </c>
      <c r="I11" s="43">
        <v>2</v>
      </c>
      <c r="J11" s="43">
        <v>51</v>
      </c>
      <c r="K11" s="43">
        <v>13751</v>
      </c>
      <c r="L11" s="128">
        <v>422</v>
      </c>
      <c r="M11" s="43">
        <v>4243</v>
      </c>
      <c r="N11" s="43">
        <f>SUM(M11:P11)</f>
        <v>12475</v>
      </c>
      <c r="O11" s="43">
        <v>6299</v>
      </c>
      <c r="P11" s="43">
        <v>1933</v>
      </c>
      <c r="Q11" s="43">
        <v>0</v>
      </c>
      <c r="R11" s="43">
        <v>104</v>
      </c>
      <c r="S11" s="43">
        <v>750</v>
      </c>
      <c r="T11" s="158" t="s">
        <v>1123</v>
      </c>
    </row>
    <row r="12" spans="1:20" s="247" customFormat="1" ht="31.5" customHeight="1">
      <c r="A12" s="157" t="s">
        <v>363</v>
      </c>
      <c r="B12" s="43">
        <f>SUM(C12,E12,I12,J12)</f>
        <v>262</v>
      </c>
      <c r="C12" s="43">
        <v>9</v>
      </c>
      <c r="D12" s="43">
        <v>45</v>
      </c>
      <c r="E12" s="43">
        <f>SUM(F12:G12)</f>
        <v>196</v>
      </c>
      <c r="F12" s="43">
        <v>174</v>
      </c>
      <c r="G12" s="43">
        <v>22</v>
      </c>
      <c r="H12" s="43">
        <v>0</v>
      </c>
      <c r="I12" s="43">
        <v>2</v>
      </c>
      <c r="J12" s="43">
        <v>55</v>
      </c>
      <c r="K12" s="43">
        <f>SUM(L12,N12,R12,S12)</f>
        <v>13823</v>
      </c>
      <c r="L12" s="128">
        <v>527</v>
      </c>
      <c r="M12" s="43">
        <v>4072</v>
      </c>
      <c r="N12" s="43">
        <f>SUM(M12:P12)</f>
        <v>12395</v>
      </c>
      <c r="O12" s="43">
        <v>6572</v>
      </c>
      <c r="P12" s="43">
        <v>1751</v>
      </c>
      <c r="Q12" s="43">
        <v>0</v>
      </c>
      <c r="R12" s="43">
        <v>97</v>
      </c>
      <c r="S12" s="43">
        <v>804</v>
      </c>
      <c r="T12" s="158" t="s">
        <v>363</v>
      </c>
    </row>
    <row r="13" spans="1:20" s="247" customFormat="1" ht="31.5" customHeight="1">
      <c r="A13" s="157" t="s">
        <v>121</v>
      </c>
      <c r="B13" s="43">
        <v>319</v>
      </c>
      <c r="C13" s="43">
        <v>9</v>
      </c>
      <c r="D13" s="43">
        <v>45</v>
      </c>
      <c r="E13" s="43">
        <v>204</v>
      </c>
      <c r="F13" s="43">
        <v>183</v>
      </c>
      <c r="G13" s="43">
        <v>21</v>
      </c>
      <c r="H13" s="43">
        <v>0</v>
      </c>
      <c r="I13" s="43">
        <v>2</v>
      </c>
      <c r="J13" s="43">
        <v>59</v>
      </c>
      <c r="K13" s="43">
        <v>15423</v>
      </c>
      <c r="L13" s="128">
        <v>538</v>
      </c>
      <c r="M13" s="43">
        <v>4214</v>
      </c>
      <c r="N13" s="43">
        <v>9579</v>
      </c>
      <c r="O13" s="43">
        <v>7785</v>
      </c>
      <c r="P13" s="43">
        <v>1794</v>
      </c>
      <c r="Q13" s="43">
        <v>0</v>
      </c>
      <c r="R13" s="43">
        <v>106</v>
      </c>
      <c r="S13" s="43">
        <v>986</v>
      </c>
      <c r="T13" s="158" t="s">
        <v>121</v>
      </c>
    </row>
    <row r="14" spans="1:20" s="626" customFormat="1" ht="31.5" customHeight="1">
      <c r="A14" s="155" t="s">
        <v>912</v>
      </c>
      <c r="B14" s="706">
        <v>351</v>
      </c>
      <c r="C14" s="707">
        <v>9</v>
      </c>
      <c r="D14" s="707">
        <v>45</v>
      </c>
      <c r="E14" s="707">
        <v>221</v>
      </c>
      <c r="F14" s="707">
        <v>200</v>
      </c>
      <c r="G14" s="707">
        <v>21</v>
      </c>
      <c r="H14" s="707">
        <v>0</v>
      </c>
      <c r="I14" s="707">
        <v>2</v>
      </c>
      <c r="J14" s="707">
        <v>74</v>
      </c>
      <c r="K14" s="707">
        <v>16144</v>
      </c>
      <c r="L14" s="707">
        <v>553</v>
      </c>
      <c r="M14" s="658">
        <v>4125</v>
      </c>
      <c r="N14" s="707">
        <v>10251</v>
      </c>
      <c r="O14" s="707">
        <v>8510</v>
      </c>
      <c r="P14" s="707">
        <v>1741</v>
      </c>
      <c r="Q14" s="707">
        <v>0</v>
      </c>
      <c r="R14" s="707">
        <v>98</v>
      </c>
      <c r="S14" s="708">
        <v>1117</v>
      </c>
      <c r="T14" s="192" t="s">
        <v>913</v>
      </c>
    </row>
    <row r="15" spans="1:19" s="169" customFormat="1" ht="21" customHeight="1">
      <c r="A15" s="968" t="s">
        <v>96</v>
      </c>
      <c r="S15" s="181" t="s">
        <v>1138</v>
      </c>
    </row>
    <row r="16" ht="35.25" customHeight="1"/>
    <row r="17" ht="35.25" customHeight="1"/>
    <row r="18" ht="35.25" customHeight="1"/>
    <row r="19" s="249" customFormat="1" ht="35.25" customHeight="1"/>
    <row r="20" s="249" customFormat="1" ht="35.25" customHeight="1"/>
    <row r="21" ht="35.25" customHeight="1"/>
  </sheetData>
  <mergeCells count="13">
    <mergeCell ref="H4:H5"/>
    <mergeCell ref="Q4:Q5"/>
    <mergeCell ref="A1:S1"/>
    <mergeCell ref="A3:A6"/>
    <mergeCell ref="D4:D6"/>
    <mergeCell ref="T3:T6"/>
    <mergeCell ref="I4:I5"/>
    <mergeCell ref="J4:J5"/>
    <mergeCell ref="K4:K5"/>
    <mergeCell ref="L4:L5"/>
    <mergeCell ref="R4:R5"/>
    <mergeCell ref="S4:S5"/>
    <mergeCell ref="M4:M5"/>
  </mergeCells>
  <printOptions horizontalCentered="1"/>
  <pageMargins left="0.49" right="0.35" top="0.984251968503937" bottom="0.984251968503937" header="0.5118110236220472" footer="0.5118110236220472"/>
  <pageSetup horizontalDpi="600" verticalDpi="600" orientation="portrait" paperSize="9" scale="85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2:N8"/>
  <sheetViews>
    <sheetView workbookViewId="0" topLeftCell="A1">
      <selection activeCell="E14" sqref="E14"/>
    </sheetView>
  </sheetViews>
  <sheetFormatPr defaultColWidth="9.140625" defaultRowHeight="12.75"/>
  <cols>
    <col min="2" max="5" width="10.421875" style="0" bestFit="1" customWidth="1"/>
    <col min="6" max="8" width="9.28125" style="0" bestFit="1" customWidth="1"/>
    <col min="9" max="9" width="10.421875" style="0" bestFit="1" customWidth="1"/>
    <col min="10" max="11" width="9.28125" style="0" bestFit="1" customWidth="1"/>
  </cols>
  <sheetData>
    <row r="2" spans="2:9" ht="23.25">
      <c r="B2" s="72"/>
      <c r="C2" s="762" t="s">
        <v>118</v>
      </c>
      <c r="D2" s="72"/>
      <c r="E2" s="72"/>
      <c r="F2" s="72"/>
      <c r="G2" s="72"/>
      <c r="H2" s="72"/>
      <c r="I2" s="72"/>
    </row>
    <row r="4" spans="1:11" ht="38.25" customHeight="1">
      <c r="A4" s="1499"/>
      <c r="B4" s="1521" t="s">
        <v>1163</v>
      </c>
      <c r="C4" s="1522"/>
      <c r="D4" s="1523"/>
      <c r="E4" s="1521" t="s">
        <v>1164</v>
      </c>
      <c r="F4" s="1522"/>
      <c r="G4" s="1522"/>
      <c r="H4" s="1522"/>
      <c r="I4" s="1522"/>
      <c r="J4" s="1522"/>
      <c r="K4" s="1523"/>
    </row>
    <row r="5" spans="1:11" ht="38.25" customHeight="1">
      <c r="A5" s="1501"/>
      <c r="B5" s="755"/>
      <c r="C5" s="764" t="s">
        <v>1165</v>
      </c>
      <c r="D5" s="764" t="s">
        <v>1166</v>
      </c>
      <c r="E5" s="755"/>
      <c r="F5" s="765" t="s">
        <v>1167</v>
      </c>
      <c r="G5" s="765" t="s">
        <v>305</v>
      </c>
      <c r="H5" s="765" t="s">
        <v>306</v>
      </c>
      <c r="I5" s="765" t="s">
        <v>307</v>
      </c>
      <c r="J5" s="765" t="s">
        <v>308</v>
      </c>
      <c r="K5" s="765" t="s">
        <v>1168</v>
      </c>
    </row>
    <row r="6" spans="1:11" ht="38.25" customHeight="1">
      <c r="A6" s="757">
        <v>2007</v>
      </c>
      <c r="B6" s="995">
        <v>35478</v>
      </c>
      <c r="C6" s="996">
        <v>16175</v>
      </c>
      <c r="D6" s="996">
        <v>19303</v>
      </c>
      <c r="E6" s="995">
        <v>35478</v>
      </c>
      <c r="F6" s="995">
        <v>1547</v>
      </c>
      <c r="G6" s="995">
        <v>4175</v>
      </c>
      <c r="H6" s="995">
        <v>7644</v>
      </c>
      <c r="I6" s="995">
        <v>11515</v>
      </c>
      <c r="J6" s="995">
        <v>7159</v>
      </c>
      <c r="K6" s="997">
        <v>3438</v>
      </c>
    </row>
    <row r="7" spans="1:11" ht="38.25" customHeight="1">
      <c r="A7" s="766">
        <v>2008</v>
      </c>
      <c r="B7" s="991">
        <f>SUM(C7:D7)</f>
        <v>47447</v>
      </c>
      <c r="C7" s="991">
        <v>21858</v>
      </c>
      <c r="D7" s="991">
        <v>25589</v>
      </c>
      <c r="E7" s="991">
        <f>SUM(F7:K7)</f>
        <v>47447</v>
      </c>
      <c r="F7" s="991">
        <v>4970</v>
      </c>
      <c r="G7" s="991">
        <v>6704</v>
      </c>
      <c r="H7" s="991">
        <v>8678</v>
      </c>
      <c r="I7" s="991">
        <v>13556</v>
      </c>
      <c r="J7" s="991">
        <v>9158</v>
      </c>
      <c r="K7" s="992">
        <v>4381</v>
      </c>
    </row>
    <row r="8" spans="1:14" ht="12.75">
      <c r="A8" s="704" t="s">
        <v>1169</v>
      </c>
      <c r="B8" s="763"/>
      <c r="C8" s="763"/>
      <c r="D8" s="763"/>
      <c r="E8" s="763"/>
      <c r="F8" s="763" t="s">
        <v>1170</v>
      </c>
      <c r="G8" s="763"/>
      <c r="H8" s="763"/>
      <c r="I8" s="763"/>
      <c r="J8" s="763"/>
      <c r="N8" t="s">
        <v>1140</v>
      </c>
    </row>
  </sheetData>
  <mergeCells count="3">
    <mergeCell ref="A4:A5"/>
    <mergeCell ref="B4:D4"/>
    <mergeCell ref="E4:K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74"/>
  <sheetViews>
    <sheetView workbookViewId="0" topLeftCell="I13">
      <selection activeCell="W33" sqref="W33"/>
    </sheetView>
  </sheetViews>
  <sheetFormatPr defaultColWidth="9.140625" defaultRowHeight="12.75"/>
  <cols>
    <col min="1" max="1" width="13.7109375" style="21" customWidth="1"/>
    <col min="2" max="2" width="10.00390625" style="21" customWidth="1"/>
    <col min="3" max="3" width="13.00390625" style="21" customWidth="1"/>
    <col min="4" max="4" width="12.00390625" style="21" customWidth="1"/>
    <col min="5" max="5" width="11.7109375" style="21" customWidth="1"/>
    <col min="6" max="6" width="11.8515625" style="21" customWidth="1"/>
    <col min="7" max="7" width="11.57421875" style="21" customWidth="1"/>
    <col min="8" max="8" width="11.140625" style="21" customWidth="1"/>
    <col min="9" max="9" width="10.8515625" style="21" customWidth="1"/>
    <col min="10" max="10" width="9.421875" style="21" customWidth="1"/>
    <col min="11" max="16" width="10.00390625" style="21" customWidth="1"/>
    <col min="17" max="17" width="13.57421875" style="21" customWidth="1"/>
    <col min="18" max="16384" width="10.00390625" style="21" customWidth="1"/>
  </cols>
  <sheetData>
    <row r="1" spans="1:15" s="3" customFormat="1" ht="27" customHeight="1">
      <c r="A1" s="1211" t="s">
        <v>769</v>
      </c>
      <c r="B1" s="1211"/>
      <c r="C1" s="1211"/>
      <c r="D1" s="1211"/>
      <c r="E1" s="1211"/>
      <c r="F1" s="1211"/>
      <c r="G1" s="1211"/>
      <c r="H1" s="1211"/>
      <c r="I1" s="1211"/>
      <c r="J1" s="1211"/>
      <c r="K1" s="1211"/>
      <c r="L1" s="1211"/>
      <c r="M1" s="1211"/>
      <c r="N1" s="1211"/>
      <c r="O1" s="1211"/>
    </row>
    <row r="2" spans="1:15" s="35" customFormat="1" ht="19.5" customHeight="1">
      <c r="A2" s="51" t="s">
        <v>770</v>
      </c>
      <c r="B2" s="52"/>
      <c r="C2" s="52"/>
      <c r="D2" s="52"/>
      <c r="E2" s="52"/>
      <c r="F2" s="52"/>
      <c r="G2" s="52"/>
      <c r="H2" s="52"/>
      <c r="I2" s="52" t="s">
        <v>771</v>
      </c>
      <c r="J2" s="52"/>
      <c r="K2" s="52"/>
      <c r="L2" s="52"/>
      <c r="M2" s="52"/>
      <c r="N2" s="52"/>
      <c r="O2" s="52"/>
    </row>
    <row r="3" spans="1:17" s="46" customFormat="1" ht="20.25" customHeight="1">
      <c r="A3" s="46" t="s">
        <v>772</v>
      </c>
      <c r="Q3" s="47" t="s">
        <v>366</v>
      </c>
    </row>
    <row r="4" spans="1:17" s="415" customFormat="1" ht="21.75" customHeight="1">
      <c r="A4" s="1196" t="s">
        <v>773</v>
      </c>
      <c r="B4" s="1197" t="s">
        <v>774</v>
      </c>
      <c r="C4" s="1198"/>
      <c r="D4" s="1198"/>
      <c r="E4" s="1198"/>
      <c r="F4" s="1198"/>
      <c r="G4" s="1198"/>
      <c r="H4" s="1198"/>
      <c r="I4" s="1198"/>
      <c r="J4" s="1224"/>
      <c r="K4" s="1176" t="s">
        <v>775</v>
      </c>
      <c r="L4" s="1198"/>
      <c r="M4" s="1198"/>
      <c r="N4" s="1198"/>
      <c r="O4" s="1198"/>
      <c r="P4" s="1224"/>
      <c r="Q4" s="1205" t="s">
        <v>46</v>
      </c>
    </row>
    <row r="5" spans="1:17" s="415" customFormat="1" ht="13.5" customHeight="1">
      <c r="A5" s="1221"/>
      <c r="B5" s="461" t="s">
        <v>776</v>
      </c>
      <c r="C5" s="461" t="s">
        <v>777</v>
      </c>
      <c r="D5" s="461" t="s">
        <v>778</v>
      </c>
      <c r="E5" s="461" t="s">
        <v>779</v>
      </c>
      <c r="F5" s="115" t="s">
        <v>780</v>
      </c>
      <c r="G5" s="461" t="s">
        <v>781</v>
      </c>
      <c r="H5" s="115" t="s">
        <v>782</v>
      </c>
      <c r="I5" s="461" t="s">
        <v>783</v>
      </c>
      <c r="J5" s="461" t="s">
        <v>784</v>
      </c>
      <c r="K5" s="461" t="s">
        <v>776</v>
      </c>
      <c r="L5" s="461" t="s">
        <v>785</v>
      </c>
      <c r="M5" s="461" t="s">
        <v>786</v>
      </c>
      <c r="N5" s="461" t="s">
        <v>787</v>
      </c>
      <c r="O5" s="461" t="s">
        <v>788</v>
      </c>
      <c r="P5" s="461" t="s">
        <v>784</v>
      </c>
      <c r="Q5" s="1206"/>
    </row>
    <row r="6" spans="1:17" s="415" customFormat="1" ht="13.5" customHeight="1">
      <c r="A6" s="1221"/>
      <c r="B6" s="423"/>
      <c r="C6" s="68"/>
      <c r="D6" s="68" t="s">
        <v>789</v>
      </c>
      <c r="E6" s="48" t="s">
        <v>790</v>
      </c>
      <c r="F6" s="48" t="s">
        <v>791</v>
      </c>
      <c r="G6" s="68"/>
      <c r="H6" s="48" t="s">
        <v>792</v>
      </c>
      <c r="I6" s="68"/>
      <c r="J6" s="68"/>
      <c r="K6" s="423"/>
      <c r="L6" s="68"/>
      <c r="M6" s="68"/>
      <c r="N6" s="68"/>
      <c r="O6" s="68"/>
      <c r="P6" s="68"/>
      <c r="Q6" s="1206"/>
    </row>
    <row r="7" spans="1:17" s="415" customFormat="1" ht="27" customHeight="1">
      <c r="A7" s="1221"/>
      <c r="B7" s="423"/>
      <c r="C7" s="468" t="s">
        <v>793</v>
      </c>
      <c r="D7" s="68" t="s">
        <v>794</v>
      </c>
      <c r="E7" s="92" t="s">
        <v>795</v>
      </c>
      <c r="F7" s="468" t="s">
        <v>796</v>
      </c>
      <c r="G7" s="68" t="s">
        <v>797</v>
      </c>
      <c r="H7" s="92" t="s">
        <v>798</v>
      </c>
      <c r="I7" s="468" t="s">
        <v>799</v>
      </c>
      <c r="J7" s="68"/>
      <c r="K7" s="423"/>
      <c r="L7" s="468" t="s">
        <v>793</v>
      </c>
      <c r="M7" s="468" t="s">
        <v>793</v>
      </c>
      <c r="N7" s="68"/>
      <c r="O7" s="468"/>
      <c r="P7" s="68"/>
      <c r="Q7" s="1206"/>
    </row>
    <row r="8" spans="1:17" s="415" customFormat="1" ht="22.5" customHeight="1">
      <c r="A8" s="1222"/>
      <c r="B8" s="430" t="s">
        <v>47</v>
      </c>
      <c r="C8" s="469" t="s">
        <v>800</v>
      </c>
      <c r="D8" s="69" t="s">
        <v>801</v>
      </c>
      <c r="E8" s="470" t="s">
        <v>802</v>
      </c>
      <c r="F8" s="69" t="s">
        <v>803</v>
      </c>
      <c r="G8" s="69" t="s">
        <v>804</v>
      </c>
      <c r="H8" s="557" t="s">
        <v>805</v>
      </c>
      <c r="I8" s="93" t="s">
        <v>806</v>
      </c>
      <c r="J8" s="69" t="s">
        <v>807</v>
      </c>
      <c r="K8" s="430" t="s">
        <v>47</v>
      </c>
      <c r="L8" s="69" t="s">
        <v>808</v>
      </c>
      <c r="M8" s="69" t="s">
        <v>809</v>
      </c>
      <c r="N8" s="69" t="s">
        <v>810</v>
      </c>
      <c r="O8" s="469" t="s">
        <v>811</v>
      </c>
      <c r="P8" s="69" t="s">
        <v>807</v>
      </c>
      <c r="Q8" s="1207"/>
    </row>
    <row r="9" spans="1:17" s="7" customFormat="1" ht="16.5" customHeight="1">
      <c r="A9" s="36" t="s">
        <v>1102</v>
      </c>
      <c r="B9" s="17">
        <v>25</v>
      </c>
      <c r="C9" s="53" t="s">
        <v>51</v>
      </c>
      <c r="D9" s="53" t="s">
        <v>51</v>
      </c>
      <c r="E9" s="53" t="s">
        <v>51</v>
      </c>
      <c r="F9" s="40">
        <v>4</v>
      </c>
      <c r="G9" s="53" t="s">
        <v>51</v>
      </c>
      <c r="H9" s="53" t="s">
        <v>51</v>
      </c>
      <c r="I9" s="53" t="s">
        <v>51</v>
      </c>
      <c r="J9" s="40">
        <v>21</v>
      </c>
      <c r="K9" s="40">
        <v>25</v>
      </c>
      <c r="L9" s="40" t="s">
        <v>50</v>
      </c>
      <c r="M9" s="40">
        <v>3</v>
      </c>
      <c r="N9" s="40" t="s">
        <v>1141</v>
      </c>
      <c r="O9" s="40">
        <v>22</v>
      </c>
      <c r="P9" s="40" t="s">
        <v>1142</v>
      </c>
      <c r="Q9" s="153" t="s">
        <v>1084</v>
      </c>
    </row>
    <row r="10" spans="1:17" s="7" customFormat="1" ht="16.5" customHeight="1">
      <c r="A10" s="63" t="s">
        <v>371</v>
      </c>
      <c r="B10" s="53" t="s">
        <v>51</v>
      </c>
      <c r="C10" s="53" t="s">
        <v>51</v>
      </c>
      <c r="D10" s="53" t="s">
        <v>51</v>
      </c>
      <c r="E10" s="53" t="s">
        <v>51</v>
      </c>
      <c r="F10" s="53" t="s">
        <v>51</v>
      </c>
      <c r="G10" s="53" t="s">
        <v>51</v>
      </c>
      <c r="H10" s="53" t="s">
        <v>51</v>
      </c>
      <c r="I10" s="53" t="s">
        <v>51</v>
      </c>
      <c r="J10" s="53" t="s">
        <v>51</v>
      </c>
      <c r="K10" s="53" t="s">
        <v>51</v>
      </c>
      <c r="L10" s="53" t="s">
        <v>51</v>
      </c>
      <c r="M10" s="53" t="s">
        <v>51</v>
      </c>
      <c r="N10" s="53" t="s">
        <v>51</v>
      </c>
      <c r="O10" s="53" t="s">
        <v>51</v>
      </c>
      <c r="P10" s="53" t="s">
        <v>51</v>
      </c>
      <c r="Q10" s="153" t="s">
        <v>1085</v>
      </c>
    </row>
    <row r="11" spans="1:17" s="5" customFormat="1" ht="16.5" customHeight="1">
      <c r="A11" s="4" t="s">
        <v>1103</v>
      </c>
      <c r="B11" s="54">
        <f>SUM(C11:J11)</f>
        <v>3</v>
      </c>
      <c r="C11" s="53" t="s">
        <v>51</v>
      </c>
      <c r="D11" s="53" t="s">
        <v>51</v>
      </c>
      <c r="E11" s="53" t="s">
        <v>51</v>
      </c>
      <c r="F11" s="53" t="s">
        <v>51</v>
      </c>
      <c r="G11" s="53" t="s">
        <v>51</v>
      </c>
      <c r="H11" s="53" t="s">
        <v>51</v>
      </c>
      <c r="I11" s="53" t="s">
        <v>51</v>
      </c>
      <c r="J11" s="55">
        <v>3</v>
      </c>
      <c r="K11" s="55">
        <v>3</v>
      </c>
      <c r="L11" s="53" t="s">
        <v>51</v>
      </c>
      <c r="M11" s="53" t="s">
        <v>51</v>
      </c>
      <c r="N11" s="53" t="s">
        <v>51</v>
      </c>
      <c r="O11" s="53" t="s">
        <v>51</v>
      </c>
      <c r="P11" s="55">
        <v>3</v>
      </c>
      <c r="Q11" s="153" t="s">
        <v>1086</v>
      </c>
    </row>
    <row r="12" spans="1:17" s="7" customFormat="1" ht="16.5" customHeight="1">
      <c r="A12" s="6" t="s">
        <v>372</v>
      </c>
      <c r="B12" s="56" t="s">
        <v>52</v>
      </c>
      <c r="C12" s="56" t="s">
        <v>51</v>
      </c>
      <c r="D12" s="56" t="s">
        <v>51</v>
      </c>
      <c r="E12" s="56" t="s">
        <v>51</v>
      </c>
      <c r="F12" s="56" t="s">
        <v>51</v>
      </c>
      <c r="G12" s="56" t="s">
        <v>51</v>
      </c>
      <c r="H12" s="56" t="s">
        <v>51</v>
      </c>
      <c r="I12" s="56" t="s">
        <v>51</v>
      </c>
      <c r="J12" s="56" t="s">
        <v>52</v>
      </c>
      <c r="K12" s="56" t="s">
        <v>52</v>
      </c>
      <c r="L12" s="56" t="s">
        <v>51</v>
      </c>
      <c r="M12" s="56" t="s">
        <v>52</v>
      </c>
      <c r="N12" s="56" t="s">
        <v>52</v>
      </c>
      <c r="O12" s="56" t="s">
        <v>53</v>
      </c>
      <c r="P12" s="56" t="s">
        <v>51</v>
      </c>
      <c r="Q12" s="153" t="s">
        <v>1087</v>
      </c>
    </row>
    <row r="13" spans="1:17" s="5" customFormat="1" ht="16.5" customHeight="1">
      <c r="A13" s="41" t="s">
        <v>54</v>
      </c>
      <c r="B13" s="54">
        <v>0</v>
      </c>
      <c r="C13" s="55">
        <v>0</v>
      </c>
      <c r="D13" s="55">
        <v>0</v>
      </c>
      <c r="E13" s="55">
        <v>0</v>
      </c>
      <c r="F13" s="55">
        <v>0</v>
      </c>
      <c r="G13" s="55">
        <v>0</v>
      </c>
      <c r="H13" s="55">
        <v>0</v>
      </c>
      <c r="I13" s="55">
        <v>0</v>
      </c>
      <c r="J13" s="55">
        <v>0</v>
      </c>
      <c r="K13" s="55">
        <v>0</v>
      </c>
      <c r="L13" s="55">
        <v>0</v>
      </c>
      <c r="M13" s="55">
        <v>0</v>
      </c>
      <c r="N13" s="55">
        <v>0</v>
      </c>
      <c r="O13" s="55">
        <v>0</v>
      </c>
      <c r="P13" s="55">
        <v>0</v>
      </c>
      <c r="Q13" s="17" t="s">
        <v>54</v>
      </c>
    </row>
    <row r="14" spans="1:17" s="5" customFormat="1" ht="16.5" customHeight="1">
      <c r="A14" s="41" t="s">
        <v>362</v>
      </c>
      <c r="B14" s="589" t="s">
        <v>50</v>
      </c>
      <c r="C14" s="55">
        <v>0</v>
      </c>
      <c r="D14" s="55">
        <v>0</v>
      </c>
      <c r="E14" s="55">
        <v>0</v>
      </c>
      <c r="F14" s="55">
        <v>0</v>
      </c>
      <c r="G14" s="55">
        <v>0</v>
      </c>
      <c r="H14" s="55">
        <v>0</v>
      </c>
      <c r="I14" s="55">
        <v>0</v>
      </c>
      <c r="J14" s="55">
        <v>0</v>
      </c>
      <c r="K14" s="55">
        <v>0</v>
      </c>
      <c r="L14" s="55">
        <v>0</v>
      </c>
      <c r="M14" s="55">
        <v>0</v>
      </c>
      <c r="N14" s="55">
        <v>0</v>
      </c>
      <c r="O14" s="55">
        <v>0</v>
      </c>
      <c r="P14" s="590">
        <v>0</v>
      </c>
      <c r="Q14" s="40" t="s">
        <v>363</v>
      </c>
    </row>
    <row r="15" spans="1:17" s="5" customFormat="1" ht="16.5" customHeight="1">
      <c r="A15" s="41" t="s">
        <v>911</v>
      </c>
      <c r="B15" s="589">
        <v>4</v>
      </c>
      <c r="C15" s="55">
        <v>0</v>
      </c>
      <c r="D15" s="55">
        <v>0</v>
      </c>
      <c r="E15" s="55">
        <v>1</v>
      </c>
      <c r="F15" s="55">
        <v>1</v>
      </c>
      <c r="G15" s="55">
        <v>0</v>
      </c>
      <c r="H15" s="55">
        <v>0</v>
      </c>
      <c r="I15" s="55">
        <v>0</v>
      </c>
      <c r="J15" s="55">
        <v>2</v>
      </c>
      <c r="K15" s="55">
        <v>4</v>
      </c>
      <c r="L15" s="55">
        <v>0</v>
      </c>
      <c r="M15" s="55">
        <v>2</v>
      </c>
      <c r="N15" s="55">
        <v>1</v>
      </c>
      <c r="O15" s="55">
        <v>1</v>
      </c>
      <c r="P15" s="590">
        <v>0</v>
      </c>
      <c r="Q15" s="40" t="s">
        <v>121</v>
      </c>
    </row>
    <row r="16" spans="1:17" s="59" customFormat="1" ht="16.5" customHeight="1">
      <c r="A16" s="45" t="s">
        <v>962</v>
      </c>
      <c r="B16" s="882">
        <v>5</v>
      </c>
      <c r="C16" s="1060">
        <v>0</v>
      </c>
      <c r="D16" s="1060">
        <v>0</v>
      </c>
      <c r="E16" s="883">
        <v>1</v>
      </c>
      <c r="F16" s="1060">
        <v>0</v>
      </c>
      <c r="G16" s="1061">
        <v>0</v>
      </c>
      <c r="H16" s="1061">
        <v>0</v>
      </c>
      <c r="I16" s="1061">
        <v>0</v>
      </c>
      <c r="J16" s="883">
        <v>4</v>
      </c>
      <c r="K16" s="883">
        <v>4</v>
      </c>
      <c r="L16" s="883">
        <v>1</v>
      </c>
      <c r="M16" s="1061">
        <v>0</v>
      </c>
      <c r="N16" s="1061">
        <v>0</v>
      </c>
      <c r="O16" s="1061">
        <v>0</v>
      </c>
      <c r="P16" s="884">
        <v>3</v>
      </c>
      <c r="Q16" s="767" t="s">
        <v>963</v>
      </c>
    </row>
    <row r="17" s="2" customFormat="1" ht="15.75" customHeight="1">
      <c r="A17" s="1"/>
    </row>
    <row r="18" spans="1:17" s="35" customFormat="1" ht="19.5" customHeight="1">
      <c r="A18" s="51" t="s">
        <v>812</v>
      </c>
      <c r="B18" s="29"/>
      <c r="C18" s="29"/>
      <c r="D18" s="29"/>
      <c r="E18" s="29"/>
      <c r="F18" s="29"/>
      <c r="G18" s="29"/>
      <c r="H18" s="29"/>
      <c r="I18" s="51" t="s">
        <v>813</v>
      </c>
      <c r="J18" s="29"/>
      <c r="K18" s="29"/>
      <c r="L18" s="29"/>
      <c r="M18" s="29"/>
      <c r="N18" s="29"/>
      <c r="O18" s="29"/>
      <c r="P18" s="57"/>
      <c r="Q18" s="58"/>
    </row>
    <row r="19" spans="1:17" s="46" customFormat="1" ht="19.5" customHeight="1">
      <c r="A19" s="554" t="s">
        <v>814</v>
      </c>
      <c r="B19" s="555"/>
      <c r="C19" s="555"/>
      <c r="D19" s="555"/>
      <c r="E19" s="555"/>
      <c r="F19" s="555"/>
      <c r="G19" s="555"/>
      <c r="H19" s="555"/>
      <c r="I19" s="555"/>
      <c r="J19" s="555"/>
      <c r="K19" s="555"/>
      <c r="L19" s="555"/>
      <c r="M19" s="555"/>
      <c r="N19" s="555"/>
      <c r="O19" s="555"/>
      <c r="P19" s="555"/>
      <c r="Q19" s="556" t="s">
        <v>815</v>
      </c>
    </row>
    <row r="20" spans="1:17" s="415" customFormat="1" ht="20.25" customHeight="1">
      <c r="A20" s="1196" t="s">
        <v>773</v>
      </c>
      <c r="B20" s="1197" t="s">
        <v>816</v>
      </c>
      <c r="C20" s="1198"/>
      <c r="D20" s="1198"/>
      <c r="E20" s="1198"/>
      <c r="F20" s="1198"/>
      <c r="G20" s="1198"/>
      <c r="H20" s="1198"/>
      <c r="I20" s="1198"/>
      <c r="J20" s="1224"/>
      <c r="K20" s="1176" t="s">
        <v>817</v>
      </c>
      <c r="L20" s="1198"/>
      <c r="M20" s="1198"/>
      <c r="N20" s="1198"/>
      <c r="O20" s="1198"/>
      <c r="P20" s="1224"/>
      <c r="Q20" s="1205" t="s">
        <v>46</v>
      </c>
    </row>
    <row r="21" spans="1:17" s="415" customFormat="1" ht="13.5" customHeight="1">
      <c r="A21" s="1221"/>
      <c r="B21" s="461" t="s">
        <v>776</v>
      </c>
      <c r="C21" s="461" t="s">
        <v>818</v>
      </c>
      <c r="D21" s="461" t="s">
        <v>819</v>
      </c>
      <c r="E21" s="461" t="s">
        <v>820</v>
      </c>
      <c r="F21" s="461" t="s">
        <v>821</v>
      </c>
      <c r="G21" s="461" t="s">
        <v>822</v>
      </c>
      <c r="H21" s="461" t="s">
        <v>823</v>
      </c>
      <c r="I21" s="461" t="s">
        <v>824</v>
      </c>
      <c r="J21" s="461" t="s">
        <v>784</v>
      </c>
      <c r="K21" s="461" t="s">
        <v>776</v>
      </c>
      <c r="L21" s="461" t="s">
        <v>825</v>
      </c>
      <c r="M21" s="461" t="s">
        <v>826</v>
      </c>
      <c r="N21" s="461" t="s">
        <v>827</v>
      </c>
      <c r="O21" s="461" t="s">
        <v>788</v>
      </c>
      <c r="P21" s="461" t="s">
        <v>784</v>
      </c>
      <c r="Q21" s="1206"/>
    </row>
    <row r="22" spans="1:17" s="415" customFormat="1" ht="13.5" customHeight="1">
      <c r="A22" s="1221"/>
      <c r="B22" s="423"/>
      <c r="C22" s="48" t="s">
        <v>828</v>
      </c>
      <c r="D22" s="68"/>
      <c r="E22" s="68" t="s">
        <v>829</v>
      </c>
      <c r="F22" s="48" t="s">
        <v>830</v>
      </c>
      <c r="G22" s="68" t="s">
        <v>831</v>
      </c>
      <c r="H22" s="68"/>
      <c r="I22" s="68"/>
      <c r="J22" s="68"/>
      <c r="K22" s="423"/>
      <c r="L22" s="48" t="s">
        <v>832</v>
      </c>
      <c r="M22" s="68"/>
      <c r="N22" s="68"/>
      <c r="O22" s="68"/>
      <c r="P22" s="68"/>
      <c r="Q22" s="1206"/>
    </row>
    <row r="23" spans="1:17" s="415" customFormat="1" ht="13.5" customHeight="1">
      <c r="A23" s="1221"/>
      <c r="B23" s="423"/>
      <c r="C23" s="468" t="s">
        <v>833</v>
      </c>
      <c r="D23" s="68" t="s">
        <v>834</v>
      </c>
      <c r="E23" s="68" t="s">
        <v>835</v>
      </c>
      <c r="F23" s="68" t="s">
        <v>836</v>
      </c>
      <c r="G23" s="68" t="s">
        <v>837</v>
      </c>
      <c r="H23" s="68" t="s">
        <v>838</v>
      </c>
      <c r="I23" s="68" t="s">
        <v>839</v>
      </c>
      <c r="J23" s="68"/>
      <c r="K23" s="423"/>
      <c r="L23" s="468" t="s">
        <v>793</v>
      </c>
      <c r="M23" s="68" t="s">
        <v>840</v>
      </c>
      <c r="N23" s="68" t="s">
        <v>841</v>
      </c>
      <c r="O23" s="468"/>
      <c r="P23" s="68"/>
      <c r="Q23" s="1206"/>
    </row>
    <row r="24" spans="1:17" s="415" customFormat="1" ht="13.5" customHeight="1">
      <c r="A24" s="1222"/>
      <c r="B24" s="430" t="s">
        <v>47</v>
      </c>
      <c r="C24" s="69" t="s">
        <v>803</v>
      </c>
      <c r="D24" s="69" t="s">
        <v>842</v>
      </c>
      <c r="E24" s="69" t="s">
        <v>843</v>
      </c>
      <c r="F24" s="69" t="s">
        <v>844</v>
      </c>
      <c r="G24" s="69" t="s">
        <v>845</v>
      </c>
      <c r="H24" s="69" t="s">
        <v>846</v>
      </c>
      <c r="I24" s="69" t="s">
        <v>847</v>
      </c>
      <c r="J24" s="69" t="s">
        <v>807</v>
      </c>
      <c r="K24" s="430" t="s">
        <v>47</v>
      </c>
      <c r="L24" s="69" t="s">
        <v>808</v>
      </c>
      <c r="M24" s="69" t="s">
        <v>809</v>
      </c>
      <c r="N24" s="69" t="s">
        <v>848</v>
      </c>
      <c r="O24" s="69" t="s">
        <v>811</v>
      </c>
      <c r="P24" s="69" t="s">
        <v>807</v>
      </c>
      <c r="Q24" s="1207"/>
    </row>
    <row r="25" spans="1:17" s="61" customFormat="1" ht="16.5" customHeight="1">
      <c r="A25" s="36" t="s">
        <v>1102</v>
      </c>
      <c r="B25" s="60">
        <v>10</v>
      </c>
      <c r="C25" s="62" t="s">
        <v>51</v>
      </c>
      <c r="D25" s="62" t="s">
        <v>51</v>
      </c>
      <c r="E25" s="62" t="s">
        <v>51</v>
      </c>
      <c r="F25" s="62" t="s">
        <v>51</v>
      </c>
      <c r="G25" s="62" t="s">
        <v>51</v>
      </c>
      <c r="H25" s="62" t="s">
        <v>51</v>
      </c>
      <c r="I25" s="62" t="s">
        <v>51</v>
      </c>
      <c r="J25" s="60">
        <v>10</v>
      </c>
      <c r="K25" s="60">
        <v>10</v>
      </c>
      <c r="L25" s="62" t="s">
        <v>51</v>
      </c>
      <c r="M25" s="62" t="s">
        <v>51</v>
      </c>
      <c r="N25" s="60">
        <v>10</v>
      </c>
      <c r="O25" s="62" t="s">
        <v>51</v>
      </c>
      <c r="P25" s="62" t="s">
        <v>51</v>
      </c>
      <c r="Q25" s="153" t="s">
        <v>1084</v>
      </c>
    </row>
    <row r="26" spans="1:17" s="59" customFormat="1" ht="16.5" customHeight="1">
      <c r="A26" s="63" t="s">
        <v>371</v>
      </c>
      <c r="B26" s="62">
        <v>8</v>
      </c>
      <c r="C26" s="62" t="s">
        <v>51</v>
      </c>
      <c r="D26" s="62" t="s">
        <v>51</v>
      </c>
      <c r="E26" s="62" t="s">
        <v>51</v>
      </c>
      <c r="F26" s="62" t="s">
        <v>51</v>
      </c>
      <c r="G26" s="62" t="s">
        <v>51</v>
      </c>
      <c r="H26" s="62" t="s">
        <v>51</v>
      </c>
      <c r="I26" s="62" t="s">
        <v>51</v>
      </c>
      <c r="J26" s="62">
        <v>8</v>
      </c>
      <c r="K26" s="62">
        <v>8</v>
      </c>
      <c r="L26" s="62" t="s">
        <v>51</v>
      </c>
      <c r="M26" s="62" t="s">
        <v>51</v>
      </c>
      <c r="N26" s="62">
        <v>8</v>
      </c>
      <c r="O26" s="62" t="s">
        <v>51</v>
      </c>
      <c r="P26" s="62" t="s">
        <v>51</v>
      </c>
      <c r="Q26" s="153" t="s">
        <v>1085</v>
      </c>
    </row>
    <row r="27" spans="1:17" s="5" customFormat="1" ht="16.5" customHeight="1">
      <c r="A27" s="4" t="s">
        <v>1103</v>
      </c>
      <c r="B27" s="55">
        <f>SUM(C27:J27)</f>
        <v>4</v>
      </c>
      <c r="C27" s="64" t="s">
        <v>51</v>
      </c>
      <c r="D27" s="64" t="s">
        <v>51</v>
      </c>
      <c r="E27" s="64" t="s">
        <v>51</v>
      </c>
      <c r="F27" s="64" t="s">
        <v>51</v>
      </c>
      <c r="G27" s="64" t="s">
        <v>51</v>
      </c>
      <c r="H27" s="64" t="s">
        <v>51</v>
      </c>
      <c r="I27" s="64" t="s">
        <v>51</v>
      </c>
      <c r="J27" s="55">
        <v>4</v>
      </c>
      <c r="K27" s="55">
        <f>SUM(L27:P27)</f>
        <v>4</v>
      </c>
      <c r="L27" s="64" t="s">
        <v>51</v>
      </c>
      <c r="M27" s="64" t="s">
        <v>51</v>
      </c>
      <c r="N27" s="64" t="s">
        <v>51</v>
      </c>
      <c r="O27" s="64" t="s">
        <v>51</v>
      </c>
      <c r="P27" s="55">
        <v>4</v>
      </c>
      <c r="Q27" s="153" t="s">
        <v>1086</v>
      </c>
    </row>
    <row r="28" spans="1:17" s="7" customFormat="1" ht="16.5" customHeight="1">
      <c r="A28" s="6" t="s">
        <v>372</v>
      </c>
      <c r="B28" s="53">
        <v>6</v>
      </c>
      <c r="C28" s="53" t="s">
        <v>51</v>
      </c>
      <c r="D28" s="53" t="s">
        <v>51</v>
      </c>
      <c r="E28" s="53" t="s">
        <v>51</v>
      </c>
      <c r="F28" s="53">
        <v>1</v>
      </c>
      <c r="G28" s="53" t="s">
        <v>51</v>
      </c>
      <c r="H28" s="53" t="s">
        <v>51</v>
      </c>
      <c r="I28" s="53" t="s">
        <v>52</v>
      </c>
      <c r="J28" s="53">
        <v>5</v>
      </c>
      <c r="K28" s="53">
        <v>6</v>
      </c>
      <c r="L28" s="53" t="s">
        <v>51</v>
      </c>
      <c r="M28" s="53" t="s">
        <v>52</v>
      </c>
      <c r="N28" s="53">
        <v>5</v>
      </c>
      <c r="O28" s="53" t="s">
        <v>53</v>
      </c>
      <c r="P28" s="53">
        <v>1</v>
      </c>
      <c r="Q28" s="153" t="s">
        <v>1087</v>
      </c>
    </row>
    <row r="29" spans="1:17" s="5" customFormat="1" ht="16.5" customHeight="1">
      <c r="A29" s="41" t="s">
        <v>54</v>
      </c>
      <c r="B29" s="55">
        <v>4</v>
      </c>
      <c r="C29" s="55">
        <v>0</v>
      </c>
      <c r="D29" s="55">
        <v>0</v>
      </c>
      <c r="E29" s="55">
        <v>0</v>
      </c>
      <c r="F29" s="55">
        <v>0</v>
      </c>
      <c r="G29" s="55">
        <v>0</v>
      </c>
      <c r="H29" s="55">
        <v>1</v>
      </c>
      <c r="I29" s="55">
        <v>0</v>
      </c>
      <c r="J29" s="55">
        <v>3</v>
      </c>
      <c r="K29" s="55">
        <v>4</v>
      </c>
      <c r="L29" s="55">
        <v>0</v>
      </c>
      <c r="M29" s="55">
        <v>0</v>
      </c>
      <c r="N29" s="55">
        <v>2</v>
      </c>
      <c r="O29" s="55">
        <v>0</v>
      </c>
      <c r="P29" s="55">
        <v>2</v>
      </c>
      <c r="Q29" s="17" t="s">
        <v>54</v>
      </c>
    </row>
    <row r="30" spans="1:17" s="5" customFormat="1" ht="16.5" customHeight="1">
      <c r="A30" s="41" t="s">
        <v>363</v>
      </c>
      <c r="B30" s="591">
        <v>2</v>
      </c>
      <c r="C30" s="591" t="s">
        <v>50</v>
      </c>
      <c r="D30" s="591" t="s">
        <v>50</v>
      </c>
      <c r="E30" s="591" t="s">
        <v>50</v>
      </c>
      <c r="F30" s="591">
        <v>2</v>
      </c>
      <c r="G30" s="591" t="s">
        <v>50</v>
      </c>
      <c r="H30" s="591" t="s">
        <v>50</v>
      </c>
      <c r="I30" s="591" t="s">
        <v>50</v>
      </c>
      <c r="J30" s="591" t="s">
        <v>50</v>
      </c>
      <c r="K30" s="55">
        <v>2</v>
      </c>
      <c r="L30" s="591" t="s">
        <v>50</v>
      </c>
      <c r="M30" s="591" t="s">
        <v>50</v>
      </c>
      <c r="N30" s="55">
        <v>2</v>
      </c>
      <c r="O30" s="591" t="s">
        <v>50</v>
      </c>
      <c r="P30" s="592" t="s">
        <v>50</v>
      </c>
      <c r="Q30" s="40" t="s">
        <v>363</v>
      </c>
    </row>
    <row r="31" spans="1:17" s="5" customFormat="1" ht="16.5" customHeight="1">
      <c r="A31" s="41" t="s">
        <v>121</v>
      </c>
      <c r="B31" s="591">
        <v>8</v>
      </c>
      <c r="C31" s="591" t="s">
        <v>50</v>
      </c>
      <c r="D31" s="591" t="s">
        <v>50</v>
      </c>
      <c r="E31" s="591" t="s">
        <v>50</v>
      </c>
      <c r="F31" s="591">
        <v>4</v>
      </c>
      <c r="G31" s="591" t="s">
        <v>50</v>
      </c>
      <c r="H31" s="591">
        <v>1</v>
      </c>
      <c r="I31" s="591">
        <v>0</v>
      </c>
      <c r="J31" s="591">
        <v>3</v>
      </c>
      <c r="K31" s="55">
        <v>8</v>
      </c>
      <c r="L31" s="591" t="s">
        <v>50</v>
      </c>
      <c r="M31" s="591" t="s">
        <v>50</v>
      </c>
      <c r="N31" s="55">
        <v>7</v>
      </c>
      <c r="O31" s="591" t="s">
        <v>50</v>
      </c>
      <c r="P31" s="591">
        <v>1</v>
      </c>
      <c r="Q31" s="17" t="s">
        <v>121</v>
      </c>
    </row>
    <row r="32" spans="1:17" s="587" customFormat="1" ht="16.5" customHeight="1">
      <c r="A32" s="45" t="s">
        <v>912</v>
      </c>
      <c r="B32" s="885">
        <v>18</v>
      </c>
      <c r="C32" s="886">
        <v>0</v>
      </c>
      <c r="D32" s="886">
        <v>0</v>
      </c>
      <c r="E32" s="886">
        <v>0</v>
      </c>
      <c r="F32" s="886">
        <v>14</v>
      </c>
      <c r="G32" s="886">
        <v>0</v>
      </c>
      <c r="H32" s="886">
        <v>0</v>
      </c>
      <c r="I32" s="886">
        <v>3</v>
      </c>
      <c r="J32" s="886">
        <v>1</v>
      </c>
      <c r="K32" s="886">
        <v>18</v>
      </c>
      <c r="L32" s="886">
        <v>0</v>
      </c>
      <c r="M32" s="886">
        <v>0</v>
      </c>
      <c r="N32" s="886">
        <v>17</v>
      </c>
      <c r="O32" s="886">
        <v>0</v>
      </c>
      <c r="P32" s="887">
        <v>1</v>
      </c>
      <c r="Q32" s="888" t="s">
        <v>913</v>
      </c>
    </row>
    <row r="33" spans="1:17" s="2" customFormat="1" ht="15.75" customHeight="1">
      <c r="A33" s="1" t="s">
        <v>1369</v>
      </c>
      <c r="L33" s="1177" t="s">
        <v>1370</v>
      </c>
      <c r="M33" s="1177"/>
      <c r="N33" s="1177"/>
      <c r="O33" s="1177"/>
      <c r="P33" s="1177"/>
      <c r="Q33" s="1177"/>
    </row>
    <row r="34" s="35" customFormat="1" ht="12.75"/>
    <row r="35" s="20" customFormat="1" ht="12.75"/>
    <row r="36" s="20" customFormat="1" ht="12.75"/>
    <row r="37" s="20" customFormat="1" ht="12.75"/>
    <row r="38" s="20" customFormat="1" ht="12.75"/>
    <row r="39" s="20" customFormat="1" ht="12.75"/>
    <row r="40" s="20" customFormat="1" ht="12.75"/>
    <row r="41" s="20" customFormat="1" ht="12.75"/>
    <row r="42" s="20" customFormat="1" ht="12.75"/>
    <row r="43" s="20" customFormat="1" ht="12.75"/>
    <row r="44" s="20" customFormat="1" ht="12.75"/>
    <row r="45" s="20" customFormat="1" ht="12.75"/>
    <row r="46" s="20" customFormat="1" ht="12.75"/>
    <row r="47" s="20" customFormat="1" ht="12.75"/>
    <row r="48" s="20" customFormat="1" ht="12.75"/>
    <row r="49" s="20" customFormat="1" ht="12.75"/>
    <row r="50" s="20" customFormat="1" ht="12.75"/>
    <row r="51" s="20" customFormat="1" ht="12.75"/>
    <row r="52" s="20" customFormat="1" ht="12.75"/>
    <row r="53" s="20" customFormat="1" ht="12.75"/>
    <row r="54" s="20" customFormat="1" ht="12.75"/>
    <row r="55" s="20" customFormat="1" ht="12.75"/>
    <row r="56" s="20" customFormat="1" ht="12.75"/>
    <row r="57" s="20" customFormat="1" ht="12.75"/>
    <row r="58" s="20" customFormat="1" ht="12.75"/>
    <row r="59" s="20" customFormat="1" ht="12.75"/>
    <row r="60" s="20" customFormat="1" ht="12.75"/>
    <row r="61" s="20" customFormat="1" ht="12.75"/>
    <row r="62" s="20" customFormat="1" ht="12.75">
      <c r="Y62" s="21"/>
    </row>
    <row r="63" s="20" customFormat="1" ht="12.75">
      <c r="Y63" s="21"/>
    </row>
    <row r="64" s="20" customFormat="1" ht="12.75">
      <c r="Y64" s="21"/>
    </row>
    <row r="65" s="20" customFormat="1" ht="12.75">
      <c r="Y65" s="21"/>
    </row>
    <row r="66" s="20" customFormat="1" ht="12.75">
      <c r="Y66" s="21"/>
    </row>
    <row r="67" s="20" customFormat="1" ht="12.75">
      <c r="Y67" s="21"/>
    </row>
    <row r="68" s="20" customFormat="1" ht="12.75">
      <c r="Y68" s="21"/>
    </row>
    <row r="69" s="20" customFormat="1" ht="12.75">
      <c r="Y69" s="21"/>
    </row>
    <row r="70" s="20" customFormat="1" ht="12.75">
      <c r="Y70" s="21"/>
    </row>
    <row r="71" s="20" customFormat="1" ht="12.75">
      <c r="Y71" s="21"/>
    </row>
    <row r="72" s="20" customFormat="1" ht="12.75">
      <c r="Y72" s="21"/>
    </row>
    <row r="73" s="20" customFormat="1" ht="12.75">
      <c r="Y73" s="21"/>
    </row>
    <row r="74" s="20" customFormat="1" ht="12.75">
      <c r="Y74" s="21"/>
    </row>
  </sheetData>
  <mergeCells count="10">
    <mergeCell ref="L33:Q33"/>
    <mergeCell ref="Q4:Q8"/>
    <mergeCell ref="A20:A24"/>
    <mergeCell ref="B20:J20"/>
    <mergeCell ref="K20:P20"/>
    <mergeCell ref="Q20:Q24"/>
    <mergeCell ref="A1:O1"/>
    <mergeCell ref="A4:A8"/>
    <mergeCell ref="B4:J4"/>
    <mergeCell ref="K4:P4"/>
  </mergeCells>
  <printOptions/>
  <pageMargins left="0.56" right="0.53" top="0.984251968503937" bottom="0.984251968503937" header="0.5118110236220472" footer="0.5118110236220472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16"/>
  <sheetViews>
    <sheetView workbookViewId="0" topLeftCell="A4">
      <selection activeCell="L19" sqref="L19"/>
    </sheetView>
  </sheetViews>
  <sheetFormatPr defaultColWidth="9.140625" defaultRowHeight="12.75"/>
  <cols>
    <col min="1" max="1" width="13.8515625" style="21" customWidth="1"/>
    <col min="2" max="2" width="7.7109375" style="21" customWidth="1"/>
    <col min="3" max="3" width="7.57421875" style="21" customWidth="1"/>
    <col min="4" max="4" width="10.00390625" style="21" customWidth="1"/>
    <col min="5" max="5" width="10.7109375" style="21" customWidth="1"/>
    <col min="6" max="6" width="10.28125" style="21" customWidth="1"/>
    <col min="7" max="7" width="9.421875" style="21" customWidth="1"/>
    <col min="8" max="10" width="9.7109375" style="21" customWidth="1"/>
    <col min="11" max="12" width="8.140625" style="21" customWidth="1"/>
    <col min="13" max="13" width="8.57421875" style="21" customWidth="1"/>
    <col min="14" max="14" width="10.00390625" style="21" customWidth="1"/>
    <col min="15" max="15" width="10.57421875" style="21" customWidth="1"/>
    <col min="16" max="16" width="9.57421875" style="21" customWidth="1"/>
    <col min="17" max="17" width="11.421875" style="21" customWidth="1"/>
    <col min="18" max="16384" width="10.00390625" style="21" customWidth="1"/>
  </cols>
  <sheetData>
    <row r="1" spans="1:16" s="3" customFormat="1" ht="32.25" customHeight="1">
      <c r="A1" s="1219" t="s">
        <v>849</v>
      </c>
      <c r="B1" s="1219"/>
      <c r="C1" s="1219"/>
      <c r="D1" s="1219"/>
      <c r="E1" s="1219"/>
      <c r="F1" s="1219"/>
      <c r="G1" s="1219"/>
      <c r="H1" s="1219"/>
      <c r="I1" s="1219"/>
      <c r="J1" s="1219"/>
      <c r="K1" s="1219"/>
      <c r="L1" s="1219"/>
      <c r="M1" s="1219"/>
      <c r="N1" s="1219"/>
      <c r="O1" s="1219"/>
      <c r="P1" s="1219"/>
    </row>
    <row r="2" spans="1:16" s="46" customFormat="1" ht="18" customHeight="1">
      <c r="A2" s="46" t="s">
        <v>850</v>
      </c>
      <c r="P2" s="483" t="s">
        <v>851</v>
      </c>
    </row>
    <row r="3" spans="1:16" s="46" customFormat="1" ht="24" customHeight="1">
      <c r="A3" s="1196" t="s">
        <v>773</v>
      </c>
      <c r="B3" s="1178" t="s">
        <v>852</v>
      </c>
      <c r="C3" s="1179"/>
      <c r="D3" s="1179"/>
      <c r="E3" s="1179"/>
      <c r="F3" s="1180"/>
      <c r="G3" s="1181" t="s">
        <v>853</v>
      </c>
      <c r="H3" s="1179"/>
      <c r="I3" s="1179"/>
      <c r="J3" s="1179"/>
      <c r="K3" s="1179"/>
      <c r="L3" s="1179"/>
      <c r="M3" s="1179"/>
      <c r="N3" s="1179"/>
      <c r="O3" s="1179"/>
      <c r="P3" s="1018" t="s">
        <v>46</v>
      </c>
    </row>
    <row r="4" spans="1:16" s="46" customFormat="1" ht="19.5" customHeight="1">
      <c r="A4" s="1240"/>
      <c r="B4" s="48" t="s">
        <v>1533</v>
      </c>
      <c r="C4" s="48" t="s">
        <v>854</v>
      </c>
      <c r="D4" s="552" t="s">
        <v>855</v>
      </c>
      <c r="E4" s="48" t="s">
        <v>856</v>
      </c>
      <c r="F4" s="48" t="s">
        <v>857</v>
      </c>
      <c r="G4" s="48" t="s">
        <v>1533</v>
      </c>
      <c r="H4" s="48" t="s">
        <v>858</v>
      </c>
      <c r="I4" s="500" t="s">
        <v>918</v>
      </c>
      <c r="J4" s="48" t="s">
        <v>859</v>
      </c>
      <c r="K4" s="48" t="s">
        <v>916</v>
      </c>
      <c r="L4" s="48" t="s">
        <v>873</v>
      </c>
      <c r="M4" s="552" t="s">
        <v>860</v>
      </c>
      <c r="N4" s="48" t="s">
        <v>861</v>
      </c>
      <c r="O4" s="48" t="s">
        <v>856</v>
      </c>
      <c r="P4" s="582"/>
    </row>
    <row r="5" spans="1:15" s="46" customFormat="1" ht="19.5" customHeight="1">
      <c r="A5" s="1240"/>
      <c r="B5" s="399"/>
      <c r="C5" s="488"/>
      <c r="D5" s="488"/>
      <c r="E5" s="488"/>
      <c r="F5" s="498"/>
      <c r="G5" s="488"/>
      <c r="H5" s="488"/>
      <c r="I5" s="495" t="s">
        <v>921</v>
      </c>
      <c r="J5" s="68" t="s">
        <v>367</v>
      </c>
      <c r="K5" s="465" t="s">
        <v>917</v>
      </c>
      <c r="L5" s="488" t="s">
        <v>367</v>
      </c>
      <c r="M5" s="488"/>
      <c r="N5" s="488"/>
      <c r="O5" s="558"/>
    </row>
    <row r="6" spans="1:15" s="46" customFormat="1" ht="19.5" customHeight="1">
      <c r="A6" s="1240"/>
      <c r="B6" s="399"/>
      <c r="C6" s="488"/>
      <c r="D6" s="488" t="s">
        <v>862</v>
      </c>
      <c r="E6" s="488" t="s">
        <v>368</v>
      </c>
      <c r="F6" s="498"/>
      <c r="G6" s="488"/>
      <c r="H6" s="635"/>
      <c r="I6" s="495" t="s">
        <v>922</v>
      </c>
      <c r="J6" s="635"/>
      <c r="K6" s="635" t="s">
        <v>863</v>
      </c>
      <c r="L6" s="635" t="s">
        <v>864</v>
      </c>
      <c r="M6" s="635" t="s">
        <v>864</v>
      </c>
      <c r="N6" s="635" t="s">
        <v>865</v>
      </c>
      <c r="O6" s="636" t="s">
        <v>368</v>
      </c>
    </row>
    <row r="7" spans="1:16" s="46" customFormat="1" ht="19.5" customHeight="1">
      <c r="A7" s="1192"/>
      <c r="B7" s="400" t="s">
        <v>1533</v>
      </c>
      <c r="C7" s="49" t="s">
        <v>866</v>
      </c>
      <c r="D7" s="49" t="s">
        <v>867</v>
      </c>
      <c r="E7" s="503" t="s">
        <v>868</v>
      </c>
      <c r="F7" s="634" t="s">
        <v>199</v>
      </c>
      <c r="G7" s="49" t="s">
        <v>198</v>
      </c>
      <c r="H7" s="637" t="s">
        <v>869</v>
      </c>
      <c r="I7" s="771" t="s">
        <v>923</v>
      </c>
      <c r="J7" s="637" t="s">
        <v>871</v>
      </c>
      <c r="K7" s="637" t="s">
        <v>870</v>
      </c>
      <c r="L7" s="634" t="s">
        <v>874</v>
      </c>
      <c r="M7" s="634" t="s">
        <v>872</v>
      </c>
      <c r="N7" s="638" t="s">
        <v>872</v>
      </c>
      <c r="O7" s="638" t="s">
        <v>868</v>
      </c>
      <c r="P7" s="1062"/>
    </row>
    <row r="8" spans="1:16" s="7" customFormat="1" ht="39.75" customHeight="1">
      <c r="A8" s="36" t="s">
        <v>1102</v>
      </c>
      <c r="B8" s="65">
        <v>1</v>
      </c>
      <c r="C8" s="66">
        <v>1</v>
      </c>
      <c r="D8" s="53" t="s">
        <v>51</v>
      </c>
      <c r="E8" s="53" t="s">
        <v>51</v>
      </c>
      <c r="F8" s="53" t="s">
        <v>51</v>
      </c>
      <c r="G8" s="66">
        <v>286</v>
      </c>
      <c r="H8" s="66">
        <v>127</v>
      </c>
      <c r="I8" s="53" t="s">
        <v>51</v>
      </c>
      <c r="J8" s="66">
        <v>3</v>
      </c>
      <c r="K8" s="66">
        <v>7</v>
      </c>
      <c r="L8" s="53" t="s">
        <v>51</v>
      </c>
      <c r="M8" s="66">
        <v>14</v>
      </c>
      <c r="N8" s="53" t="s">
        <v>51</v>
      </c>
      <c r="O8" s="66">
        <v>135</v>
      </c>
      <c r="P8" s="153" t="s">
        <v>1084</v>
      </c>
    </row>
    <row r="9" spans="1:16" s="7" customFormat="1" ht="39.75" customHeight="1">
      <c r="A9" s="63" t="s">
        <v>371</v>
      </c>
      <c r="B9" s="53">
        <v>1</v>
      </c>
      <c r="C9" s="53" t="s">
        <v>51</v>
      </c>
      <c r="D9" s="53" t="s">
        <v>51</v>
      </c>
      <c r="E9" s="53" t="s">
        <v>51</v>
      </c>
      <c r="F9" s="53">
        <v>1</v>
      </c>
      <c r="G9" s="53">
        <v>41</v>
      </c>
      <c r="H9" s="53">
        <v>30</v>
      </c>
      <c r="I9" s="53" t="s">
        <v>51</v>
      </c>
      <c r="J9" s="53">
        <v>6</v>
      </c>
      <c r="K9" s="39">
        <v>0</v>
      </c>
      <c r="L9" s="53" t="s">
        <v>51</v>
      </c>
      <c r="M9" s="53">
        <v>2</v>
      </c>
      <c r="N9" s="67">
        <v>1</v>
      </c>
      <c r="O9" s="53">
        <v>2</v>
      </c>
      <c r="P9" s="153" t="s">
        <v>1085</v>
      </c>
    </row>
    <row r="10" spans="1:16" s="5" customFormat="1" ht="39.75" customHeight="1">
      <c r="A10" s="4" t="s">
        <v>1103</v>
      </c>
      <c r="B10" s="25">
        <f>SUM(C10:E10)</f>
        <v>1</v>
      </c>
      <c r="C10" s="53" t="s">
        <v>51</v>
      </c>
      <c r="D10" s="53" t="s">
        <v>51</v>
      </c>
      <c r="E10" s="39">
        <v>1</v>
      </c>
      <c r="F10" s="26">
        <v>1</v>
      </c>
      <c r="G10" s="39">
        <v>289</v>
      </c>
      <c r="H10" s="39">
        <v>131</v>
      </c>
      <c r="I10" s="53" t="s">
        <v>51</v>
      </c>
      <c r="J10" s="39">
        <v>3</v>
      </c>
      <c r="K10" s="39">
        <v>8</v>
      </c>
      <c r="L10" s="53" t="s">
        <v>51</v>
      </c>
      <c r="M10" s="39">
        <v>13</v>
      </c>
      <c r="N10" s="53" t="s">
        <v>51</v>
      </c>
      <c r="O10" s="39">
        <v>134</v>
      </c>
      <c r="P10" s="153" t="s">
        <v>1086</v>
      </c>
    </row>
    <row r="11" spans="1:16" s="5" customFormat="1" ht="39.75" customHeight="1">
      <c r="A11" s="6" t="s">
        <v>372</v>
      </c>
      <c r="B11" s="26">
        <v>1</v>
      </c>
      <c r="C11" s="39">
        <v>0</v>
      </c>
      <c r="D11" s="39">
        <v>0</v>
      </c>
      <c r="E11" s="39">
        <v>0</v>
      </c>
      <c r="F11" s="26">
        <v>1</v>
      </c>
      <c r="G11" s="39">
        <v>42</v>
      </c>
      <c r="H11" s="39">
        <v>30</v>
      </c>
      <c r="I11" s="39">
        <v>0</v>
      </c>
      <c r="J11" s="39">
        <v>6</v>
      </c>
      <c r="K11" s="39">
        <v>0</v>
      </c>
      <c r="L11" s="39">
        <v>0</v>
      </c>
      <c r="M11" s="39">
        <v>2</v>
      </c>
      <c r="N11" s="39">
        <v>1</v>
      </c>
      <c r="O11" s="39">
        <v>3</v>
      </c>
      <c r="P11" s="153" t="s">
        <v>1087</v>
      </c>
    </row>
    <row r="12" spans="1:16" s="5" customFormat="1" ht="39.75" customHeight="1">
      <c r="A12" s="41" t="s">
        <v>54</v>
      </c>
      <c r="B12" s="26">
        <v>5</v>
      </c>
      <c r="C12" s="39">
        <v>0</v>
      </c>
      <c r="D12" s="39">
        <v>0</v>
      </c>
      <c r="E12" s="39">
        <v>1</v>
      </c>
      <c r="F12" s="26">
        <v>4</v>
      </c>
      <c r="G12" s="39">
        <v>361</v>
      </c>
      <c r="H12" s="39">
        <v>168</v>
      </c>
      <c r="I12" s="39">
        <v>0</v>
      </c>
      <c r="J12" s="39">
        <v>6</v>
      </c>
      <c r="K12" s="39">
        <v>9</v>
      </c>
      <c r="L12" s="39">
        <v>0</v>
      </c>
      <c r="M12" s="39">
        <v>15</v>
      </c>
      <c r="N12" s="39">
        <v>0</v>
      </c>
      <c r="O12" s="39">
        <v>163</v>
      </c>
      <c r="P12" s="17" t="s">
        <v>54</v>
      </c>
    </row>
    <row r="13" spans="1:16" s="5" customFormat="1" ht="39.75" customHeight="1">
      <c r="A13" s="41" t="s">
        <v>363</v>
      </c>
      <c r="B13" s="26" t="s">
        <v>50</v>
      </c>
      <c r="C13" s="39" t="s">
        <v>50</v>
      </c>
      <c r="D13" s="39" t="s">
        <v>50</v>
      </c>
      <c r="E13" s="39" t="s">
        <v>50</v>
      </c>
      <c r="F13" s="39" t="s">
        <v>50</v>
      </c>
      <c r="G13" s="39">
        <v>384</v>
      </c>
      <c r="H13" s="39">
        <v>172</v>
      </c>
      <c r="I13" s="39" t="s">
        <v>50</v>
      </c>
      <c r="J13" s="39">
        <v>4</v>
      </c>
      <c r="K13" s="39">
        <v>8</v>
      </c>
      <c r="L13" s="39" t="s">
        <v>50</v>
      </c>
      <c r="M13" s="39">
        <v>15</v>
      </c>
      <c r="N13" s="39" t="s">
        <v>50</v>
      </c>
      <c r="O13" s="39">
        <v>185</v>
      </c>
      <c r="P13" s="17" t="s">
        <v>363</v>
      </c>
    </row>
    <row r="14" spans="1:16" s="7" customFormat="1" ht="39.75" customHeight="1">
      <c r="A14" s="41" t="s">
        <v>920</v>
      </c>
      <c r="B14" s="772">
        <v>2</v>
      </c>
      <c r="C14" s="39" t="s">
        <v>50</v>
      </c>
      <c r="D14" s="39" t="s">
        <v>50</v>
      </c>
      <c r="E14" s="39" t="s">
        <v>50</v>
      </c>
      <c r="F14" s="773">
        <v>2</v>
      </c>
      <c r="G14" s="773">
        <v>378</v>
      </c>
      <c r="H14" s="773">
        <v>160</v>
      </c>
      <c r="I14" s="53" t="s">
        <v>51</v>
      </c>
      <c r="J14" s="773">
        <v>3</v>
      </c>
      <c r="K14" s="773">
        <v>8</v>
      </c>
      <c r="L14" s="53" t="s">
        <v>51</v>
      </c>
      <c r="M14" s="773">
        <v>14</v>
      </c>
      <c r="N14" s="773">
        <v>0</v>
      </c>
      <c r="O14" s="773">
        <v>191</v>
      </c>
      <c r="P14" s="17" t="s">
        <v>920</v>
      </c>
    </row>
    <row r="15" spans="1:16" s="587" customFormat="1" ht="39.75" customHeight="1" thickBot="1">
      <c r="A15" s="630" t="s">
        <v>919</v>
      </c>
      <c r="B15" s="706">
        <f>SUM(C15:F15)</f>
        <v>1</v>
      </c>
      <c r="C15" s="707">
        <v>0</v>
      </c>
      <c r="D15" s="707">
        <v>0</v>
      </c>
      <c r="E15" s="707">
        <v>1</v>
      </c>
      <c r="F15" s="707">
        <v>0</v>
      </c>
      <c r="G15" s="707">
        <f>SUM(H15:O15)</f>
        <v>393</v>
      </c>
      <c r="H15" s="707">
        <v>159</v>
      </c>
      <c r="I15" s="707">
        <v>1</v>
      </c>
      <c r="J15" s="707">
        <v>10</v>
      </c>
      <c r="K15" s="707">
        <v>8</v>
      </c>
      <c r="L15" s="707">
        <v>2</v>
      </c>
      <c r="M15" s="707">
        <v>13</v>
      </c>
      <c r="N15" s="707">
        <v>0</v>
      </c>
      <c r="O15" s="708">
        <v>200</v>
      </c>
      <c r="P15" s="888" t="s">
        <v>913</v>
      </c>
    </row>
    <row r="16" spans="1:10" s="2" customFormat="1" ht="15.75" customHeight="1">
      <c r="A16" s="1" t="s">
        <v>628</v>
      </c>
      <c r="J16" s="2" t="s">
        <v>629</v>
      </c>
    </row>
    <row r="17" s="20" customFormat="1" ht="12" customHeight="1"/>
  </sheetData>
  <mergeCells count="4">
    <mergeCell ref="A1:P1"/>
    <mergeCell ref="A3:A7"/>
    <mergeCell ref="B3:F3"/>
    <mergeCell ref="G3:O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K38"/>
  <sheetViews>
    <sheetView zoomScaleSheetLayoutView="100" workbookViewId="0" topLeftCell="C1">
      <selection activeCell="O27" sqref="O27"/>
    </sheetView>
  </sheetViews>
  <sheetFormatPr defaultColWidth="9.140625" defaultRowHeight="12.75"/>
  <cols>
    <col min="1" max="1" width="14.00390625" style="21" customWidth="1"/>
    <col min="2" max="2" width="13.00390625" style="21" customWidth="1"/>
    <col min="3" max="3" width="10.8515625" style="21" customWidth="1"/>
    <col min="4" max="4" width="14.421875" style="21" customWidth="1"/>
    <col min="5" max="5" width="11.140625" style="21" customWidth="1"/>
    <col min="6" max="6" width="11.8515625" style="21" customWidth="1"/>
    <col min="7" max="7" width="14.28125" style="21" customWidth="1"/>
    <col min="8" max="8" width="10.57421875" style="21" customWidth="1"/>
    <col min="9" max="9" width="12.7109375" style="21" customWidth="1"/>
    <col min="10" max="10" width="12.57421875" style="21" customWidth="1"/>
    <col min="11" max="11" width="14.00390625" style="21" customWidth="1"/>
    <col min="12" max="12" width="15.421875" style="21" customWidth="1"/>
    <col min="13" max="15" width="10.00390625" style="21" customWidth="1"/>
    <col min="16" max="16" width="14.8515625" style="21" customWidth="1"/>
    <col min="17" max="16384" width="10.00390625" style="21" customWidth="1"/>
  </cols>
  <sheetData>
    <row r="1" spans="1:14" s="72" customFormat="1" ht="32.25" customHeight="1">
      <c r="A1" s="1162" t="s">
        <v>1633</v>
      </c>
      <c r="B1" s="1162"/>
      <c r="C1" s="1162"/>
      <c r="D1" s="1162"/>
      <c r="E1" s="1162"/>
      <c r="F1" s="1162"/>
      <c r="G1" s="1162"/>
      <c r="H1" s="1162"/>
      <c r="I1" s="1162"/>
      <c r="J1" s="1162"/>
      <c r="K1" s="1162"/>
      <c r="L1" s="1162"/>
      <c r="M1" s="3"/>
      <c r="N1" s="3"/>
    </row>
    <row r="2" spans="1:14" s="540" customFormat="1" ht="16.5" customHeight="1">
      <c r="A2" s="46" t="s">
        <v>1634</v>
      </c>
      <c r="B2" s="46"/>
      <c r="C2" s="46"/>
      <c r="D2" s="46"/>
      <c r="E2" s="46"/>
      <c r="F2" s="46"/>
      <c r="G2" s="46"/>
      <c r="H2" s="46"/>
      <c r="I2" s="46"/>
      <c r="J2" s="46"/>
      <c r="K2" s="498"/>
      <c r="L2" s="483" t="s">
        <v>851</v>
      </c>
      <c r="M2" s="46"/>
      <c r="N2" s="46"/>
    </row>
    <row r="3" spans="1:14" s="544" customFormat="1" ht="12" customHeight="1">
      <c r="A3" s="1182" t="s">
        <v>12</v>
      </c>
      <c r="B3" s="462" t="s">
        <v>1635</v>
      </c>
      <c r="C3" s="541" t="s">
        <v>1636</v>
      </c>
      <c r="D3" s="542"/>
      <c r="E3" s="542"/>
      <c r="F3" s="542"/>
      <c r="G3" s="542"/>
      <c r="H3" s="542"/>
      <c r="I3" s="542"/>
      <c r="J3" s="542"/>
      <c r="K3" s="543"/>
      <c r="L3" s="1165" t="s">
        <v>46</v>
      </c>
      <c r="M3" s="415"/>
      <c r="N3" s="415"/>
    </row>
    <row r="4" spans="1:14" s="544" customFormat="1" ht="12" customHeight="1">
      <c r="A4" s="1163"/>
      <c r="B4" s="68"/>
      <c r="C4" s="462" t="s">
        <v>776</v>
      </c>
      <c r="D4" s="1147" t="s">
        <v>1637</v>
      </c>
      <c r="E4" s="1198"/>
      <c r="F4" s="1224"/>
      <c r="G4" s="462" t="s">
        <v>1638</v>
      </c>
      <c r="H4" s="462" t="s">
        <v>1639</v>
      </c>
      <c r="I4" s="462" t="s">
        <v>1640</v>
      </c>
      <c r="J4" s="462" t="s">
        <v>1641</v>
      </c>
      <c r="K4" s="459" t="s">
        <v>1642</v>
      </c>
      <c r="L4" s="1166"/>
      <c r="M4" s="415"/>
      <c r="N4" s="415"/>
    </row>
    <row r="5" spans="1:14" s="544" customFormat="1" ht="12" customHeight="1">
      <c r="A5" s="1163"/>
      <c r="B5" s="68"/>
      <c r="C5" s="68"/>
      <c r="D5" s="1207" t="s">
        <v>1643</v>
      </c>
      <c r="E5" s="1148"/>
      <c r="F5" s="1222"/>
      <c r="G5" s="68"/>
      <c r="H5" s="528"/>
      <c r="I5" s="68"/>
      <c r="J5" s="68"/>
      <c r="K5" s="545" t="s">
        <v>1644</v>
      </c>
      <c r="L5" s="1166"/>
      <c r="M5" s="415"/>
      <c r="N5" s="415"/>
    </row>
    <row r="6" spans="1:14" s="453" customFormat="1" ht="12" customHeight="1">
      <c r="A6" s="1163"/>
      <c r="B6" s="68" t="s">
        <v>13</v>
      </c>
      <c r="C6" s="68"/>
      <c r="D6" s="462" t="s">
        <v>776</v>
      </c>
      <c r="E6" s="462" t="s">
        <v>1645</v>
      </c>
      <c r="F6" s="462" t="s">
        <v>1646</v>
      </c>
      <c r="G6" s="68" t="s">
        <v>0</v>
      </c>
      <c r="H6" s="528"/>
      <c r="I6" s="68" t="s">
        <v>1</v>
      </c>
      <c r="J6" s="68" t="s">
        <v>2</v>
      </c>
      <c r="K6" s="546" t="s">
        <v>3</v>
      </c>
      <c r="L6" s="1145"/>
      <c r="M6" s="457"/>
      <c r="N6" s="457"/>
    </row>
    <row r="7" spans="1:14" s="453" customFormat="1" ht="12" customHeight="1">
      <c r="A7" s="1164"/>
      <c r="B7" s="547" t="s">
        <v>4</v>
      </c>
      <c r="C7" s="547" t="s">
        <v>47</v>
      </c>
      <c r="D7" s="547" t="s">
        <v>5</v>
      </c>
      <c r="E7" s="547" t="s">
        <v>6</v>
      </c>
      <c r="F7" s="547" t="s">
        <v>807</v>
      </c>
      <c r="G7" s="548" t="s">
        <v>7</v>
      </c>
      <c r="H7" s="548" t="s">
        <v>8</v>
      </c>
      <c r="I7" s="548" t="s">
        <v>9</v>
      </c>
      <c r="J7" s="548" t="s">
        <v>7</v>
      </c>
      <c r="K7" s="549" t="s">
        <v>10</v>
      </c>
      <c r="L7" s="1146"/>
      <c r="M7" s="457"/>
      <c r="N7" s="457"/>
    </row>
    <row r="8" spans="1:14" s="322" customFormat="1" ht="15" customHeight="1">
      <c r="A8" s="186" t="s">
        <v>1102</v>
      </c>
      <c r="B8" s="889">
        <v>8615</v>
      </c>
      <c r="C8" s="365">
        <v>6871</v>
      </c>
      <c r="D8" s="641">
        <v>634</v>
      </c>
      <c r="E8" s="641">
        <v>224</v>
      </c>
      <c r="F8" s="641">
        <v>410</v>
      </c>
      <c r="G8" s="641">
        <v>4994</v>
      </c>
      <c r="H8" s="641">
        <v>117</v>
      </c>
      <c r="I8" s="641">
        <v>721</v>
      </c>
      <c r="J8" s="641">
        <v>398</v>
      </c>
      <c r="K8" s="1037">
        <v>7</v>
      </c>
      <c r="L8" s="187" t="s">
        <v>1084</v>
      </c>
      <c r="M8" s="258"/>
      <c r="N8" s="258"/>
    </row>
    <row r="9" spans="1:14" s="322" customFormat="1" ht="15" customHeight="1">
      <c r="A9" s="188" t="s">
        <v>371</v>
      </c>
      <c r="B9" s="215">
        <v>1843</v>
      </c>
      <c r="C9" s="365">
        <v>1247</v>
      </c>
      <c r="D9" s="641">
        <v>108</v>
      </c>
      <c r="E9" s="215">
        <v>70</v>
      </c>
      <c r="F9" s="215">
        <v>38</v>
      </c>
      <c r="G9" s="215">
        <v>961</v>
      </c>
      <c r="H9" s="215">
        <v>41</v>
      </c>
      <c r="I9" s="215">
        <v>101</v>
      </c>
      <c r="J9" s="215">
        <v>36</v>
      </c>
      <c r="K9" s="1038">
        <v>0</v>
      </c>
      <c r="L9" s="187" t="s">
        <v>1085</v>
      </c>
      <c r="M9" s="258"/>
      <c r="N9" s="258"/>
    </row>
    <row r="10" spans="1:14" s="322" customFormat="1" ht="15" customHeight="1">
      <c r="A10" s="189" t="s">
        <v>1103</v>
      </c>
      <c r="B10" s="889">
        <v>9176</v>
      </c>
      <c r="C10" s="365">
        <v>6969</v>
      </c>
      <c r="D10" s="641">
        <v>672</v>
      </c>
      <c r="E10" s="642">
        <v>218</v>
      </c>
      <c r="F10" s="642">
        <v>454</v>
      </c>
      <c r="G10" s="642">
        <v>5043</v>
      </c>
      <c r="H10" s="642">
        <v>127</v>
      </c>
      <c r="I10" s="642">
        <v>710</v>
      </c>
      <c r="J10" s="642">
        <v>411</v>
      </c>
      <c r="K10" s="1039">
        <v>6</v>
      </c>
      <c r="L10" s="187" t="s">
        <v>1086</v>
      </c>
      <c r="M10" s="159"/>
      <c r="N10" s="159"/>
    </row>
    <row r="11" spans="1:63" s="322" customFormat="1" ht="15" customHeight="1">
      <c r="A11" s="190" t="s">
        <v>372</v>
      </c>
      <c r="B11" s="128">
        <v>1937</v>
      </c>
      <c r="C11" s="365">
        <v>1325</v>
      </c>
      <c r="D11" s="641">
        <v>116</v>
      </c>
      <c r="E11" s="215">
        <v>73</v>
      </c>
      <c r="F11" s="215">
        <v>43</v>
      </c>
      <c r="G11" s="215">
        <v>1003</v>
      </c>
      <c r="H11" s="215">
        <v>67</v>
      </c>
      <c r="I11" s="215">
        <v>102</v>
      </c>
      <c r="J11" s="215">
        <v>37</v>
      </c>
      <c r="K11" s="1038">
        <v>0</v>
      </c>
      <c r="L11" s="187" t="s">
        <v>1087</v>
      </c>
      <c r="M11" s="159"/>
      <c r="N11" s="159"/>
      <c r="O11" s="159"/>
      <c r="P11" s="159"/>
      <c r="Q11" s="159"/>
      <c r="R11" s="159"/>
      <c r="S11" s="159"/>
      <c r="T11" s="159"/>
      <c r="U11" s="159"/>
      <c r="V11" s="159"/>
      <c r="W11" s="159"/>
      <c r="X11" s="159"/>
      <c r="Y11" s="159"/>
      <c r="Z11" s="159"/>
      <c r="AA11" s="159"/>
      <c r="AB11" s="159"/>
      <c r="AC11" s="159"/>
      <c r="AD11" s="159"/>
      <c r="AE11" s="159"/>
      <c r="AF11" s="159"/>
      <c r="AG11" s="159"/>
      <c r="AH11" s="159"/>
      <c r="AI11" s="159"/>
      <c r="AJ11" s="159"/>
      <c r="AK11" s="159"/>
      <c r="AL11" s="159"/>
      <c r="AM11" s="159"/>
      <c r="AN11" s="159"/>
      <c r="AO11" s="159"/>
      <c r="AP11" s="159"/>
      <c r="AQ11" s="159"/>
      <c r="AR11" s="159"/>
      <c r="AS11" s="159"/>
      <c r="AT11" s="159"/>
      <c r="AU11" s="159"/>
      <c r="AV11" s="159"/>
      <c r="AW11" s="159"/>
      <c r="AX11" s="159"/>
      <c r="AY11" s="159"/>
      <c r="AZ11" s="159"/>
      <c r="BA11" s="159"/>
      <c r="BB11" s="159"/>
      <c r="BC11" s="159"/>
      <c r="BD11" s="159"/>
      <c r="BE11" s="159"/>
      <c r="BF11" s="159"/>
      <c r="BG11" s="159"/>
      <c r="BH11" s="159"/>
      <c r="BI11" s="159"/>
      <c r="BJ11" s="159"/>
      <c r="BK11" s="159"/>
    </row>
    <row r="12" spans="1:63" s="247" customFormat="1" ht="15" customHeight="1">
      <c r="A12" s="157" t="s">
        <v>54</v>
      </c>
      <c r="B12" s="641">
        <v>11310</v>
      </c>
      <c r="C12" s="365">
        <v>8386</v>
      </c>
      <c r="D12" s="641">
        <v>875</v>
      </c>
      <c r="E12" s="642">
        <v>300</v>
      </c>
      <c r="F12" s="642">
        <v>575</v>
      </c>
      <c r="G12" s="642">
        <v>6075</v>
      </c>
      <c r="H12" s="642">
        <v>170</v>
      </c>
      <c r="I12" s="642">
        <v>800</v>
      </c>
      <c r="J12" s="642">
        <v>458</v>
      </c>
      <c r="K12" s="1039">
        <v>8</v>
      </c>
      <c r="L12" s="158" t="s">
        <v>54</v>
      </c>
      <c r="M12" s="159"/>
      <c r="N12" s="159"/>
      <c r="O12" s="159"/>
      <c r="P12" s="159"/>
      <c r="Q12" s="159"/>
      <c r="R12" s="159"/>
      <c r="S12" s="159"/>
      <c r="T12" s="159"/>
      <c r="U12" s="159"/>
      <c r="V12" s="159"/>
      <c r="W12" s="159"/>
      <c r="X12" s="159"/>
      <c r="Y12" s="159"/>
      <c r="Z12" s="159"/>
      <c r="AA12" s="159"/>
      <c r="AB12" s="159"/>
      <c r="AC12" s="159"/>
      <c r="AD12" s="159"/>
      <c r="AE12" s="159"/>
      <c r="AF12" s="159"/>
      <c r="AG12" s="159"/>
      <c r="AH12" s="159"/>
      <c r="AI12" s="159"/>
      <c r="AJ12" s="159"/>
      <c r="AK12" s="159"/>
      <c r="AL12" s="159"/>
      <c r="AM12" s="159"/>
      <c r="AN12" s="159"/>
      <c r="AO12" s="159"/>
      <c r="AP12" s="159"/>
      <c r="AQ12" s="159"/>
      <c r="AR12" s="159"/>
      <c r="AS12" s="159"/>
      <c r="AT12" s="159"/>
      <c r="AU12" s="159"/>
      <c r="AV12" s="159"/>
      <c r="AW12" s="159"/>
      <c r="AX12" s="159"/>
      <c r="AY12" s="159"/>
      <c r="AZ12" s="159"/>
      <c r="BA12" s="159"/>
      <c r="BB12" s="159"/>
      <c r="BC12" s="159"/>
      <c r="BD12" s="159"/>
      <c r="BE12" s="159"/>
      <c r="BF12" s="159"/>
      <c r="BG12" s="159"/>
      <c r="BH12" s="159"/>
      <c r="BI12" s="159"/>
      <c r="BJ12" s="159"/>
      <c r="BK12" s="159"/>
    </row>
    <row r="13" spans="1:63" s="247" customFormat="1" ht="15" customHeight="1">
      <c r="A13" s="157" t="s">
        <v>363</v>
      </c>
      <c r="B13" s="641">
        <f>C13+B28+C28+G28+L28</f>
        <v>11658</v>
      </c>
      <c r="C13" s="365">
        <f>SUM(D13,G13,H13,I13,J13,K13)</f>
        <v>8483</v>
      </c>
      <c r="D13" s="641">
        <f>SUM(E13:F13)</f>
        <v>914</v>
      </c>
      <c r="E13" s="642">
        <v>227</v>
      </c>
      <c r="F13" s="642">
        <v>687</v>
      </c>
      <c r="G13" s="642">
        <v>6150</v>
      </c>
      <c r="H13" s="642">
        <v>165</v>
      </c>
      <c r="I13" s="642">
        <v>777</v>
      </c>
      <c r="J13" s="642">
        <v>464</v>
      </c>
      <c r="K13" s="1039">
        <v>13</v>
      </c>
      <c r="L13" s="229" t="s">
        <v>363</v>
      </c>
      <c r="M13" s="159"/>
      <c r="N13" s="159"/>
      <c r="O13" s="159"/>
      <c r="P13" s="159"/>
      <c r="Q13" s="159"/>
      <c r="R13" s="159"/>
      <c r="S13" s="159"/>
      <c r="T13" s="159"/>
      <c r="U13" s="159"/>
      <c r="V13" s="159"/>
      <c r="W13" s="159"/>
      <c r="X13" s="159"/>
      <c r="Y13" s="159"/>
      <c r="Z13" s="159"/>
      <c r="AA13" s="159"/>
      <c r="AB13" s="159"/>
      <c r="AC13" s="159"/>
      <c r="AD13" s="159"/>
      <c r="AE13" s="159"/>
      <c r="AF13" s="159"/>
      <c r="AG13" s="159"/>
      <c r="AH13" s="159"/>
      <c r="AI13" s="159"/>
      <c r="AJ13" s="159"/>
      <c r="AK13" s="159"/>
      <c r="AL13" s="159"/>
      <c r="AM13" s="159"/>
      <c r="AN13" s="159"/>
      <c r="AO13" s="159"/>
      <c r="AP13" s="159"/>
      <c r="AQ13" s="159"/>
      <c r="AR13" s="159"/>
      <c r="AS13" s="159"/>
      <c r="AT13" s="159"/>
      <c r="AU13" s="159"/>
      <c r="AV13" s="159"/>
      <c r="AW13" s="159"/>
      <c r="AX13" s="159"/>
      <c r="AY13" s="159"/>
      <c r="AZ13" s="159"/>
      <c r="BA13" s="159"/>
      <c r="BB13" s="159"/>
      <c r="BC13" s="159"/>
      <c r="BD13" s="159"/>
      <c r="BE13" s="159"/>
      <c r="BF13" s="159"/>
      <c r="BG13" s="159"/>
      <c r="BH13" s="159"/>
      <c r="BI13" s="159"/>
      <c r="BJ13" s="159"/>
      <c r="BK13" s="159"/>
    </row>
    <row r="14" spans="1:63" s="247" customFormat="1" ht="15" customHeight="1">
      <c r="A14" s="157" t="s">
        <v>121</v>
      </c>
      <c r="B14" s="641">
        <v>11891</v>
      </c>
      <c r="C14" s="365">
        <v>8609</v>
      </c>
      <c r="D14" s="641">
        <v>928</v>
      </c>
      <c r="E14" s="642">
        <v>226</v>
      </c>
      <c r="F14" s="642">
        <v>702</v>
      </c>
      <c r="G14" s="642">
        <v>6248</v>
      </c>
      <c r="H14" s="642">
        <v>171</v>
      </c>
      <c r="I14" s="642">
        <v>747</v>
      </c>
      <c r="J14" s="642">
        <v>498</v>
      </c>
      <c r="K14" s="1039">
        <v>17</v>
      </c>
      <c r="L14" s="229" t="s">
        <v>121</v>
      </c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59"/>
      <c r="AA14" s="159"/>
      <c r="AB14" s="159"/>
      <c r="AC14" s="159"/>
      <c r="AD14" s="159"/>
      <c r="AE14" s="159"/>
      <c r="AF14" s="159"/>
      <c r="AG14" s="159"/>
      <c r="AH14" s="159"/>
      <c r="AI14" s="159"/>
      <c r="AJ14" s="159"/>
      <c r="AK14" s="159"/>
      <c r="AL14" s="159"/>
      <c r="AM14" s="159"/>
      <c r="AN14" s="159"/>
      <c r="AO14" s="159"/>
      <c r="AP14" s="159"/>
      <c r="AQ14" s="159"/>
      <c r="AR14" s="159"/>
      <c r="AS14" s="159"/>
      <c r="AT14" s="159"/>
      <c r="AU14" s="159"/>
      <c r="AV14" s="159"/>
      <c r="AW14" s="159"/>
      <c r="AX14" s="159"/>
      <c r="AY14" s="159"/>
      <c r="AZ14" s="159"/>
      <c r="BA14" s="159"/>
      <c r="BB14" s="159"/>
      <c r="BC14" s="159"/>
      <c r="BD14" s="159"/>
      <c r="BE14" s="159"/>
      <c r="BF14" s="159"/>
      <c r="BG14" s="159"/>
      <c r="BH14" s="159"/>
      <c r="BI14" s="159"/>
      <c r="BJ14" s="159"/>
      <c r="BK14" s="159"/>
    </row>
    <row r="15" spans="1:63" s="594" customFormat="1" ht="15" customHeight="1" thickBot="1">
      <c r="A15" s="639" t="s">
        <v>924</v>
      </c>
      <c r="B15" s="627">
        <v>11461</v>
      </c>
      <c r="C15" s="628">
        <v>8749</v>
      </c>
      <c r="D15" s="628">
        <v>949</v>
      </c>
      <c r="E15" s="640">
        <v>147</v>
      </c>
      <c r="F15" s="640">
        <v>802</v>
      </c>
      <c r="G15" s="640">
        <v>6357</v>
      </c>
      <c r="H15" s="640">
        <v>177</v>
      </c>
      <c r="I15" s="640">
        <v>691</v>
      </c>
      <c r="J15" s="640">
        <v>552</v>
      </c>
      <c r="K15" s="1040">
        <v>23</v>
      </c>
      <c r="L15" s="237" t="s">
        <v>924</v>
      </c>
      <c r="M15" s="593"/>
      <c r="N15" s="593"/>
      <c r="O15" s="593"/>
      <c r="P15" s="593"/>
      <c r="Q15" s="593"/>
      <c r="R15" s="593"/>
      <c r="S15" s="593"/>
      <c r="T15" s="593"/>
      <c r="U15" s="593"/>
      <c r="V15" s="593"/>
      <c r="W15" s="593"/>
      <c r="X15" s="593"/>
      <c r="Y15" s="593"/>
      <c r="Z15" s="593"/>
      <c r="AA15" s="593"/>
      <c r="AB15" s="593"/>
      <c r="AC15" s="593"/>
      <c r="AD15" s="593"/>
      <c r="AE15" s="593"/>
      <c r="AF15" s="593"/>
      <c r="AG15" s="593"/>
      <c r="AH15" s="593"/>
      <c r="AI15" s="593"/>
      <c r="AJ15" s="593"/>
      <c r="AK15" s="593"/>
      <c r="AL15" s="593"/>
      <c r="AM15" s="593"/>
      <c r="AN15" s="593"/>
      <c r="AO15" s="593"/>
      <c r="AP15" s="593"/>
      <c r="AQ15" s="593"/>
      <c r="AR15" s="593"/>
      <c r="AS15" s="593"/>
      <c r="AT15" s="593"/>
      <c r="AU15" s="593"/>
      <c r="AV15" s="593"/>
      <c r="AW15" s="593"/>
      <c r="AX15" s="593"/>
      <c r="AY15" s="593"/>
      <c r="AZ15" s="593"/>
      <c r="BA15" s="593"/>
      <c r="BB15" s="593"/>
      <c r="BC15" s="593"/>
      <c r="BD15" s="593"/>
      <c r="BE15" s="593"/>
      <c r="BF15" s="593"/>
      <c r="BG15" s="593"/>
      <c r="BH15" s="593"/>
      <c r="BI15" s="593"/>
      <c r="BJ15" s="593"/>
      <c r="BK15" s="593"/>
    </row>
    <row r="16" spans="1:63" s="79" customFormat="1" ht="12" customHeight="1">
      <c r="A16" s="80"/>
      <c r="B16" s="81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80"/>
      <c r="AS16" s="80"/>
      <c r="AT16" s="80"/>
      <c r="AU16" s="80"/>
      <c r="AV16" s="80"/>
      <c r="AW16" s="80"/>
      <c r="AX16" s="80"/>
      <c r="AY16" s="80"/>
      <c r="AZ16" s="80"/>
      <c r="BA16" s="80"/>
      <c r="BB16" s="80"/>
      <c r="BC16" s="80"/>
      <c r="BD16" s="80"/>
      <c r="BE16" s="80"/>
      <c r="BF16" s="80"/>
      <c r="BG16" s="80"/>
      <c r="BH16" s="80"/>
      <c r="BI16" s="80"/>
      <c r="BJ16" s="80"/>
      <c r="BK16" s="80"/>
    </row>
    <row r="17" spans="1:16" ht="19.5" customHeight="1">
      <c r="A17" s="1182" t="s">
        <v>410</v>
      </c>
      <c r="B17" s="778"/>
      <c r="C17" s="1185" t="s">
        <v>411</v>
      </c>
      <c r="D17" s="1167"/>
      <c r="E17" s="1167"/>
      <c r="F17" s="1168"/>
      <c r="G17" s="1169" t="s">
        <v>412</v>
      </c>
      <c r="H17" s="1170"/>
      <c r="I17" s="1170"/>
      <c r="J17" s="1170"/>
      <c r="K17" s="1171"/>
      <c r="L17" s="1169" t="s">
        <v>1249</v>
      </c>
      <c r="M17" s="1172"/>
      <c r="N17" s="1172"/>
      <c r="O17" s="1173"/>
      <c r="P17" s="779"/>
    </row>
    <row r="18" spans="1:16" ht="15" customHeight="1">
      <c r="A18" s="1183"/>
      <c r="B18" s="635"/>
      <c r="C18" s="1174" t="s">
        <v>413</v>
      </c>
      <c r="D18" s="1175"/>
      <c r="E18" s="1175"/>
      <c r="F18" s="1157"/>
      <c r="G18" s="1158" t="s">
        <v>414</v>
      </c>
      <c r="H18" s="1159"/>
      <c r="I18" s="1159"/>
      <c r="J18" s="1159"/>
      <c r="K18" s="1160"/>
      <c r="L18" s="1161" t="s">
        <v>461</v>
      </c>
      <c r="M18" s="1159"/>
      <c r="N18" s="1159"/>
      <c r="O18" s="1159"/>
      <c r="P18" s="770" t="s">
        <v>415</v>
      </c>
    </row>
    <row r="19" spans="1:16" ht="12.75">
      <c r="A19" s="1183"/>
      <c r="B19" s="465" t="s">
        <v>416</v>
      </c>
      <c r="C19" s="462" t="s">
        <v>417</v>
      </c>
      <c r="D19" s="551" t="s">
        <v>418</v>
      </c>
      <c r="E19" s="465" t="s">
        <v>419</v>
      </c>
      <c r="F19" s="465" t="s">
        <v>420</v>
      </c>
      <c r="G19" s="780"/>
      <c r="H19" s="461" t="s">
        <v>421</v>
      </c>
      <c r="I19" s="461" t="s">
        <v>422</v>
      </c>
      <c r="J19" s="461" t="s">
        <v>423</v>
      </c>
      <c r="K19" s="461" t="s">
        <v>424</v>
      </c>
      <c r="L19" s="780"/>
      <c r="M19" s="461" t="s">
        <v>425</v>
      </c>
      <c r="N19" s="461" t="s">
        <v>426</v>
      </c>
      <c r="O19" s="461" t="s">
        <v>427</v>
      </c>
      <c r="P19" s="770"/>
    </row>
    <row r="20" spans="1:16" ht="12.75">
      <c r="A20" s="1183"/>
      <c r="B20" s="781"/>
      <c r="C20" s="635"/>
      <c r="D20" s="635" t="s">
        <v>428</v>
      </c>
      <c r="E20" s="465" t="s">
        <v>429</v>
      </c>
      <c r="F20" s="465" t="s">
        <v>430</v>
      </c>
      <c r="G20" s="780"/>
      <c r="H20" s="635"/>
      <c r="I20" s="635"/>
      <c r="J20" s="635"/>
      <c r="K20" s="465" t="s">
        <v>430</v>
      </c>
      <c r="L20" s="780"/>
      <c r="M20" s="782" t="s">
        <v>431</v>
      </c>
      <c r="N20" s="635" t="s">
        <v>432</v>
      </c>
      <c r="O20" s="635" t="s">
        <v>433</v>
      </c>
      <c r="P20" s="770" t="s">
        <v>434</v>
      </c>
    </row>
    <row r="21" spans="1:16" ht="12.75">
      <c r="A21" s="1183"/>
      <c r="B21" s="783" t="s">
        <v>435</v>
      </c>
      <c r="C21" s="635"/>
      <c r="D21" s="636" t="s">
        <v>436</v>
      </c>
      <c r="E21" s="635" t="s">
        <v>437</v>
      </c>
      <c r="F21" s="635" t="s">
        <v>428</v>
      </c>
      <c r="G21" s="784"/>
      <c r="H21" s="635" t="s">
        <v>428</v>
      </c>
      <c r="I21" s="635"/>
      <c r="J21" s="635"/>
      <c r="K21" s="635"/>
      <c r="L21" s="784"/>
      <c r="M21" s="782"/>
      <c r="N21" s="635"/>
      <c r="O21" s="635"/>
      <c r="P21" s="770"/>
    </row>
    <row r="22" spans="1:16" ht="12.75">
      <c r="A22" s="1184"/>
      <c r="B22" s="634" t="s">
        <v>438</v>
      </c>
      <c r="C22" s="634" t="s">
        <v>439</v>
      </c>
      <c r="D22" s="638" t="s">
        <v>440</v>
      </c>
      <c r="E22" s="638" t="s">
        <v>441</v>
      </c>
      <c r="F22" s="634" t="s">
        <v>442</v>
      </c>
      <c r="G22" s="785"/>
      <c r="H22" s="634" t="s">
        <v>443</v>
      </c>
      <c r="I22" s="634" t="s">
        <v>444</v>
      </c>
      <c r="J22" s="634"/>
      <c r="K22" s="634" t="s">
        <v>445</v>
      </c>
      <c r="L22" s="785"/>
      <c r="M22" s="776"/>
      <c r="N22" s="634"/>
      <c r="O22" s="634"/>
      <c r="P22" s="786"/>
    </row>
    <row r="23" spans="1:16" ht="12.75">
      <c r="A23" s="787" t="s">
        <v>446</v>
      </c>
      <c r="B23" s="215">
        <v>141</v>
      </c>
      <c r="C23" s="215">
        <v>749</v>
      </c>
      <c r="D23" s="215">
        <v>175</v>
      </c>
      <c r="E23" s="77">
        <v>480</v>
      </c>
      <c r="F23" s="1041">
        <v>1</v>
      </c>
      <c r="G23" s="788">
        <f aca="true" t="shared" si="0" ref="G23:G28">SUM(H23:K23)</f>
        <v>947</v>
      </c>
      <c r="H23" s="366">
        <v>2</v>
      </c>
      <c r="I23" s="215">
        <v>940</v>
      </c>
      <c r="J23" s="77" t="s">
        <v>51</v>
      </c>
      <c r="K23" s="77">
        <v>5</v>
      </c>
      <c r="L23" s="1025">
        <f aca="true" t="shared" si="1" ref="L23:L28">SUM(M23:O23)</f>
        <v>0</v>
      </c>
      <c r="M23" s="1029">
        <f aca="true" t="shared" si="2" ref="M23:M28">SUM(N23:P23)</f>
        <v>0</v>
      </c>
      <c r="N23" s="1029">
        <f aca="true" t="shared" si="3" ref="N23:N28">SUM(O23:Q23)</f>
        <v>0</v>
      </c>
      <c r="O23" s="1031">
        <f aca="true" t="shared" si="4" ref="O23:O28">SUM(P23:R23)</f>
        <v>0</v>
      </c>
      <c r="P23" s="789" t="s">
        <v>447</v>
      </c>
    </row>
    <row r="24" spans="1:16" ht="12.75">
      <c r="A24" s="790" t="s">
        <v>448</v>
      </c>
      <c r="B24" s="215">
        <v>87</v>
      </c>
      <c r="C24" s="215">
        <v>228</v>
      </c>
      <c r="D24" s="215">
        <v>67</v>
      </c>
      <c r="E24" s="77">
        <v>124</v>
      </c>
      <c r="F24" s="1041" t="s">
        <v>51</v>
      </c>
      <c r="G24" s="788">
        <f t="shared" si="0"/>
        <v>1258</v>
      </c>
      <c r="H24" s="366" t="s">
        <v>51</v>
      </c>
      <c r="I24" s="215">
        <v>1255</v>
      </c>
      <c r="J24" s="367">
        <v>0</v>
      </c>
      <c r="K24" s="77">
        <v>3</v>
      </c>
      <c r="L24" s="1026">
        <f t="shared" si="1"/>
        <v>0</v>
      </c>
      <c r="M24" s="1030">
        <f t="shared" si="2"/>
        <v>0</v>
      </c>
      <c r="N24" s="1030">
        <f t="shared" si="3"/>
        <v>0</v>
      </c>
      <c r="O24" s="1032">
        <f t="shared" si="4"/>
        <v>0</v>
      </c>
      <c r="P24" s="789" t="s">
        <v>449</v>
      </c>
    </row>
    <row r="25" spans="1:16" ht="12.75">
      <c r="A25" s="189" t="s">
        <v>450</v>
      </c>
      <c r="B25" s="642">
        <v>156</v>
      </c>
      <c r="C25" s="642">
        <v>931</v>
      </c>
      <c r="D25" s="642">
        <v>182</v>
      </c>
      <c r="E25" s="367">
        <v>620</v>
      </c>
      <c r="F25" s="1042">
        <v>0</v>
      </c>
      <c r="G25" s="788">
        <f t="shared" si="0"/>
        <v>1249</v>
      </c>
      <c r="H25" s="367">
        <v>2</v>
      </c>
      <c r="I25" s="642">
        <v>1244</v>
      </c>
      <c r="J25" s="77" t="s">
        <v>51</v>
      </c>
      <c r="K25" s="367">
        <v>3</v>
      </c>
      <c r="L25" s="1026">
        <f t="shared" si="1"/>
        <v>0</v>
      </c>
      <c r="M25" s="1030">
        <f t="shared" si="2"/>
        <v>0</v>
      </c>
      <c r="N25" s="1030">
        <f t="shared" si="3"/>
        <v>0</v>
      </c>
      <c r="O25" s="1032">
        <f t="shared" si="4"/>
        <v>0</v>
      </c>
      <c r="P25" s="789" t="s">
        <v>451</v>
      </c>
    </row>
    <row r="26" spans="1:16" ht="12.75">
      <c r="A26" s="190" t="s">
        <v>452</v>
      </c>
      <c r="B26" s="215">
        <v>92</v>
      </c>
      <c r="C26" s="215">
        <v>241</v>
      </c>
      <c r="D26" s="215">
        <v>73</v>
      </c>
      <c r="E26" s="77">
        <v>129</v>
      </c>
      <c r="F26" s="1041">
        <v>1</v>
      </c>
      <c r="G26" s="788">
        <f t="shared" si="0"/>
        <v>317</v>
      </c>
      <c r="H26" s="77" t="s">
        <v>453</v>
      </c>
      <c r="I26" s="215">
        <v>314</v>
      </c>
      <c r="J26" s="367">
        <v>0</v>
      </c>
      <c r="K26" s="77">
        <v>3</v>
      </c>
      <c r="L26" s="1026">
        <f t="shared" si="1"/>
        <v>0</v>
      </c>
      <c r="M26" s="1030">
        <f t="shared" si="2"/>
        <v>0</v>
      </c>
      <c r="N26" s="1030">
        <f t="shared" si="3"/>
        <v>0</v>
      </c>
      <c r="O26" s="1032">
        <f t="shared" si="4"/>
        <v>0</v>
      </c>
      <c r="P26" s="789" t="s">
        <v>454</v>
      </c>
    </row>
    <row r="27" spans="1:16" ht="12.75">
      <c r="A27" s="368" t="s">
        <v>455</v>
      </c>
      <c r="B27" s="642">
        <v>262</v>
      </c>
      <c r="C27" s="642">
        <v>1282</v>
      </c>
      <c r="D27" s="642">
        <v>295</v>
      </c>
      <c r="E27" s="367">
        <v>813</v>
      </c>
      <c r="F27" s="1042">
        <v>2</v>
      </c>
      <c r="G27" s="788">
        <f t="shared" si="0"/>
        <v>1552</v>
      </c>
      <c r="H27" s="367">
        <v>5</v>
      </c>
      <c r="I27" s="642">
        <v>1539</v>
      </c>
      <c r="J27" s="367">
        <v>0</v>
      </c>
      <c r="K27" s="367">
        <v>8</v>
      </c>
      <c r="L27" s="1026">
        <f t="shared" si="1"/>
        <v>0</v>
      </c>
      <c r="M27" s="1030">
        <f t="shared" si="2"/>
        <v>0</v>
      </c>
      <c r="N27" s="1030">
        <f t="shared" si="3"/>
        <v>0</v>
      </c>
      <c r="O27" s="1032">
        <f t="shared" si="4"/>
        <v>0</v>
      </c>
      <c r="P27" s="229" t="s">
        <v>455</v>
      </c>
    </row>
    <row r="28" spans="1:16" ht="12.75">
      <c r="A28" s="368" t="s">
        <v>456</v>
      </c>
      <c r="B28" s="642">
        <v>285</v>
      </c>
      <c r="C28" s="642">
        <f>SUM(D28:F28)</f>
        <v>1259</v>
      </c>
      <c r="D28" s="642">
        <v>388</v>
      </c>
      <c r="E28" s="367">
        <v>871</v>
      </c>
      <c r="F28" s="1042" t="s">
        <v>453</v>
      </c>
      <c r="G28" s="788">
        <f t="shared" si="0"/>
        <v>1631</v>
      </c>
      <c r="H28" s="367">
        <v>5</v>
      </c>
      <c r="I28" s="642">
        <v>1617</v>
      </c>
      <c r="J28" s="367">
        <v>0</v>
      </c>
      <c r="K28" s="367">
        <v>9</v>
      </c>
      <c r="L28" s="1026">
        <f t="shared" si="1"/>
        <v>0</v>
      </c>
      <c r="M28" s="1030">
        <f t="shared" si="2"/>
        <v>0</v>
      </c>
      <c r="N28" s="1030">
        <f t="shared" si="3"/>
        <v>0</v>
      </c>
      <c r="O28" s="1032">
        <f t="shared" si="4"/>
        <v>0</v>
      </c>
      <c r="P28" s="229" t="s">
        <v>457</v>
      </c>
    </row>
    <row r="29" spans="1:16" ht="12.75">
      <c r="A29" s="368" t="s">
        <v>458</v>
      </c>
      <c r="B29" s="772">
        <v>306</v>
      </c>
      <c r="C29" s="642">
        <f>SUM(D29:F29)</f>
        <v>1390</v>
      </c>
      <c r="D29" s="793">
        <v>380</v>
      </c>
      <c r="E29" s="793">
        <v>1010</v>
      </c>
      <c r="F29" s="1043">
        <v>0</v>
      </c>
      <c r="G29" s="794">
        <v>1586</v>
      </c>
      <c r="H29" s="773">
        <v>10</v>
      </c>
      <c r="I29" s="773">
        <v>1568</v>
      </c>
      <c r="J29" s="367">
        <v>0</v>
      </c>
      <c r="K29" s="773">
        <v>8</v>
      </c>
      <c r="L29" s="1027"/>
      <c r="M29" s="773"/>
      <c r="N29" s="791"/>
      <c r="O29" s="1028"/>
      <c r="P29" s="229" t="s">
        <v>459</v>
      </c>
    </row>
    <row r="30" spans="1:16" ht="13.5" thickBot="1">
      <c r="A30" s="1045" t="s">
        <v>460</v>
      </c>
      <c r="B30" s="627">
        <v>337</v>
      </c>
      <c r="C30" s="628">
        <v>955</v>
      </c>
      <c r="D30" s="640">
        <v>266</v>
      </c>
      <c r="E30" s="628">
        <v>689</v>
      </c>
      <c r="F30" s="1044">
        <v>0</v>
      </c>
      <c r="G30" s="640">
        <v>1098</v>
      </c>
      <c r="H30" s="628">
        <v>14</v>
      </c>
      <c r="I30" s="628">
        <v>1075</v>
      </c>
      <c r="J30" s="628">
        <v>2</v>
      </c>
      <c r="K30" s="628">
        <v>7</v>
      </c>
      <c r="L30" s="1033">
        <v>322</v>
      </c>
      <c r="M30" s="1034">
        <v>0</v>
      </c>
      <c r="N30" s="1035">
        <v>0</v>
      </c>
      <c r="O30" s="1036">
        <v>322</v>
      </c>
      <c r="P30" s="237" t="s">
        <v>460</v>
      </c>
    </row>
    <row r="31" spans="1:16" ht="12.75">
      <c r="A31" s="50" t="s">
        <v>1247</v>
      </c>
      <c r="B31" s="50"/>
      <c r="C31" s="643"/>
      <c r="D31" s="643"/>
      <c r="E31" s="643"/>
      <c r="F31" s="643"/>
      <c r="G31" s="643"/>
      <c r="H31" s="643"/>
      <c r="I31" s="643"/>
      <c r="J31" s="643"/>
      <c r="K31" s="643"/>
      <c r="L31" s="643"/>
      <c r="M31" s="643"/>
      <c r="N31" s="644"/>
      <c r="O31" s="644" t="s">
        <v>1248</v>
      </c>
      <c r="P31" s="595"/>
    </row>
    <row r="32" spans="1:16" ht="12.75">
      <c r="A32" s="1063" t="s">
        <v>1240</v>
      </c>
      <c r="B32" s="643"/>
      <c r="C32" s="643"/>
      <c r="D32" s="643"/>
      <c r="E32" s="643"/>
      <c r="F32" s="643"/>
      <c r="G32" s="643"/>
      <c r="H32" s="643"/>
      <c r="I32" s="643"/>
      <c r="J32" s="643"/>
      <c r="K32" s="643"/>
      <c r="L32" s="643"/>
      <c r="M32" s="643"/>
      <c r="N32" s="643"/>
      <c r="O32" s="643"/>
      <c r="P32" s="595"/>
    </row>
    <row r="33" spans="1:15" ht="12.75">
      <c r="A33" s="690" t="s">
        <v>1241</v>
      </c>
      <c r="B33" s="643"/>
      <c r="C33" s="643"/>
      <c r="D33" s="643"/>
      <c r="E33" s="643"/>
      <c r="F33" s="643"/>
      <c r="G33" s="643"/>
      <c r="H33" s="643"/>
      <c r="I33" s="643"/>
      <c r="J33" s="643"/>
      <c r="K33" s="643"/>
      <c r="L33" s="643"/>
      <c r="M33" s="643"/>
      <c r="N33" s="643"/>
      <c r="O33" s="643"/>
    </row>
    <row r="34" spans="1:15" ht="12.75">
      <c r="A34" s="690" t="s">
        <v>1242</v>
      </c>
      <c r="B34" s="643"/>
      <c r="C34" s="643"/>
      <c r="D34" s="643"/>
      <c r="E34" s="643"/>
      <c r="F34" s="643"/>
      <c r="G34" s="643"/>
      <c r="H34" s="643"/>
      <c r="I34" s="643"/>
      <c r="J34" s="643"/>
      <c r="K34" s="643"/>
      <c r="L34" s="643"/>
      <c r="M34" s="643"/>
      <c r="N34" s="643"/>
      <c r="O34" s="643"/>
    </row>
    <row r="35" spans="1:15" ht="12.75">
      <c r="A35" s="690" t="s">
        <v>1243</v>
      </c>
      <c r="B35" s="643"/>
      <c r="C35" s="643"/>
      <c r="D35" s="643"/>
      <c r="E35" s="643"/>
      <c r="F35" s="643"/>
      <c r="G35" s="643"/>
      <c r="H35" s="643"/>
      <c r="I35" s="643"/>
      <c r="J35" s="643"/>
      <c r="K35" s="643"/>
      <c r="L35" s="643"/>
      <c r="M35" s="643"/>
      <c r="N35" s="643"/>
      <c r="O35" s="643"/>
    </row>
    <row r="36" spans="1:15" ht="12.75">
      <c r="A36" s="690" t="s">
        <v>1244</v>
      </c>
      <c r="B36" s="643"/>
      <c r="C36" s="643"/>
      <c r="D36" s="643"/>
      <c r="E36" s="643"/>
      <c r="F36" s="643"/>
      <c r="G36" s="643"/>
      <c r="H36" s="643"/>
      <c r="I36" s="643"/>
      <c r="J36" s="643"/>
      <c r="K36" s="643"/>
      <c r="L36" s="643"/>
      <c r="M36" s="643"/>
      <c r="N36" s="643"/>
      <c r="O36" s="643"/>
    </row>
    <row r="37" spans="1:15" ht="12.75">
      <c r="A37" s="690" t="s">
        <v>1245</v>
      </c>
      <c r="B37" s="643"/>
      <c r="C37" s="643"/>
      <c r="D37" s="643"/>
      <c r="E37" s="643"/>
      <c r="F37" s="643"/>
      <c r="G37" s="643"/>
      <c r="H37" s="643"/>
      <c r="I37" s="643"/>
      <c r="J37" s="643"/>
      <c r="K37" s="643"/>
      <c r="L37" s="643"/>
      <c r="M37" s="643"/>
      <c r="N37" s="643"/>
      <c r="O37" s="643"/>
    </row>
    <row r="38" spans="1:15" ht="12.75">
      <c r="A38" s="690" t="s">
        <v>1246</v>
      </c>
      <c r="B38" s="643"/>
      <c r="C38" s="643"/>
      <c r="D38" s="643"/>
      <c r="E38" s="643"/>
      <c r="F38" s="643"/>
      <c r="G38" s="643"/>
      <c r="H38" s="643"/>
      <c r="I38" s="643"/>
      <c r="J38" s="643"/>
      <c r="K38" s="643"/>
      <c r="L38" s="643"/>
      <c r="M38" s="643"/>
      <c r="N38" s="643"/>
      <c r="O38" s="643"/>
    </row>
  </sheetData>
  <mergeCells count="12">
    <mergeCell ref="A1:L1"/>
    <mergeCell ref="A3:A7"/>
    <mergeCell ref="L3:L7"/>
    <mergeCell ref="D4:F4"/>
    <mergeCell ref="D5:F5"/>
    <mergeCell ref="A17:A22"/>
    <mergeCell ref="C17:F17"/>
    <mergeCell ref="G17:K17"/>
    <mergeCell ref="L17:O17"/>
    <mergeCell ref="C18:F18"/>
    <mergeCell ref="G18:K18"/>
    <mergeCell ref="L18:O18"/>
  </mergeCells>
  <printOptions/>
  <pageMargins left="0.37" right="0.17" top="0.984251968503937" bottom="0.984251968503937" header="0.5118110236220472" footer="0.5118110236220472"/>
  <pageSetup horizontalDpi="600" verticalDpi="600" orientation="landscape" paperSize="9" scale="85" r:id="rId1"/>
  <colBreaks count="1" manualBreakCount="1">
    <brk id="1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P17"/>
  <sheetViews>
    <sheetView zoomScaleSheetLayoutView="100" workbookViewId="0" topLeftCell="A1">
      <selection activeCell="E10" sqref="E10"/>
    </sheetView>
  </sheetViews>
  <sheetFormatPr defaultColWidth="9.140625" defaultRowHeight="12.75"/>
  <cols>
    <col min="1" max="1" width="13.57421875" style="0" customWidth="1"/>
    <col min="2" max="2" width="10.28125" style="0" customWidth="1"/>
    <col min="3" max="4" width="10.421875" style="0" customWidth="1"/>
    <col min="5" max="7" width="9.7109375" style="0" customWidth="1"/>
    <col min="8" max="9" width="11.00390625" style="0" customWidth="1"/>
    <col min="10" max="10" width="10.00390625" style="0" customWidth="1"/>
    <col min="11" max="11" width="6.8515625" style="0" customWidth="1"/>
    <col min="12" max="12" width="6.7109375" style="0" customWidth="1"/>
    <col min="15" max="15" width="14.140625" style="0" customWidth="1"/>
  </cols>
  <sheetData>
    <row r="1" spans="1:14" s="82" customFormat="1" ht="32.25" customHeight="1">
      <c r="A1" s="1152" t="s">
        <v>462</v>
      </c>
      <c r="B1" s="1152"/>
      <c r="C1" s="1152"/>
      <c r="D1" s="1152"/>
      <c r="E1" s="1152"/>
      <c r="F1" s="1152"/>
      <c r="G1" s="1152"/>
      <c r="H1" s="1152"/>
      <c r="I1" s="1152"/>
      <c r="J1" s="1152"/>
      <c r="K1" s="1152"/>
      <c r="L1" s="1152"/>
      <c r="M1" s="1152"/>
      <c r="N1" s="1152"/>
    </row>
    <row r="2" spans="1:14" s="82" customFormat="1" ht="15" customHeight="1">
      <c r="A2" s="774"/>
      <c r="B2" s="774"/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</row>
    <row r="3" spans="1:15" s="82" customFormat="1" ht="32.25" customHeight="1">
      <c r="A3" s="643" t="s">
        <v>463</v>
      </c>
      <c r="B3" s="774"/>
      <c r="C3" s="774"/>
      <c r="D3" s="774"/>
      <c r="E3" s="774"/>
      <c r="F3" s="774"/>
      <c r="G3" s="774"/>
      <c r="H3" s="774"/>
      <c r="I3" s="774"/>
      <c r="J3" s="798"/>
      <c r="K3" s="798"/>
      <c r="L3" s="798"/>
      <c r="N3" s="798"/>
      <c r="O3" s="799" t="s">
        <v>464</v>
      </c>
    </row>
    <row r="4" spans="1:15" s="798" customFormat="1" ht="20.25" customHeight="1">
      <c r="A4" s="1153" t="s">
        <v>465</v>
      </c>
      <c r="B4" s="1156" t="s">
        <v>466</v>
      </c>
      <c r="C4" s="1135" t="s">
        <v>467</v>
      </c>
      <c r="D4" s="1136"/>
      <c r="E4" s="1136"/>
      <c r="F4" s="1136"/>
      <c r="G4" s="1136"/>
      <c r="H4" s="1136"/>
      <c r="I4" s="1136"/>
      <c r="J4" s="1136"/>
      <c r="K4" s="1137"/>
      <c r="L4" s="1135" t="s">
        <v>468</v>
      </c>
      <c r="M4" s="1140"/>
      <c r="N4" s="1140"/>
      <c r="O4" s="1140"/>
    </row>
    <row r="5" spans="1:15" s="798" customFormat="1" ht="42.75" customHeight="1">
      <c r="A5" s="1154"/>
      <c r="B5" s="1133"/>
      <c r="C5" s="1015" t="s">
        <v>103</v>
      </c>
      <c r="D5" s="89" t="s">
        <v>470</v>
      </c>
      <c r="E5" s="89" t="s">
        <v>471</v>
      </c>
      <c r="F5" s="89" t="s">
        <v>472</v>
      </c>
      <c r="G5" s="89" t="s">
        <v>473</v>
      </c>
      <c r="H5" s="89" t="s">
        <v>474</v>
      </c>
      <c r="I5" s="89" t="s">
        <v>475</v>
      </c>
      <c r="J5" s="89" t="s">
        <v>476</v>
      </c>
      <c r="K5" s="777" t="s">
        <v>478</v>
      </c>
      <c r="L5" s="89" t="s">
        <v>105</v>
      </c>
      <c r="M5" s="89" t="s">
        <v>479</v>
      </c>
      <c r="N5" s="89" t="s">
        <v>477</v>
      </c>
      <c r="O5" s="1013" t="s">
        <v>469</v>
      </c>
    </row>
    <row r="6" spans="1:15" s="798" customFormat="1" ht="27" customHeight="1">
      <c r="A6" s="1154"/>
      <c r="B6" s="1133"/>
      <c r="C6" s="1047" t="s">
        <v>104</v>
      </c>
      <c r="D6" s="636" t="s">
        <v>480</v>
      </c>
      <c r="E6" s="636"/>
      <c r="F6" s="800" t="s">
        <v>507</v>
      </c>
      <c r="G6" s="636" t="s">
        <v>508</v>
      </c>
      <c r="H6" s="636"/>
      <c r="I6" s="636" t="s">
        <v>509</v>
      </c>
      <c r="J6" s="636" t="s">
        <v>510</v>
      </c>
      <c r="K6" s="801"/>
      <c r="L6" s="636" t="s">
        <v>745</v>
      </c>
      <c r="M6" s="636" t="s">
        <v>511</v>
      </c>
      <c r="N6" s="90" t="s">
        <v>512</v>
      </c>
      <c r="O6" s="1014"/>
    </row>
    <row r="7" spans="1:15" s="798" customFormat="1" ht="27" customHeight="1">
      <c r="A7" s="1155"/>
      <c r="B7" s="1134"/>
      <c r="C7" s="1021" t="s">
        <v>439</v>
      </c>
      <c r="D7" s="638" t="s">
        <v>513</v>
      </c>
      <c r="E7" s="638" t="s">
        <v>514</v>
      </c>
      <c r="F7" s="638" t="s">
        <v>515</v>
      </c>
      <c r="G7" s="638" t="s">
        <v>515</v>
      </c>
      <c r="H7" s="638" t="s">
        <v>516</v>
      </c>
      <c r="I7" s="638" t="s">
        <v>517</v>
      </c>
      <c r="J7" s="638" t="s">
        <v>518</v>
      </c>
      <c r="K7" s="802" t="s">
        <v>520</v>
      </c>
      <c r="L7" s="638" t="s">
        <v>753</v>
      </c>
      <c r="M7" s="638" t="s">
        <v>519</v>
      </c>
      <c r="N7" s="638" t="s">
        <v>762</v>
      </c>
      <c r="O7" s="1017"/>
    </row>
    <row r="8" spans="1:15" s="40" customFormat="1" ht="32.25" customHeight="1">
      <c r="A8" s="803" t="s">
        <v>521</v>
      </c>
      <c r="B8" s="296">
        <v>2135</v>
      </c>
      <c r="C8" s="296">
        <f>SUM(D8:K8)</f>
        <v>2064</v>
      </c>
      <c r="D8" s="296">
        <v>448</v>
      </c>
      <c r="E8" s="296">
        <v>104</v>
      </c>
      <c r="F8" s="296">
        <v>215</v>
      </c>
      <c r="G8" s="296">
        <v>829</v>
      </c>
      <c r="H8" s="296">
        <v>422</v>
      </c>
      <c r="I8" s="361">
        <v>46</v>
      </c>
      <c r="J8" s="1046">
        <v>0</v>
      </c>
      <c r="K8" s="1046">
        <v>0</v>
      </c>
      <c r="L8" s="1046">
        <v>0</v>
      </c>
      <c r="M8" s="83">
        <v>0</v>
      </c>
      <c r="N8" s="83">
        <v>0</v>
      </c>
      <c r="O8" s="804" t="s">
        <v>522</v>
      </c>
    </row>
    <row r="9" spans="1:15" s="40" customFormat="1" ht="32.25" customHeight="1">
      <c r="A9" s="805" t="s">
        <v>523</v>
      </c>
      <c r="B9" s="364">
        <v>309</v>
      </c>
      <c r="C9" s="296">
        <f aca="true" t="shared" si="0" ref="C9:C15">SUM(D9:K9)</f>
        <v>304</v>
      </c>
      <c r="D9" s="364">
        <v>83</v>
      </c>
      <c r="E9" s="364">
        <v>14</v>
      </c>
      <c r="F9" s="364">
        <v>60</v>
      </c>
      <c r="G9" s="364">
        <v>99</v>
      </c>
      <c r="H9" s="364">
        <v>45</v>
      </c>
      <c r="I9" s="360">
        <v>3</v>
      </c>
      <c r="J9" s="83">
        <v>0</v>
      </c>
      <c r="K9" s="83">
        <v>0</v>
      </c>
      <c r="L9" s="83">
        <v>0</v>
      </c>
      <c r="M9" s="83">
        <v>0</v>
      </c>
      <c r="N9" s="83">
        <v>0</v>
      </c>
      <c r="O9" s="804" t="s">
        <v>524</v>
      </c>
    </row>
    <row r="10" spans="1:15" s="28" customFormat="1" ht="32.25" customHeight="1">
      <c r="A10" s="4" t="s">
        <v>525</v>
      </c>
      <c r="B10" s="296">
        <f>SUM(D10:J10)</f>
        <v>2053</v>
      </c>
      <c r="C10" s="296">
        <f t="shared" si="0"/>
        <v>2053</v>
      </c>
      <c r="D10" s="296">
        <v>461</v>
      </c>
      <c r="E10" s="296">
        <v>109</v>
      </c>
      <c r="F10" s="296">
        <v>229</v>
      </c>
      <c r="G10" s="296">
        <v>788</v>
      </c>
      <c r="H10" s="296">
        <v>413</v>
      </c>
      <c r="I10" s="361">
        <v>48</v>
      </c>
      <c r="J10" s="85">
        <v>5</v>
      </c>
      <c r="K10" s="83">
        <v>0</v>
      </c>
      <c r="L10" s="83">
        <v>0</v>
      </c>
      <c r="M10" s="83">
        <v>0</v>
      </c>
      <c r="N10" s="83">
        <v>0</v>
      </c>
      <c r="O10" s="804" t="s">
        <v>1086</v>
      </c>
    </row>
    <row r="11" spans="1:15" s="5" customFormat="1" ht="32.25" customHeight="1">
      <c r="A11" s="6" t="s">
        <v>372</v>
      </c>
      <c r="B11" s="296">
        <v>331</v>
      </c>
      <c r="C11" s="296">
        <f t="shared" si="0"/>
        <v>327</v>
      </c>
      <c r="D11" s="296">
        <v>102</v>
      </c>
      <c r="E11" s="296">
        <v>16</v>
      </c>
      <c r="F11" s="296">
        <v>57</v>
      </c>
      <c r="G11" s="296">
        <v>104</v>
      </c>
      <c r="H11" s="296">
        <v>43</v>
      </c>
      <c r="I11" s="361">
        <v>4</v>
      </c>
      <c r="J11" s="85">
        <v>1</v>
      </c>
      <c r="K11" s="83">
        <v>0</v>
      </c>
      <c r="L11" s="83">
        <v>0</v>
      </c>
      <c r="M11" s="83">
        <v>0</v>
      </c>
      <c r="N11" s="83">
        <v>0</v>
      </c>
      <c r="O11" s="804" t="s">
        <v>1087</v>
      </c>
    </row>
    <row r="12" spans="1:15" s="5" customFormat="1" ht="32.25" customHeight="1">
      <c r="A12" s="86" t="s">
        <v>54</v>
      </c>
      <c r="B12" s="370">
        <v>2478</v>
      </c>
      <c r="C12" s="296">
        <f t="shared" si="0"/>
        <v>2362</v>
      </c>
      <c r="D12" s="370">
        <v>577</v>
      </c>
      <c r="E12" s="370">
        <v>126</v>
      </c>
      <c r="F12" s="370">
        <v>286</v>
      </c>
      <c r="G12" s="370">
        <v>852</v>
      </c>
      <c r="H12" s="370">
        <v>457</v>
      </c>
      <c r="I12" s="369">
        <v>59</v>
      </c>
      <c r="J12" s="87">
        <v>5</v>
      </c>
      <c r="K12" s="83">
        <v>0</v>
      </c>
      <c r="L12" s="83">
        <v>0</v>
      </c>
      <c r="M12" s="83">
        <v>0</v>
      </c>
      <c r="N12" s="83">
        <v>0</v>
      </c>
      <c r="O12" s="88" t="s">
        <v>54</v>
      </c>
    </row>
    <row r="13" spans="1:15" s="5" customFormat="1" ht="32.25" customHeight="1">
      <c r="A13" s="86" t="s">
        <v>363</v>
      </c>
      <c r="B13" s="370">
        <f>SUM(D13:J13)</f>
        <v>2387</v>
      </c>
      <c r="C13" s="296">
        <f t="shared" si="0"/>
        <v>2387</v>
      </c>
      <c r="D13" s="370">
        <v>576</v>
      </c>
      <c r="E13" s="370">
        <v>131</v>
      </c>
      <c r="F13" s="370">
        <v>274</v>
      </c>
      <c r="G13" s="370">
        <v>871</v>
      </c>
      <c r="H13" s="370">
        <v>461</v>
      </c>
      <c r="I13" s="369">
        <v>68</v>
      </c>
      <c r="J13" s="87">
        <v>6</v>
      </c>
      <c r="K13" s="83">
        <v>0</v>
      </c>
      <c r="L13" s="83">
        <v>0</v>
      </c>
      <c r="M13" s="83">
        <v>0</v>
      </c>
      <c r="N13" s="83">
        <v>0</v>
      </c>
      <c r="O13" s="88" t="s">
        <v>526</v>
      </c>
    </row>
    <row r="14" spans="1:15" s="5" customFormat="1" ht="32.25" customHeight="1">
      <c r="A14" s="86" t="s">
        <v>527</v>
      </c>
      <c r="B14" s="806">
        <v>2476</v>
      </c>
      <c r="C14" s="296">
        <f t="shared" si="0"/>
        <v>2360</v>
      </c>
      <c r="D14" s="807">
        <v>575</v>
      </c>
      <c r="E14" s="807">
        <v>131</v>
      </c>
      <c r="F14" s="807">
        <v>257</v>
      </c>
      <c r="G14" s="807">
        <v>875</v>
      </c>
      <c r="H14" s="807">
        <v>451</v>
      </c>
      <c r="I14" s="807">
        <v>65</v>
      </c>
      <c r="J14" s="807">
        <v>6</v>
      </c>
      <c r="K14" s="83">
        <v>0</v>
      </c>
      <c r="L14" s="83">
        <v>0</v>
      </c>
      <c r="M14" s="83">
        <v>0</v>
      </c>
      <c r="N14" s="83">
        <v>0</v>
      </c>
      <c r="O14" s="88" t="s">
        <v>528</v>
      </c>
    </row>
    <row r="15" spans="1:15" s="587" customFormat="1" ht="32.25" customHeight="1">
      <c r="A15" s="146" t="s">
        <v>529</v>
      </c>
      <c r="B15" s="714">
        <v>2385</v>
      </c>
      <c r="C15" s="1066">
        <f t="shared" si="0"/>
        <v>2377</v>
      </c>
      <c r="D15" s="715">
        <v>575</v>
      </c>
      <c r="E15" s="715">
        <v>129</v>
      </c>
      <c r="F15" s="715">
        <v>254</v>
      </c>
      <c r="G15" s="715">
        <v>893</v>
      </c>
      <c r="H15" s="715">
        <v>444</v>
      </c>
      <c r="I15" s="715">
        <v>76</v>
      </c>
      <c r="J15" s="715">
        <v>6</v>
      </c>
      <c r="K15" s="1064">
        <v>0</v>
      </c>
      <c r="L15" s="715">
        <v>8</v>
      </c>
      <c r="M15" s="715">
        <v>4</v>
      </c>
      <c r="N15" s="715">
        <v>4</v>
      </c>
      <c r="O15" s="1004" t="s">
        <v>529</v>
      </c>
    </row>
    <row r="16" spans="1:16" s="595" customFormat="1" ht="15" customHeight="1">
      <c r="A16" s="1" t="s">
        <v>530</v>
      </c>
      <c r="L16" s="1065"/>
      <c r="M16" s="1139" t="s">
        <v>1250</v>
      </c>
      <c r="N16" s="1218"/>
      <c r="O16" s="1218"/>
      <c r="P16" s="1218"/>
    </row>
    <row r="17" spans="1:15" s="808" customFormat="1" ht="18" customHeight="1">
      <c r="A17" s="1149" t="s">
        <v>531</v>
      </c>
      <c r="B17" s="1149"/>
      <c r="C17" s="1149"/>
      <c r="J17" s="1150"/>
      <c r="K17" s="1151"/>
      <c r="L17" s="1151" t="s">
        <v>1251</v>
      </c>
      <c r="M17" s="1138"/>
      <c r="N17" s="1138"/>
      <c r="O17" s="1138"/>
    </row>
  </sheetData>
  <mergeCells count="9">
    <mergeCell ref="A17:C17"/>
    <mergeCell ref="J17:K17"/>
    <mergeCell ref="A1:N1"/>
    <mergeCell ref="A4:A7"/>
    <mergeCell ref="B4:B7"/>
    <mergeCell ref="C4:K4"/>
    <mergeCell ref="L17:O17"/>
    <mergeCell ref="M16:P16"/>
    <mergeCell ref="L4:O4"/>
  </mergeCells>
  <printOptions/>
  <pageMargins left="0.49" right="0.42" top="0.984251968503937" bottom="0.984251968503937" header="0.5118110236220472" footer="0.5118110236220472"/>
  <pageSetup horizontalDpi="600" verticalDpi="6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16"/>
  <sheetViews>
    <sheetView workbookViewId="0" topLeftCell="A1">
      <selection activeCell="J13" sqref="J13"/>
    </sheetView>
  </sheetViews>
  <sheetFormatPr defaultColWidth="9.140625" defaultRowHeight="12.75"/>
  <cols>
    <col min="1" max="1" width="13.8515625" style="94" customWidth="1"/>
    <col min="2" max="2" width="11.8515625" style="94" customWidth="1"/>
    <col min="3" max="4" width="11.140625" style="94" customWidth="1"/>
    <col min="5" max="10" width="11.7109375" style="94" customWidth="1"/>
    <col min="11" max="11" width="11.140625" style="94" customWidth="1"/>
    <col min="12" max="12" width="11.7109375" style="94" customWidth="1"/>
    <col min="13" max="13" width="14.28125" style="94" customWidth="1"/>
    <col min="14" max="16384" width="11.28125" style="94" customWidth="1"/>
  </cols>
  <sheetData>
    <row r="1" spans="1:13" s="3" customFormat="1" ht="32.25" customHeight="1">
      <c r="A1" s="1211" t="s">
        <v>16</v>
      </c>
      <c r="B1" s="1211"/>
      <c r="C1" s="1211"/>
      <c r="D1" s="1211"/>
      <c r="E1" s="1211"/>
      <c r="F1" s="1211"/>
      <c r="G1" s="1211"/>
      <c r="H1" s="1211"/>
      <c r="I1" s="1211"/>
      <c r="J1" s="1211"/>
      <c r="K1" s="1211"/>
      <c r="L1" s="1211"/>
      <c r="M1" s="1211"/>
    </row>
    <row r="2" spans="1:13" s="46" customFormat="1" ht="18" customHeight="1">
      <c r="A2" s="46" t="s">
        <v>17</v>
      </c>
      <c r="M2" s="47" t="s">
        <v>366</v>
      </c>
    </row>
    <row r="3" spans="1:13" s="415" customFormat="1" ht="33" customHeight="1">
      <c r="A3" s="1141" t="s">
        <v>12</v>
      </c>
      <c r="B3" s="484" t="s">
        <v>18</v>
      </c>
      <c r="C3" s="433" t="s">
        <v>19</v>
      </c>
      <c r="D3" s="433" t="s">
        <v>20</v>
      </c>
      <c r="E3" s="504" t="s">
        <v>21</v>
      </c>
      <c r="F3" s="433" t="s">
        <v>22</v>
      </c>
      <c r="G3" s="433" t="s">
        <v>23</v>
      </c>
      <c r="H3" s="426" t="s">
        <v>24</v>
      </c>
      <c r="I3" s="433" t="s">
        <v>25</v>
      </c>
      <c r="J3" s="433" t="s">
        <v>26</v>
      </c>
      <c r="K3" s="433" t="s">
        <v>27</v>
      </c>
      <c r="L3" s="433" t="s">
        <v>1646</v>
      </c>
      <c r="M3" s="1216" t="s">
        <v>46</v>
      </c>
    </row>
    <row r="4" spans="1:13" s="415" customFormat="1" ht="33" customHeight="1">
      <c r="A4" s="1227"/>
      <c r="B4" s="490" t="s">
        <v>28</v>
      </c>
      <c r="C4" s="490" t="s">
        <v>29</v>
      </c>
      <c r="D4" s="505"/>
      <c r="E4" s="490" t="s">
        <v>30</v>
      </c>
      <c r="F4" s="505" t="s">
        <v>31</v>
      </c>
      <c r="G4" s="505" t="s">
        <v>32</v>
      </c>
      <c r="H4" s="505"/>
      <c r="I4" s="505"/>
      <c r="J4" s="505"/>
      <c r="K4" s="490" t="s">
        <v>33</v>
      </c>
      <c r="L4" s="505"/>
      <c r="M4" s="1237"/>
    </row>
    <row r="5" spans="1:13" s="415" customFormat="1" ht="33" customHeight="1">
      <c r="A5" s="1228"/>
      <c r="B5" s="506" t="s">
        <v>34</v>
      </c>
      <c r="C5" s="506" t="s">
        <v>35</v>
      </c>
      <c r="D5" s="491" t="s">
        <v>989</v>
      </c>
      <c r="E5" s="539" t="s">
        <v>36</v>
      </c>
      <c r="F5" s="491" t="s">
        <v>37</v>
      </c>
      <c r="G5" s="491" t="s">
        <v>38</v>
      </c>
      <c r="H5" s="491" t="s">
        <v>39</v>
      </c>
      <c r="I5" s="491" t="s">
        <v>40</v>
      </c>
      <c r="J5" s="491" t="s">
        <v>990</v>
      </c>
      <c r="K5" s="429" t="s">
        <v>991</v>
      </c>
      <c r="L5" s="506" t="s">
        <v>992</v>
      </c>
      <c r="M5" s="1242"/>
    </row>
    <row r="6" spans="1:13" s="7" customFormat="1" ht="34.5" customHeight="1">
      <c r="A6" s="36" t="s">
        <v>1102</v>
      </c>
      <c r="B6" s="374">
        <v>15594</v>
      </c>
      <c r="C6" s="85" t="s">
        <v>51</v>
      </c>
      <c r="D6" s="371">
        <v>12547</v>
      </c>
      <c r="E6" s="371">
        <v>7190</v>
      </c>
      <c r="F6" s="362">
        <v>18491</v>
      </c>
      <c r="G6" s="362">
        <v>1560</v>
      </c>
      <c r="H6" s="362">
        <v>11739</v>
      </c>
      <c r="I6" s="362">
        <v>3247</v>
      </c>
      <c r="J6" s="362">
        <v>59130</v>
      </c>
      <c r="K6" s="85" t="s">
        <v>51</v>
      </c>
      <c r="L6" s="361" t="s">
        <v>51</v>
      </c>
      <c r="M6" s="164" t="s">
        <v>1084</v>
      </c>
    </row>
    <row r="7" spans="1:13" s="7" customFormat="1" ht="34.5" customHeight="1">
      <c r="A7" s="63" t="s">
        <v>371</v>
      </c>
      <c r="B7" s="296">
        <v>3527</v>
      </c>
      <c r="C7" s="85" t="s">
        <v>51</v>
      </c>
      <c r="D7" s="296">
        <v>2835</v>
      </c>
      <c r="E7" s="296">
        <v>1788</v>
      </c>
      <c r="F7" s="296">
        <v>4318</v>
      </c>
      <c r="G7" s="296">
        <v>902</v>
      </c>
      <c r="H7" s="296">
        <v>2358</v>
      </c>
      <c r="I7" s="296">
        <v>582</v>
      </c>
      <c r="J7" s="296">
        <v>23350</v>
      </c>
      <c r="K7" s="85" t="s">
        <v>51</v>
      </c>
      <c r="L7" s="296">
        <v>171</v>
      </c>
      <c r="M7" s="164" t="s">
        <v>1085</v>
      </c>
    </row>
    <row r="8" spans="1:13" s="5" customFormat="1" ht="34.5" customHeight="1">
      <c r="A8" s="4" t="s">
        <v>1103</v>
      </c>
      <c r="B8" s="375">
        <v>16596</v>
      </c>
      <c r="C8" s="85" t="s">
        <v>51</v>
      </c>
      <c r="D8" s="372">
        <v>13765</v>
      </c>
      <c r="E8" s="372">
        <v>8406</v>
      </c>
      <c r="F8" s="304">
        <v>19484</v>
      </c>
      <c r="G8" s="304">
        <v>1821</v>
      </c>
      <c r="H8" s="304">
        <v>12718</v>
      </c>
      <c r="I8" s="304">
        <v>3052</v>
      </c>
      <c r="J8" s="304">
        <v>60670</v>
      </c>
      <c r="K8" s="85" t="s">
        <v>51</v>
      </c>
      <c r="L8" s="296">
        <v>215</v>
      </c>
      <c r="M8" s="164" t="s">
        <v>1086</v>
      </c>
    </row>
    <row r="9" spans="1:13" s="5" customFormat="1" ht="34.5" customHeight="1">
      <c r="A9" s="6" t="s">
        <v>372</v>
      </c>
      <c r="B9" s="372">
        <v>3385</v>
      </c>
      <c r="C9" s="85" t="s">
        <v>51</v>
      </c>
      <c r="D9" s="372">
        <v>2732</v>
      </c>
      <c r="E9" s="372">
        <v>1827</v>
      </c>
      <c r="F9" s="304">
        <v>4403</v>
      </c>
      <c r="G9" s="304">
        <v>670</v>
      </c>
      <c r="H9" s="304">
        <v>2379</v>
      </c>
      <c r="I9" s="304">
        <v>597</v>
      </c>
      <c r="J9" s="304">
        <v>22779</v>
      </c>
      <c r="K9" s="85" t="s">
        <v>51</v>
      </c>
      <c r="L9" s="296">
        <v>244</v>
      </c>
      <c r="M9" s="164" t="s">
        <v>1087</v>
      </c>
    </row>
    <row r="10" spans="1:13" s="5" customFormat="1" ht="34.5" customHeight="1">
      <c r="A10" s="41" t="s">
        <v>54</v>
      </c>
      <c r="B10" s="376">
        <v>18084</v>
      </c>
      <c r="C10" s="373">
        <v>431</v>
      </c>
      <c r="D10" s="373">
        <v>14666</v>
      </c>
      <c r="E10" s="373">
        <v>9073</v>
      </c>
      <c r="F10" s="373">
        <v>21985</v>
      </c>
      <c r="G10" s="373">
        <v>2056</v>
      </c>
      <c r="H10" s="373">
        <v>13747</v>
      </c>
      <c r="I10" s="373">
        <v>3846</v>
      </c>
      <c r="J10" s="373">
        <v>76832</v>
      </c>
      <c r="K10" s="43">
        <v>0</v>
      </c>
      <c r="L10" s="373">
        <v>3135</v>
      </c>
      <c r="M10" s="17" t="s">
        <v>54</v>
      </c>
    </row>
    <row r="11" spans="1:13" s="595" customFormat="1" ht="34.5" customHeight="1">
      <c r="A11" s="596" t="s">
        <v>363</v>
      </c>
      <c r="B11" s="597">
        <v>17345</v>
      </c>
      <c r="C11" s="597">
        <v>4341</v>
      </c>
      <c r="D11" s="597">
        <v>14431</v>
      </c>
      <c r="E11" s="597">
        <v>8177</v>
      </c>
      <c r="F11" s="597">
        <v>18816</v>
      </c>
      <c r="G11" s="597">
        <v>1525</v>
      </c>
      <c r="H11" s="597">
        <v>13736</v>
      </c>
      <c r="I11" s="597">
        <v>3112</v>
      </c>
      <c r="J11" s="597">
        <v>65117</v>
      </c>
      <c r="K11" s="598" t="s">
        <v>50</v>
      </c>
      <c r="L11" s="599">
        <v>10349</v>
      </c>
      <c r="M11" s="600" t="s">
        <v>363</v>
      </c>
    </row>
    <row r="12" spans="1:13" s="595" customFormat="1" ht="34.5" customHeight="1">
      <c r="A12" s="596" t="s">
        <v>121</v>
      </c>
      <c r="B12" s="597">
        <v>18865</v>
      </c>
      <c r="C12" s="597">
        <v>4765</v>
      </c>
      <c r="D12" s="597">
        <v>15772</v>
      </c>
      <c r="E12" s="597">
        <v>9002</v>
      </c>
      <c r="F12" s="597">
        <v>17949</v>
      </c>
      <c r="G12" s="597">
        <v>1515</v>
      </c>
      <c r="H12" s="597">
        <v>14577</v>
      </c>
      <c r="I12" s="597">
        <v>3309</v>
      </c>
      <c r="J12" s="597">
        <v>69628</v>
      </c>
      <c r="K12" s="598" t="s">
        <v>50</v>
      </c>
      <c r="L12" s="598" t="s">
        <v>50</v>
      </c>
      <c r="M12" s="809" t="s">
        <v>121</v>
      </c>
    </row>
    <row r="13" spans="1:13" s="587" customFormat="1" ht="34.5" customHeight="1" thickBot="1">
      <c r="A13" s="630" t="s">
        <v>924</v>
      </c>
      <c r="B13" s="877">
        <v>17709</v>
      </c>
      <c r="C13" s="878">
        <v>5860</v>
      </c>
      <c r="D13" s="878">
        <v>14621</v>
      </c>
      <c r="E13" s="878">
        <v>8623</v>
      </c>
      <c r="F13" s="878">
        <v>20184</v>
      </c>
      <c r="G13" s="878">
        <v>1647</v>
      </c>
      <c r="H13" s="878">
        <v>13872</v>
      </c>
      <c r="I13" s="878">
        <v>1935</v>
      </c>
      <c r="J13" s="878">
        <v>72215</v>
      </c>
      <c r="K13" s="878">
        <v>0</v>
      </c>
      <c r="L13" s="879">
        <v>417</v>
      </c>
      <c r="M13" s="633" t="s">
        <v>924</v>
      </c>
    </row>
    <row r="14" spans="1:9" s="2" customFormat="1" ht="15" customHeight="1">
      <c r="A14" s="1" t="s">
        <v>1369</v>
      </c>
      <c r="I14" s="20" t="s">
        <v>1374</v>
      </c>
    </row>
    <row r="15" spans="1:13" s="2" customFormat="1" ht="13.5" customHeight="1">
      <c r="A15" s="2" t="s">
        <v>1372</v>
      </c>
      <c r="M15" s="30"/>
    </row>
    <row r="16" s="2" customFormat="1" ht="13.5" customHeight="1">
      <c r="A16" s="2" t="s">
        <v>1373</v>
      </c>
    </row>
  </sheetData>
  <mergeCells count="3">
    <mergeCell ref="A1:M1"/>
    <mergeCell ref="A3:A5"/>
    <mergeCell ref="M3:M5"/>
  </mergeCells>
  <printOptions/>
  <pageMargins left="0.75" right="0.75" top="1" bottom="1" header="0.5" footer="0.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Samsung Electronics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의법=3</dc:creator>
  <cp:keywords/>
  <dc:description/>
  <cp:lastModifiedBy>양현주</cp:lastModifiedBy>
  <cp:lastPrinted>2010-04-01T01:37:30Z</cp:lastPrinted>
  <dcterms:created xsi:type="dcterms:W3CDTF">2007-11-15T06:25:32Z</dcterms:created>
  <dcterms:modified xsi:type="dcterms:W3CDTF">2010-04-01T01:41:37Z</dcterms:modified>
  <cp:category/>
  <cp:version/>
  <cp:contentType/>
  <cp:contentStatus/>
</cp:coreProperties>
</file>