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8550" activeTab="0"/>
  </bookViews>
  <sheets>
    <sheet name="1. 경제활동인구 총괄" sheetId="1" r:id="rId1"/>
    <sheet name="2.연령별 취업자" sheetId="2" r:id="rId2"/>
    <sheet name="3.교육정도별" sheetId="3" r:id="rId3"/>
    <sheet name="4.산업별 취업자" sheetId="4" r:id="rId4"/>
    <sheet name="5.직업별 취업자 " sheetId="5" r:id="rId5"/>
    <sheet name="6. 노동조합" sheetId="6" r:id="rId6"/>
    <sheet name="7. 도 · 시별 노동조합" sheetId="7" r:id="rId7"/>
    <sheet name="8, 산업연맹별 노동조합" sheetId="8" r:id="rId8"/>
  </sheets>
  <externalReferences>
    <externalReference r:id="rId11"/>
  </externalReferences>
  <definedNames>
    <definedName name="_xlnm.Print_Area" localSheetId="0">'1. 경제활동인구 총괄'!$A$1:$L$22</definedName>
    <definedName name="_xlnm.Print_Area" localSheetId="1">'2.연령별 취업자'!$A$1:$N$29</definedName>
    <definedName name="_xlnm.Print_Area" localSheetId="3">'4.산업별 취업자'!$A$1:$P$22</definedName>
    <definedName name="_xlnm.Print_Area" localSheetId="4">'5.직업별 취업자 '!$A$1:$X$21</definedName>
    <definedName name="_xlnm.Print_Area" localSheetId="7">'8, 산업연맹별 노동조합'!$A$1:$R$31</definedName>
  </definedNames>
  <calcPr fullCalcOnLoad="1"/>
</workbook>
</file>

<file path=xl/comments4.xml><?xml version="1.0" encoding="utf-8"?>
<comments xmlns="http://schemas.openxmlformats.org/spreadsheetml/2006/main">
  <authors>
    <author>SEC</author>
  </authors>
  <commentList>
    <comment ref="J14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</t>
        </r>
        <r>
          <rPr>
            <sz val="10"/>
            <rFont val="굴림"/>
            <family val="3"/>
          </rPr>
          <t>합계는 205인데
연보 계 200(실제계 199)
      계 208(실제계 209</t>
        </r>
      </text>
    </comment>
  </commentList>
</comments>
</file>

<file path=xl/sharedStrings.xml><?xml version="1.0" encoding="utf-8"?>
<sst xmlns="http://schemas.openxmlformats.org/spreadsheetml/2006/main" count="757" uniqueCount="295">
  <si>
    <t>years old</t>
  </si>
  <si>
    <t/>
  </si>
  <si>
    <t>Manufac-</t>
  </si>
  <si>
    <t>turing</t>
  </si>
  <si>
    <t>officals</t>
  </si>
  <si>
    <t>2 0 0 0</t>
  </si>
  <si>
    <t>실  업  률</t>
  </si>
  <si>
    <t>비 경 제 활 동 인 구
Not  economically  active  population</t>
  </si>
  <si>
    <t>실  업  자</t>
  </si>
  <si>
    <t xml:space="preserve">가사·육아 </t>
  </si>
  <si>
    <t xml:space="preserve">통    학 </t>
  </si>
  <si>
    <t>Economic</t>
  </si>
  <si>
    <t>Housekeeping &amp;</t>
  </si>
  <si>
    <t>Attending</t>
  </si>
  <si>
    <t>Unemploy</t>
  </si>
  <si>
    <t>Employed</t>
  </si>
  <si>
    <t>caring for child</t>
  </si>
  <si>
    <t>school</t>
  </si>
  <si>
    <t>others</t>
  </si>
  <si>
    <t>rate</t>
  </si>
  <si>
    <t>2 0 0 1</t>
  </si>
  <si>
    <t>2 0 0 2</t>
  </si>
  <si>
    <t>합계</t>
  </si>
  <si>
    <t>25 ~29세</t>
  </si>
  <si>
    <t>Year</t>
  </si>
  <si>
    <t>years old</t>
  </si>
  <si>
    <t>2 0 0 0</t>
  </si>
  <si>
    <t>High school</t>
  </si>
  <si>
    <t>합      계</t>
  </si>
  <si>
    <t>남      자</t>
  </si>
  <si>
    <t>여      자</t>
  </si>
  <si>
    <t>Female</t>
  </si>
  <si>
    <t>합     계</t>
  </si>
  <si>
    <t>농림어업</t>
  </si>
  <si>
    <t>사회간접자본 및 기타사업서비스업
Social overhead capital &amp; other services</t>
  </si>
  <si>
    <t>제  조  업</t>
  </si>
  <si>
    <t>건  설  업</t>
  </si>
  <si>
    <t>도소매</t>
  </si>
  <si>
    <t>전기·운수</t>
  </si>
  <si>
    <t>사업·개인·</t>
  </si>
  <si>
    <t>구성비</t>
  </si>
  <si>
    <t>Elec., Tran.,</t>
  </si>
  <si>
    <t>Business,
Personal</t>
  </si>
  <si>
    <t>and fishing</t>
  </si>
  <si>
    <t>ction</t>
  </si>
  <si>
    <t>&amp; Public
service</t>
  </si>
  <si>
    <t>2 0 0 3</t>
  </si>
  <si>
    <t>금  융
Banking and finance</t>
  </si>
  <si>
    <t>2 0 0 4</t>
  </si>
  <si>
    <t>2 0 0 3</t>
  </si>
  <si>
    <t>2 0 0 5</t>
  </si>
  <si>
    <t>Ⅳ. 노            동    LABOR</t>
  </si>
  <si>
    <t>(단위 : 천명)</t>
  </si>
  <si>
    <t>(Unit : 1000 persons)</t>
  </si>
  <si>
    <t>연별 및 분기별</t>
  </si>
  <si>
    <t>경 제 활 동</t>
  </si>
  <si>
    <t>Year &amp; Quartly</t>
  </si>
  <si>
    <t>경 제 활 동 인 구
Economically  active  population</t>
  </si>
  <si>
    <t>참 가 율(%)</t>
  </si>
  <si>
    <t>(%)</t>
  </si>
  <si>
    <t>취  업  자</t>
  </si>
  <si>
    <r>
      <t>기   타</t>
    </r>
    <r>
      <rPr>
        <vertAlign val="superscript"/>
        <sz val="10"/>
        <rFont val="돋움"/>
        <family val="3"/>
      </rPr>
      <t>2)</t>
    </r>
  </si>
  <si>
    <t>participation</t>
  </si>
  <si>
    <t>Unemployed</t>
  </si>
  <si>
    <t>-ment rate</t>
  </si>
  <si>
    <t>자료 : 통계청,「경제활동인구연보」</t>
  </si>
  <si>
    <r>
      <t xml:space="preserve">1. 경제활동인구 총괄  </t>
    </r>
    <r>
      <rPr>
        <b/>
        <vertAlign val="superscript"/>
        <sz val="18"/>
        <rFont val="돋움"/>
        <family val="3"/>
      </rPr>
      <t>1)</t>
    </r>
    <r>
      <rPr>
        <b/>
        <sz val="18"/>
        <rFont val="돋움"/>
        <family val="3"/>
      </rPr>
      <t xml:space="preserve">                   Economically  Active  Population</t>
    </r>
  </si>
  <si>
    <t>Taxi</t>
  </si>
  <si>
    <t xml:space="preserve">     Automobile</t>
  </si>
  <si>
    <t>United</t>
  </si>
  <si>
    <t>Tourism</t>
  </si>
  <si>
    <t>Chemicals</t>
  </si>
  <si>
    <t>Press</t>
  </si>
  <si>
    <t>Shipping</t>
  </si>
  <si>
    <t>Marine Transport</t>
  </si>
  <si>
    <t>공공서비스</t>
  </si>
  <si>
    <t>8.  산업연맹별 노동조합                 Labor Unions by Industrial Federation</t>
  </si>
  <si>
    <t xml:space="preserve">   주 : 100단위에서 반올림하므로 취업자 및 실업자의 합이 경제활동인구의 합과 안맞을수 있음</t>
  </si>
  <si>
    <t>합  계
Total</t>
  </si>
  <si>
    <t>외국기관
Foreign organization</t>
  </si>
  <si>
    <t>항   운
Marine transport</t>
  </si>
  <si>
    <t>화   학
Chemicals</t>
  </si>
  <si>
    <t xml:space="preserve">금   속
Metal </t>
  </si>
  <si>
    <t>연   합
United</t>
  </si>
  <si>
    <t>출   판
Printing</t>
  </si>
  <si>
    <t>2000(제주시)</t>
  </si>
  <si>
    <t>2000(북제주군)</t>
  </si>
  <si>
    <t>2001(제주시)</t>
  </si>
  <si>
    <t>2001(북제주군)</t>
  </si>
  <si>
    <t>2002(제주시)</t>
  </si>
  <si>
    <t>2002(북제주군)</t>
  </si>
  <si>
    <t>2003(제주시)</t>
  </si>
  <si>
    <t>2003(북제주군)</t>
  </si>
  <si>
    <t>2004(제주시)</t>
  </si>
  <si>
    <t>2004(북제주군)</t>
  </si>
  <si>
    <t>15세 이상 인구                         Population 15 years old and over</t>
  </si>
  <si>
    <t>Source : National Statistical Office, 「Annual Report on the Economically Active Population Survey」</t>
  </si>
  <si>
    <t>(단위 : 개소, 명)</t>
  </si>
  <si>
    <t>(Unit : Establishment, Persons)</t>
  </si>
  <si>
    <t>연   별</t>
  </si>
  <si>
    <t>조합수
No. of unions</t>
  </si>
  <si>
    <r>
      <t xml:space="preserve">조합원수
</t>
    </r>
    <r>
      <rPr>
        <sz val="8"/>
        <rFont val="돋움"/>
        <family val="3"/>
      </rPr>
      <t>No. of union members</t>
    </r>
  </si>
  <si>
    <t>조합수
No.of unions</t>
  </si>
  <si>
    <r>
      <t>2</t>
    </r>
    <r>
      <rPr>
        <sz val="11"/>
        <rFont val="돋움"/>
        <family val="3"/>
      </rPr>
      <t>000(제주시)</t>
    </r>
  </si>
  <si>
    <t>­</t>
  </si>
  <si>
    <r>
      <t>2</t>
    </r>
    <r>
      <rPr>
        <sz val="11"/>
        <rFont val="돋움"/>
        <family val="3"/>
      </rPr>
      <t>000(북제주군)</t>
    </r>
  </si>
  <si>
    <r>
      <t>2</t>
    </r>
    <r>
      <rPr>
        <sz val="11"/>
        <rFont val="돋움"/>
        <family val="3"/>
      </rPr>
      <t>001(제주시)</t>
    </r>
  </si>
  <si>
    <r>
      <t>2</t>
    </r>
    <r>
      <rPr>
        <sz val="11"/>
        <rFont val="돋움"/>
        <family val="3"/>
      </rPr>
      <t>001(북제주군)</t>
    </r>
  </si>
  <si>
    <r>
      <t>2</t>
    </r>
    <r>
      <rPr>
        <sz val="11"/>
        <rFont val="돋움"/>
        <family val="3"/>
      </rPr>
      <t>002(제주시)</t>
    </r>
  </si>
  <si>
    <r>
      <t>2</t>
    </r>
    <r>
      <rPr>
        <sz val="11"/>
        <rFont val="돋움"/>
        <family val="3"/>
      </rPr>
      <t>002(북제주군)</t>
    </r>
  </si>
  <si>
    <r>
      <t>2</t>
    </r>
    <r>
      <rPr>
        <sz val="11"/>
        <rFont val="돋움"/>
        <family val="3"/>
      </rPr>
      <t>003(제주시)</t>
    </r>
  </si>
  <si>
    <r>
      <t>2</t>
    </r>
    <r>
      <rPr>
        <sz val="11"/>
        <rFont val="돋움"/>
        <family val="3"/>
      </rPr>
      <t>003(북제주군)</t>
    </r>
  </si>
  <si>
    <t>2004(제주시)</t>
  </si>
  <si>
    <t>2004(북제주군)</t>
  </si>
  <si>
    <t>2 0 0 5</t>
  </si>
  <si>
    <t>연   별</t>
  </si>
  <si>
    <t xml:space="preserve">자동차
Automobile </t>
  </si>
  <si>
    <t>관   광
Tourism</t>
  </si>
  <si>
    <t>택  시
Taxi</t>
  </si>
  <si>
    <t>사  무
Clerical</t>
  </si>
  <si>
    <t>언   론
Press</t>
  </si>
  <si>
    <t>병  원
Hospital</t>
  </si>
  <si>
    <t>상  업
Commerce</t>
  </si>
  <si>
    <t>기   타
Others</t>
  </si>
  <si>
    <t>Year</t>
  </si>
  <si>
    <t>조합수
No. of unions</t>
  </si>
  <si>
    <t>조합원수
No. of union members</t>
  </si>
  <si>
    <t>조합수
No.of unions</t>
  </si>
  <si>
    <t>-</t>
  </si>
  <si>
    <t>자료 :  지역경제과</t>
  </si>
  <si>
    <t>Source : Local Economics Department</t>
  </si>
  <si>
    <t>(Unit : establishment, person)</t>
  </si>
  <si>
    <t>계</t>
  </si>
  <si>
    <t>단  위  노  동  조  합</t>
  </si>
  <si>
    <t>지부 또는 분회 등</t>
  </si>
  <si>
    <t>Total</t>
  </si>
  <si>
    <t>Unit  unions</t>
  </si>
  <si>
    <t>Chapters and Branches</t>
  </si>
  <si>
    <t>조합수</t>
  </si>
  <si>
    <t>조     합     원</t>
  </si>
  <si>
    <t>Number</t>
  </si>
  <si>
    <t>No. of union members</t>
  </si>
  <si>
    <t>of</t>
  </si>
  <si>
    <t>남</t>
  </si>
  <si>
    <t>여</t>
  </si>
  <si>
    <t>unions</t>
  </si>
  <si>
    <t>Male</t>
  </si>
  <si>
    <t>자료 : 지역경제과</t>
  </si>
  <si>
    <t xml:space="preserve">Source : Local Economics Department </t>
  </si>
  <si>
    <t xml:space="preserve">   주 : 도, 시에서 관리하는 노동조합수임</t>
  </si>
  <si>
    <t>6.   노   동   조   합                    Labor Unions</t>
  </si>
  <si>
    <t>Number of</t>
  </si>
  <si>
    <t>택     시</t>
  </si>
  <si>
    <t>자 동 차</t>
  </si>
  <si>
    <t>연     합</t>
  </si>
  <si>
    <t>관     광</t>
  </si>
  <si>
    <t>화     학</t>
  </si>
  <si>
    <t>언     론</t>
  </si>
  <si>
    <t>선     원</t>
  </si>
  <si>
    <t>항     운</t>
  </si>
  <si>
    <t>금     속</t>
  </si>
  <si>
    <t>Metal Industry</t>
  </si>
  <si>
    <t>병     원</t>
  </si>
  <si>
    <t>Hospital</t>
  </si>
  <si>
    <t>사     무</t>
  </si>
  <si>
    <t>Clerical</t>
  </si>
  <si>
    <t>Public Service</t>
  </si>
  <si>
    <t>민간서비스</t>
  </si>
  <si>
    <t>Private Service</t>
  </si>
  <si>
    <t>기     타</t>
  </si>
  <si>
    <t>Others</t>
  </si>
  <si>
    <t>자료 : 제주특별자치도 경제정책과, 지역경제과</t>
  </si>
  <si>
    <t xml:space="preserve">Source : Economic Policy Division, Local Economics Department </t>
  </si>
  <si>
    <t>5. 직   업   별   취   업   자                Employed Persons by Occupation</t>
  </si>
  <si>
    <t>(단위 : 천명, %)</t>
  </si>
  <si>
    <t>(Unit : thousand persons)</t>
  </si>
  <si>
    <t>(Unit : 1000 persons, %)</t>
  </si>
  <si>
    <t>연별 및
분기별</t>
  </si>
  <si>
    <t>합          계</t>
  </si>
  <si>
    <t>의회의원,
고위임직원
및 관리자</t>
  </si>
  <si>
    <t>전문가</t>
  </si>
  <si>
    <t>기술공 및
준전문가</t>
  </si>
  <si>
    <t>사무종사자</t>
  </si>
  <si>
    <t>서비스
종사자</t>
  </si>
  <si>
    <t>판매종사자</t>
  </si>
  <si>
    <t>농업,임업
및 어업
숙련종사자</t>
  </si>
  <si>
    <t>기능원 및
관련 기능종사자</t>
  </si>
  <si>
    <t>장치, 기계조작 및 조립종사자</t>
  </si>
  <si>
    <t>단 순 노 무 직 
근로자</t>
  </si>
  <si>
    <t>Year &amp; 
Quartly</t>
  </si>
  <si>
    <t>Legislators,</t>
  </si>
  <si>
    <t>Techni-</t>
  </si>
  <si>
    <t xml:space="preserve">Skilled </t>
  </si>
  <si>
    <t>Craft &amp;</t>
  </si>
  <si>
    <t>Plant &amp;</t>
  </si>
  <si>
    <t xml:space="preserve">senior </t>
  </si>
  <si>
    <t>cians &amp;</t>
  </si>
  <si>
    <t>agricultural</t>
  </si>
  <si>
    <t>related</t>
  </si>
  <si>
    <t>machine</t>
  </si>
  <si>
    <t>Compo-</t>
  </si>
  <si>
    <t>Compo</t>
  </si>
  <si>
    <t>associate</t>
  </si>
  <si>
    <t>Service</t>
  </si>
  <si>
    <t>Sale</t>
  </si>
  <si>
    <t>forestry &amp;</t>
  </si>
  <si>
    <t>trades</t>
  </si>
  <si>
    <t>operators and</t>
  </si>
  <si>
    <t>Elementary</t>
  </si>
  <si>
    <t>sition</t>
  </si>
  <si>
    <t>&amp; managers</t>
  </si>
  <si>
    <t>-sition</t>
  </si>
  <si>
    <t>Professionals</t>
  </si>
  <si>
    <t>professionals</t>
  </si>
  <si>
    <t>Clerks</t>
  </si>
  <si>
    <t>workers</t>
  </si>
  <si>
    <t>fishery workers</t>
  </si>
  <si>
    <t>assemblers</t>
  </si>
  <si>
    <t>occupations</t>
  </si>
  <si>
    <r>
      <t>2</t>
    </r>
    <r>
      <rPr>
        <sz val="11"/>
        <rFont val="돋움"/>
        <family val="3"/>
      </rPr>
      <t xml:space="preserve"> 0 0 0</t>
    </r>
  </si>
  <si>
    <r>
      <t>2</t>
    </r>
    <r>
      <rPr>
        <sz val="11"/>
        <rFont val="돋움"/>
        <family val="3"/>
      </rPr>
      <t xml:space="preserve"> 0 0 1</t>
    </r>
  </si>
  <si>
    <r>
      <t>2</t>
    </r>
    <r>
      <rPr>
        <sz val="11"/>
        <rFont val="돋움"/>
        <family val="3"/>
      </rPr>
      <t xml:space="preserve"> 0 0 2</t>
    </r>
  </si>
  <si>
    <t xml:space="preserve">자료 : 통계청,「경제활동인구연보」   </t>
  </si>
  <si>
    <t xml:space="preserve">                                 </t>
  </si>
  <si>
    <t>4. 산업별 취업자          Employed Persons by Industry</t>
  </si>
  <si>
    <t xml:space="preserve">(단위 : 천명, %) </t>
  </si>
  <si>
    <t>광  공  업    
Mining and manufacturing</t>
  </si>
  <si>
    <t>Agriculture,</t>
  </si>
  <si>
    <t>·음식숙박업</t>
  </si>
  <si>
    <t>창고·금융</t>
  </si>
  <si>
    <t>공공서비스</t>
  </si>
  <si>
    <t>forestry,</t>
  </si>
  <si>
    <t>Constru-</t>
  </si>
  <si>
    <t>Wholesale
&amp; Retaitradel,</t>
  </si>
  <si>
    <t>Compo
-sition</t>
  </si>
  <si>
    <t>Restaurants &amp; hotels</t>
  </si>
  <si>
    <t>Sto., Fin.</t>
  </si>
  <si>
    <t>Source : National Statistical Office,「Annual Report on the Economically Active Population Survey」</t>
  </si>
  <si>
    <t xml:space="preserve">  주 : 100단위에서 반올림하므로 전체합과 안맞을수 있음</t>
  </si>
  <si>
    <t>3. 교육정도별 취업자        Employed Persons by Educational Attainment</t>
  </si>
  <si>
    <t>합  계</t>
  </si>
  <si>
    <t>초등학교졸 이하</t>
  </si>
  <si>
    <t>중      졸</t>
  </si>
  <si>
    <t>고      졸</t>
  </si>
  <si>
    <t>대  졸  이  상</t>
  </si>
  <si>
    <t>연    별</t>
  </si>
  <si>
    <t>Elementary school</t>
  </si>
  <si>
    <t>College /</t>
  </si>
  <si>
    <t>or lower</t>
  </si>
  <si>
    <t>Middle school</t>
  </si>
  <si>
    <t>Uni. Or higher</t>
  </si>
  <si>
    <r>
      <t>2</t>
    </r>
    <r>
      <rPr>
        <sz val="11"/>
        <rFont val="돋움"/>
        <family val="3"/>
      </rPr>
      <t xml:space="preserve"> 0 0 3</t>
    </r>
  </si>
  <si>
    <t xml:space="preserve">   주 : 100단위에서 반올림하므로 교육별 합이 전체합과 안맞을수 있음</t>
  </si>
  <si>
    <t>2. 연령별 취업자          Employed Persons by Age Group</t>
  </si>
  <si>
    <t xml:space="preserve">        (Unit : thousand persons)</t>
  </si>
  <si>
    <t>연  별</t>
  </si>
  <si>
    <t>15 ~ 19세</t>
  </si>
  <si>
    <t>20 ~ 24세</t>
  </si>
  <si>
    <t>30 ~34 세</t>
  </si>
  <si>
    <t>35 ~ 39 세</t>
  </si>
  <si>
    <t>40 ~ 44세</t>
  </si>
  <si>
    <t>45 ~49 세</t>
  </si>
  <si>
    <t>50 ~54세</t>
  </si>
  <si>
    <t>55 ~ 59세</t>
  </si>
  <si>
    <t>60 ~64세</t>
  </si>
  <si>
    <t>65세 이상</t>
  </si>
  <si>
    <t>years old &amp;</t>
  </si>
  <si>
    <t>over</t>
  </si>
  <si>
    <t xml:space="preserve">  주 : 100단위에서 반올림하므로 연령별 합이 전체합과 안맞을수 있음</t>
  </si>
  <si>
    <t>Source : National Statistical Office, 「Annual Report on the Economically Active Population Survey」</t>
  </si>
  <si>
    <t xml:space="preserve">        1) 기타는 연소, 연로, 불구 등임</t>
  </si>
  <si>
    <t xml:space="preserve">   주 : 제주도 전체수치임</t>
  </si>
  <si>
    <t xml:space="preserve">        *  제주도 전체수치임</t>
  </si>
  <si>
    <t xml:space="preserve">자료 : 통계청,「경제활동인구연보」                                                      </t>
  </si>
  <si>
    <t>합      계</t>
  </si>
  <si>
    <t>Total</t>
  </si>
  <si>
    <t>2 0 0 0</t>
  </si>
  <si>
    <t>2 0 0 1</t>
  </si>
  <si>
    <t xml:space="preserve"> 2 0 0 1</t>
  </si>
  <si>
    <t>2 0 0 2</t>
  </si>
  <si>
    <t xml:space="preserve"> 2 0 0 2</t>
  </si>
  <si>
    <t>2 0 0 4</t>
  </si>
  <si>
    <t>2 0 0 5</t>
  </si>
  <si>
    <t>남      자</t>
  </si>
  <si>
    <t>Male</t>
  </si>
  <si>
    <r>
      <t>2</t>
    </r>
    <r>
      <rPr>
        <sz val="11"/>
        <rFont val="돋움"/>
        <family val="3"/>
      </rPr>
      <t xml:space="preserve"> 0 0 0</t>
    </r>
  </si>
  <si>
    <t>여      자</t>
  </si>
  <si>
    <t>Female</t>
  </si>
  <si>
    <t xml:space="preserve">       * 제주도 전체수치임</t>
  </si>
  <si>
    <t xml:space="preserve">        * 제주도 전체수치임</t>
  </si>
  <si>
    <t xml:space="preserve">       *  제주도 전체수치임</t>
  </si>
  <si>
    <t>7. 시 별  노 동 조 합               Labor Unions by Si, Gun</t>
  </si>
  <si>
    <t>연  별</t>
  </si>
  <si>
    <t xml:space="preserve">Year </t>
  </si>
  <si>
    <t>-</t>
  </si>
</sst>
</file>

<file path=xl/styles.xml><?xml version="1.0" encoding="utf-8"?>
<styleSheet xmlns="http://schemas.openxmlformats.org/spreadsheetml/2006/main">
  <numFmts count="2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?/4"/>
    <numFmt numFmtId="177" formatCode="0.0"/>
    <numFmt numFmtId="178" formatCode="#,##0_ "/>
    <numFmt numFmtId="179" formatCode="_ * #,##0_ ;_ * \-#,##0_ ;_ * &quot;-&quot;_ ;_ @_ "/>
    <numFmt numFmtId="180" formatCode="_ * #,##0.00_ ;_ * \-#,##0.00_ ;_ * &quot;-&quot;??_ ;_ @_ "/>
    <numFmt numFmtId="181" formatCode="0_ "/>
    <numFmt numFmtId="182" formatCode="#,##0;[Red]#,##0"/>
    <numFmt numFmtId="183" formatCode="#,##0.0;[Red]#,##0.0"/>
    <numFmt numFmtId="184" formatCode="m&quot;/&quot;d"/>
    <numFmt numFmtId="185" formatCode="#,##0;&quot;△&quot;#,##0;\-;"/>
    <numFmt numFmtId="186" formatCode="0.0_);[Red]\(0.0\)"/>
    <numFmt numFmtId="187" formatCode="#,##0;;\-"/>
    <numFmt numFmtId="188" formatCode="#,##0.0;&quot;△&quot;#,##0.0;\-;"/>
    <numFmt numFmtId="189" formatCode="#,##0.0_);[Red]\(#,##0.0\)"/>
    <numFmt numFmtId="190" formatCode="#,##0;;\-;"/>
    <numFmt numFmtId="191" formatCode="\-"/>
    <numFmt numFmtId="192" formatCode="#,##0_);[Red]\(#,##0\)"/>
  </numFmts>
  <fonts count="33">
    <font>
      <sz val="11"/>
      <name val="돋움"/>
      <family val="3"/>
    </font>
    <font>
      <sz val="12"/>
      <name val="돋움체"/>
      <family val="3"/>
    </font>
    <font>
      <u val="single"/>
      <sz val="11"/>
      <color indexed="12"/>
      <name val="돋움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Arial"/>
      <family val="2"/>
    </font>
    <font>
      <sz val="8"/>
      <name val="돋움"/>
      <family val="3"/>
    </font>
    <font>
      <b/>
      <sz val="20"/>
      <name val="돋움"/>
      <family val="3"/>
    </font>
    <font>
      <sz val="9"/>
      <name val="돋움"/>
      <family val="3"/>
    </font>
    <font>
      <b/>
      <sz val="11"/>
      <name val="돋움"/>
      <family val="3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sz val="10"/>
      <name val="돋움"/>
      <family val="3"/>
    </font>
    <font>
      <sz val="11"/>
      <color indexed="8"/>
      <name val="돋움"/>
      <family val="3"/>
    </font>
    <font>
      <b/>
      <sz val="9"/>
      <name val="굴림"/>
      <family val="3"/>
    </font>
    <font>
      <sz val="9"/>
      <name val="굴림"/>
      <family val="3"/>
    </font>
    <font>
      <sz val="10"/>
      <name val="굴림"/>
      <family val="3"/>
    </font>
    <font>
      <sz val="11"/>
      <name val="Arial"/>
      <family val="2"/>
    </font>
    <font>
      <b/>
      <sz val="18"/>
      <name val="돋움"/>
      <family val="3"/>
    </font>
    <font>
      <b/>
      <vertAlign val="superscript"/>
      <sz val="18"/>
      <name val="돋움"/>
      <family val="3"/>
    </font>
    <font>
      <vertAlign val="superscript"/>
      <sz val="10"/>
      <name val="돋움"/>
      <family val="3"/>
    </font>
    <font>
      <b/>
      <sz val="10"/>
      <color indexed="10"/>
      <name val="돋움"/>
      <family val="3"/>
    </font>
    <font>
      <sz val="10"/>
      <color indexed="8"/>
      <name val="돋움"/>
      <family val="3"/>
    </font>
    <font>
      <b/>
      <sz val="16"/>
      <name val="돋움"/>
      <family val="3"/>
    </font>
    <font>
      <sz val="16"/>
      <name val="돋움"/>
      <family val="3"/>
    </font>
    <font>
      <sz val="20"/>
      <name val="돋움"/>
      <family val="3"/>
    </font>
    <font>
      <b/>
      <sz val="22"/>
      <name val="돋움"/>
      <family val="3"/>
    </font>
    <font>
      <sz val="22"/>
      <name val="돋움"/>
      <family val="3"/>
    </font>
    <font>
      <b/>
      <sz val="8"/>
      <name val="돋움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38" fontId="4" fillId="2" borderId="0" applyNumberFormat="0" applyBorder="0" applyAlignment="0" applyProtection="0"/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10" fontId="4" fillId="2" borderId="3" applyNumberFormat="0" applyBorder="0" applyAlignment="0" applyProtection="0"/>
    <xf numFmtId="0" fontId="7" fillId="0" borderId="4">
      <alignment/>
      <protection/>
    </xf>
    <xf numFmtId="0" fontId="8" fillId="0" borderId="0">
      <alignment/>
      <protection/>
    </xf>
    <xf numFmtId="10" fontId="9" fillId="0" borderId="0" applyFont="0" applyFill="0" applyBorder="0" applyAlignment="0" applyProtection="0"/>
    <xf numFmtId="0" fontId="7" fillId="0" borderId="0">
      <alignment/>
      <protection/>
    </xf>
  </cellStyleXfs>
  <cellXfs count="402"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3" xfId="0" applyFont="1" applyBorder="1" applyAlignment="1">
      <alignment horizontal="center" vertical="justify" wrapText="1"/>
    </xf>
    <xf numFmtId="0" fontId="12" fillId="0" borderId="9" xfId="0" applyFont="1" applyBorder="1" applyAlignment="1">
      <alignment horizontal="center" vertical="justify" wrapText="1"/>
    </xf>
    <xf numFmtId="0" fontId="12" fillId="0" borderId="10" xfId="0" applyFont="1" applyBorder="1" applyAlignment="1">
      <alignment horizontal="center" vertical="justify" wrapText="1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185" fontId="0" fillId="0" borderId="0" xfId="0" applyNumberFormat="1" applyFont="1" applyAlignment="1">
      <alignment horizontal="center" vertical="center" shrinkToFit="1"/>
    </xf>
    <xf numFmtId="185" fontId="0" fillId="0" borderId="0" xfId="0" applyNumberFormat="1" applyFont="1" applyBorder="1" applyAlignment="1">
      <alignment horizontal="center" vertical="center" shrinkToFit="1"/>
    </xf>
    <xf numFmtId="186" fontId="0" fillId="0" borderId="0" xfId="0" applyNumberFormat="1" applyFont="1" applyAlignment="1">
      <alignment horizontal="center" vertical="center" shrinkToFit="1"/>
    </xf>
    <xf numFmtId="177" fontId="0" fillId="0" borderId="5" xfId="0" applyNumberFormat="1" applyFont="1" applyBorder="1" applyAlignment="1">
      <alignment horizontal="center" vertical="center" shrinkToFit="1"/>
    </xf>
    <xf numFmtId="188" fontId="0" fillId="0" borderId="0" xfId="0" applyNumberFormat="1" applyFont="1" applyAlignment="1">
      <alignment horizontal="center" vertical="center" shrinkToFit="1"/>
    </xf>
    <xf numFmtId="188" fontId="0" fillId="0" borderId="5" xfId="0" applyNumberFormat="1" applyFont="1" applyBorder="1" applyAlignment="1">
      <alignment horizontal="center" vertical="center" shrinkToFit="1"/>
    </xf>
    <xf numFmtId="185" fontId="17" fillId="0" borderId="0" xfId="0" applyNumberFormat="1" applyFont="1" applyAlignment="1">
      <alignment horizontal="center" vertical="center" shrinkToFit="1"/>
    </xf>
    <xf numFmtId="185" fontId="17" fillId="0" borderId="0" xfId="0" applyNumberFormat="1" applyFont="1" applyBorder="1" applyAlignment="1">
      <alignment horizontal="center" vertical="center" shrinkToFit="1"/>
    </xf>
    <xf numFmtId="188" fontId="17" fillId="0" borderId="0" xfId="0" applyNumberFormat="1" applyFont="1" applyAlignment="1">
      <alignment horizontal="center" vertical="center" shrinkToFit="1"/>
    </xf>
    <xf numFmtId="188" fontId="17" fillId="0" borderId="5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82" fontId="0" fillId="0" borderId="0" xfId="0" applyNumberFormat="1" applyFont="1" applyBorder="1" applyAlignment="1">
      <alignment horizontal="center" vertical="center"/>
    </xf>
    <xf numFmtId="183" fontId="0" fillId="0" borderId="0" xfId="0" applyNumberFormat="1" applyFont="1" applyBorder="1" applyAlignment="1">
      <alignment horizontal="center" vertical="center"/>
    </xf>
    <xf numFmtId="183" fontId="0" fillId="0" borderId="5" xfId="0" applyNumberFormat="1" applyFont="1" applyBorder="1" applyAlignment="1">
      <alignment horizontal="center" vertical="center"/>
    </xf>
    <xf numFmtId="182" fontId="17" fillId="0" borderId="0" xfId="0" applyNumberFormat="1" applyFont="1" applyBorder="1" applyAlignment="1">
      <alignment horizontal="center" vertical="center"/>
    </xf>
    <xf numFmtId="183" fontId="17" fillId="0" borderId="0" xfId="0" applyNumberFormat="1" applyFont="1" applyBorder="1" applyAlignment="1">
      <alignment horizontal="center" vertical="center"/>
    </xf>
    <xf numFmtId="183" fontId="17" fillId="0" borderId="5" xfId="0" applyNumberFormat="1" applyFont="1" applyBorder="1" applyAlignment="1">
      <alignment horizontal="center" vertical="center"/>
    </xf>
    <xf numFmtId="184" fontId="0" fillId="0" borderId="0" xfId="0" applyNumberFormat="1" applyFont="1" applyBorder="1" applyAlignment="1">
      <alignment horizontal="center" vertical="center"/>
    </xf>
    <xf numFmtId="184" fontId="0" fillId="0" borderId="4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178" fontId="17" fillId="0" borderId="7" xfId="17" applyNumberFormat="1" applyFont="1" applyBorder="1" applyAlignment="1">
      <alignment horizontal="center" vertical="center"/>
    </xf>
    <xf numFmtId="178" fontId="17" fillId="0" borderId="0" xfId="17" applyNumberFormat="1" applyFont="1" applyBorder="1" applyAlignment="1">
      <alignment horizontal="center" vertical="center"/>
    </xf>
    <xf numFmtId="178" fontId="17" fillId="0" borderId="0" xfId="17" applyNumberFormat="1" applyFont="1" applyBorder="1" applyAlignment="1">
      <alignment horizontal="center" vertical="center" wrapText="1"/>
    </xf>
    <xf numFmtId="0" fontId="14" fillId="0" borderId="5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178" fontId="17" fillId="0" borderId="7" xfId="17" applyNumberFormat="1" applyFont="1" applyBorder="1" applyAlignment="1">
      <alignment horizontal="center" vertical="center" wrapText="1"/>
    </xf>
    <xf numFmtId="178" fontId="17" fillId="0" borderId="5" xfId="17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178" fontId="15" fillId="0" borderId="0" xfId="17" applyNumberFormat="1" applyFont="1" applyBorder="1" applyAlignment="1">
      <alignment horizontal="center" vertical="center"/>
    </xf>
    <xf numFmtId="178" fontId="14" fillId="0" borderId="8" xfId="17" applyNumberFormat="1" applyFont="1" applyBorder="1" applyAlignment="1">
      <alignment horizontal="center" vertical="center" wrapText="1"/>
    </xf>
    <xf numFmtId="178" fontId="14" fillId="0" borderId="4" xfId="17" applyNumberFormat="1" applyFont="1" applyBorder="1" applyAlignment="1">
      <alignment horizontal="center" vertical="center" wrapText="1"/>
    </xf>
    <xf numFmtId="178" fontId="14" fillId="0" borderId="4" xfId="17" applyNumberFormat="1" applyFont="1" applyBorder="1" applyAlignment="1">
      <alignment horizontal="center" vertical="center"/>
    </xf>
    <xf numFmtId="178" fontId="14" fillId="0" borderId="6" xfId="17" applyNumberFormat="1" applyFont="1" applyBorder="1" applyAlignment="1">
      <alignment horizontal="center" vertical="center" wrapText="1"/>
    </xf>
    <xf numFmtId="178" fontId="14" fillId="0" borderId="8" xfId="17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 quotePrefix="1">
      <alignment horizontal="right" vertical="center"/>
    </xf>
    <xf numFmtId="0" fontId="16" fillId="0" borderId="15" xfId="0" applyFont="1" applyBorder="1" applyAlignment="1">
      <alignment horizontal="center" vertical="center" shrinkToFit="1"/>
    </xf>
    <xf numFmtId="0" fontId="16" fillId="0" borderId="15" xfId="0" applyFont="1" applyBorder="1" applyAlignment="1" quotePrefix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16" xfId="0" applyFont="1" applyBorder="1" applyAlignment="1" quotePrefix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7" xfId="0" applyFont="1" applyBorder="1" applyAlignment="1" quotePrefix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6" fillId="0" borderId="19" xfId="0" applyFont="1" applyBorder="1" applyAlignment="1" quotePrefix="1">
      <alignment horizontal="center" vertical="center" shrinkToFit="1"/>
    </xf>
    <xf numFmtId="177" fontId="0" fillId="0" borderId="0" xfId="0" applyNumberFormat="1" applyFont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176" fontId="0" fillId="0" borderId="5" xfId="0" applyNumberFormat="1" applyFont="1" applyBorder="1" applyAlignment="1">
      <alignment horizontal="center" vertical="center" shrinkToFit="1"/>
    </xf>
    <xf numFmtId="176" fontId="0" fillId="0" borderId="7" xfId="0" applyNumberFormat="1" applyFont="1" applyBorder="1" applyAlignment="1">
      <alignment horizontal="center" vertical="center" shrinkToFit="1"/>
    </xf>
    <xf numFmtId="176" fontId="0" fillId="0" borderId="5" xfId="0" applyNumberFormat="1" applyFont="1" applyBorder="1" applyAlignment="1">
      <alignment horizontal="center" vertical="center" shrinkToFit="1"/>
    </xf>
    <xf numFmtId="176" fontId="0" fillId="0" borderId="6" xfId="0" applyNumberFormat="1" applyFont="1" applyBorder="1" applyAlignment="1">
      <alignment horizontal="center" vertical="center" shrinkToFit="1"/>
    </xf>
    <xf numFmtId="176" fontId="0" fillId="0" borderId="4" xfId="0" applyNumberFormat="1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178" fontId="14" fillId="0" borderId="6" xfId="17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7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0" xfId="0" applyFont="1" applyFill="1" applyAlignment="1">
      <alignment/>
    </xf>
    <xf numFmtId="0" fontId="17" fillId="0" borderId="7" xfId="0" applyFont="1" applyBorder="1" applyAlignment="1">
      <alignment horizontal="left" vertical="center" shrinkToFit="1"/>
    </xf>
    <xf numFmtId="0" fontId="12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 shrinkToFit="1"/>
    </xf>
    <xf numFmtId="192" fontId="16" fillId="0" borderId="7" xfId="0" applyNumberFormat="1" applyFont="1" applyBorder="1" applyAlignment="1">
      <alignment horizontal="center" vertical="center" shrinkToFit="1"/>
    </xf>
    <xf numFmtId="192" fontId="16" fillId="0" borderId="0" xfId="0" applyNumberFormat="1" applyFont="1" applyBorder="1" applyAlignment="1">
      <alignment horizontal="center" vertical="center" shrinkToFit="1"/>
    </xf>
    <xf numFmtId="191" fontId="16" fillId="0" borderId="0" xfId="0" applyNumberFormat="1" applyFont="1" applyBorder="1" applyAlignment="1">
      <alignment horizontal="center" vertical="center" shrinkToFit="1"/>
    </xf>
    <xf numFmtId="0" fontId="16" fillId="0" borderId="20" xfId="0" applyFont="1" applyBorder="1" applyAlignment="1">
      <alignment vertical="center" shrinkToFit="1"/>
    </xf>
    <xf numFmtId="0" fontId="0" fillId="0" borderId="0" xfId="0" applyFont="1" applyAlignment="1">
      <alignment/>
    </xf>
    <xf numFmtId="0" fontId="16" fillId="0" borderId="7" xfId="0" applyFont="1" applyBorder="1" applyAlignment="1">
      <alignment vertical="center" shrinkToFit="1"/>
    </xf>
    <xf numFmtId="0" fontId="25" fillId="0" borderId="6" xfId="0" applyFont="1" applyFill="1" applyBorder="1" applyAlignment="1">
      <alignment horizontal="center" vertical="center" shrinkToFit="1"/>
    </xf>
    <xf numFmtId="192" fontId="25" fillId="0" borderId="8" xfId="0" applyNumberFormat="1" applyFont="1" applyFill="1" applyBorder="1" applyAlignment="1">
      <alignment horizontal="center" vertical="center" shrinkToFit="1"/>
    </xf>
    <xf numFmtId="192" fontId="25" fillId="0" borderId="4" xfId="0" applyNumberFormat="1" applyFont="1" applyFill="1" applyBorder="1" applyAlignment="1">
      <alignment horizontal="center" vertical="center" shrinkToFit="1"/>
    </xf>
    <xf numFmtId="185" fontId="25" fillId="0" borderId="4" xfId="0" applyNumberFormat="1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right" vertical="center"/>
    </xf>
    <xf numFmtId="0" fontId="16" fillId="0" borderId="20" xfId="0" applyFont="1" applyBorder="1" applyAlignment="1" quotePrefix="1">
      <alignment horizontal="center" vertical="center" wrapText="1" shrinkToFit="1"/>
    </xf>
    <xf numFmtId="0" fontId="16" fillId="0" borderId="7" xfId="0" applyFont="1" applyBorder="1" applyAlignment="1">
      <alignment horizontal="center" vertical="center" wrapText="1" shrinkToFit="1"/>
    </xf>
    <xf numFmtId="0" fontId="16" fillId="0" borderId="18" xfId="0" applyFont="1" applyBorder="1" applyAlignment="1">
      <alignment horizontal="center" vertical="center" wrapText="1" shrinkToFit="1"/>
    </xf>
    <xf numFmtId="0" fontId="28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 shrinkToFit="1"/>
    </xf>
    <xf numFmtId="178" fontId="0" fillId="0" borderId="20" xfId="17" applyNumberFormat="1" applyFont="1" applyBorder="1" applyAlignment="1">
      <alignment horizontal="center" vertical="center"/>
    </xf>
    <xf numFmtId="178" fontId="0" fillId="0" borderId="21" xfId="17" applyNumberFormat="1" applyFont="1" applyBorder="1" applyAlignment="1">
      <alignment horizontal="center" vertical="center"/>
    </xf>
    <xf numFmtId="178" fontId="0" fillId="0" borderId="11" xfId="17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shrinkToFit="1"/>
    </xf>
    <xf numFmtId="0" fontId="0" fillId="0" borderId="5" xfId="0" applyFont="1" applyBorder="1" applyAlignment="1">
      <alignment horizontal="left" vertical="center" shrinkToFit="1"/>
    </xf>
    <xf numFmtId="178" fontId="0" fillId="0" borderId="7" xfId="17" applyNumberFormat="1" applyFont="1" applyBorder="1" applyAlignment="1">
      <alignment horizontal="center" vertical="center"/>
    </xf>
    <xf numFmtId="178" fontId="0" fillId="0" borderId="0" xfId="17" applyNumberFormat="1" applyFont="1" applyBorder="1" applyAlignment="1">
      <alignment horizontal="center" vertical="center"/>
    </xf>
    <xf numFmtId="178" fontId="0" fillId="0" borderId="5" xfId="17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shrinkToFit="1"/>
    </xf>
    <xf numFmtId="178" fontId="0" fillId="0" borderId="0" xfId="17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78" fontId="0" fillId="0" borderId="0" xfId="17" applyNumberFormat="1" applyFont="1" applyBorder="1" applyAlignment="1">
      <alignment horizontal="center" vertical="center"/>
    </xf>
    <xf numFmtId="178" fontId="0" fillId="0" borderId="5" xfId="17" applyNumberFormat="1" applyFont="1" applyBorder="1" applyAlignment="1">
      <alignment horizontal="center" vertical="center"/>
    </xf>
    <xf numFmtId="178" fontId="0" fillId="0" borderId="7" xfId="17" applyNumberFormat="1" applyFont="1" applyBorder="1" applyAlignment="1">
      <alignment horizontal="center" vertical="center" wrapText="1"/>
    </xf>
    <xf numFmtId="178" fontId="0" fillId="0" borderId="5" xfId="17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6" fillId="0" borderId="0" xfId="0" applyFont="1" applyAlignment="1">
      <alignment vertical="center" shrinkToFit="1"/>
    </xf>
    <xf numFmtId="0" fontId="16" fillId="0" borderId="10" xfId="0" applyFont="1" applyBorder="1" applyAlignment="1">
      <alignment horizontal="center" vertical="center" shrinkToFit="1"/>
    </xf>
    <xf numFmtId="0" fontId="26" fillId="2" borderId="0" xfId="0" applyFont="1" applyFill="1" applyAlignment="1" quotePrefix="1">
      <alignment horizontal="right"/>
    </xf>
    <xf numFmtId="0" fontId="0" fillId="0" borderId="0" xfId="0" applyFont="1" applyAlignment="1">
      <alignment/>
    </xf>
    <xf numFmtId="0" fontId="16" fillId="0" borderId="0" xfId="0" applyFont="1" applyAlignment="1" quotePrefix="1">
      <alignment horizontal="left" vertical="center"/>
    </xf>
    <xf numFmtId="0" fontId="16" fillId="0" borderId="0" xfId="0" applyFont="1" applyAlignment="1" quotePrefix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22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 shrinkToFit="1"/>
    </xf>
    <xf numFmtId="0" fontId="16" fillId="0" borderId="16" xfId="0" applyFont="1" applyBorder="1" applyAlignment="1" quotePrefix="1">
      <alignment horizontal="center" vertical="center" wrapText="1" shrinkToFit="1"/>
    </xf>
    <xf numFmtId="0" fontId="16" fillId="0" borderId="0" xfId="0" applyFont="1" applyBorder="1" applyAlignment="1" quotePrefix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 quotePrefix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2" borderId="0" xfId="0" applyFont="1" applyFill="1" applyAlignment="1" quotePrefix="1">
      <alignment horizontal="left"/>
    </xf>
    <xf numFmtId="0" fontId="16" fillId="2" borderId="0" xfId="0" applyFont="1" applyFill="1" applyAlignment="1">
      <alignment/>
    </xf>
    <xf numFmtId="0" fontId="16" fillId="2" borderId="21" xfId="0" applyFont="1" applyFill="1" applyBorder="1" applyAlignment="1">
      <alignment horizontal="right"/>
    </xf>
    <xf numFmtId="0" fontId="16" fillId="0" borderId="20" xfId="0" applyFont="1" applyBorder="1" applyAlignment="1">
      <alignment horizontal="center" vertical="center" wrapText="1" shrinkToFit="1"/>
    </xf>
    <xf numFmtId="0" fontId="16" fillId="0" borderId="0" xfId="0" applyFont="1" applyBorder="1" applyAlignment="1">
      <alignment horizontal="center" vertical="center" wrapText="1" shrinkToFit="1"/>
    </xf>
    <xf numFmtId="0" fontId="16" fillId="0" borderId="17" xfId="0" applyFont="1" applyBorder="1" applyAlignment="1">
      <alignment horizontal="center" vertical="center" wrapText="1" shrinkToFit="1"/>
    </xf>
    <xf numFmtId="0" fontId="16" fillId="0" borderId="7" xfId="0" applyFont="1" applyBorder="1" applyAlignment="1" quotePrefix="1">
      <alignment horizontal="center" vertical="center" wrapText="1" shrinkToFit="1"/>
    </xf>
    <xf numFmtId="0" fontId="16" fillId="0" borderId="19" xfId="0" applyFont="1" applyBorder="1" applyAlignment="1">
      <alignment horizontal="center" vertical="center" wrapText="1" shrinkToFit="1"/>
    </xf>
    <xf numFmtId="1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0" fontId="16" fillId="2" borderId="0" xfId="0" applyFont="1" applyFill="1" applyBorder="1" applyAlignment="1">
      <alignment horizontal="right"/>
    </xf>
    <xf numFmtId="0" fontId="16" fillId="2" borderId="0" xfId="0" applyFont="1" applyFill="1" applyBorder="1" applyAlignment="1" quotePrefix="1">
      <alignment horizontal="right"/>
    </xf>
    <xf numFmtId="0" fontId="0" fillId="2" borderId="0" xfId="0" applyFont="1" applyFill="1" applyAlignment="1">
      <alignment/>
    </xf>
    <xf numFmtId="0" fontId="16" fillId="0" borderId="23" xfId="0" applyFont="1" applyBorder="1" applyAlignment="1">
      <alignment horizontal="center" vertical="center" shrinkToFit="1"/>
    </xf>
    <xf numFmtId="0" fontId="16" fillId="0" borderId="24" xfId="0" applyFont="1" applyFill="1" applyBorder="1" applyAlignment="1">
      <alignment horizontal="center" vertical="center" shrinkToFit="1"/>
    </xf>
    <xf numFmtId="0" fontId="16" fillId="0" borderId="16" xfId="0" applyFont="1" applyBorder="1" applyAlignment="1">
      <alignment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9" xfId="0" applyFont="1" applyBorder="1" applyAlignment="1" quotePrefix="1">
      <alignment horizontal="center" vertical="center" shrinkToFit="1"/>
    </xf>
    <xf numFmtId="0" fontId="0" fillId="0" borderId="0" xfId="0" applyFont="1" applyBorder="1" applyAlignment="1">
      <alignment/>
    </xf>
    <xf numFmtId="0" fontId="16" fillId="2" borderId="0" xfId="0" applyFont="1" applyFill="1" applyBorder="1" applyAlignment="1">
      <alignment/>
    </xf>
    <xf numFmtId="0" fontId="16" fillId="2" borderId="0" xfId="0" applyFont="1" applyFill="1" applyAlignment="1">
      <alignment/>
    </xf>
    <xf numFmtId="0" fontId="16" fillId="0" borderId="16" xfId="0" applyFont="1" applyBorder="1" applyAlignment="1">
      <alignment vertical="center"/>
    </xf>
    <xf numFmtId="0" fontId="16" fillId="2" borderId="21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6" fillId="2" borderId="21" xfId="0" applyFont="1" applyFill="1" applyBorder="1" applyAlignment="1" quotePrefix="1">
      <alignment horizontal="left"/>
    </xf>
    <xf numFmtId="0" fontId="16" fillId="2" borderId="0" xfId="0" applyFont="1" applyFill="1" applyAlignment="1">
      <alignment shrinkToFit="1"/>
    </xf>
    <xf numFmtId="0" fontId="16" fillId="2" borderId="0" xfId="0" applyFont="1" applyFill="1" applyBorder="1" applyAlignment="1">
      <alignment horizontal="right" shrinkToFit="1"/>
    </xf>
    <xf numFmtId="0" fontId="16" fillId="2" borderId="21" xfId="0" applyFont="1" applyFill="1" applyBorder="1" applyAlignment="1">
      <alignment horizontal="right" shrinkToFit="1"/>
    </xf>
    <xf numFmtId="0" fontId="1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2" fillId="0" borderId="7" xfId="0" applyFont="1" applyBorder="1" applyAlignment="1">
      <alignment horizontal="center" vertical="center" wrapText="1" shrinkToFit="1"/>
    </xf>
    <xf numFmtId="0" fontId="12" fillId="0" borderId="18" xfId="0" applyFont="1" applyBorder="1" applyAlignment="1">
      <alignment horizontal="center" vertical="center" wrapText="1" shrinkToFit="1"/>
    </xf>
    <xf numFmtId="0" fontId="16" fillId="0" borderId="0" xfId="0" applyFont="1" applyAlignment="1">
      <alignment/>
    </xf>
    <xf numFmtId="0" fontId="29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6" fillId="2" borderId="0" xfId="0" applyFont="1" applyFill="1" applyBorder="1" applyAlignment="1">
      <alignment horizontal="center"/>
    </xf>
    <xf numFmtId="0" fontId="0" fillId="0" borderId="23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/>
    </xf>
    <xf numFmtId="185" fontId="0" fillId="0" borderId="0" xfId="0" applyNumberFormat="1" applyFont="1" applyBorder="1" applyAlignment="1">
      <alignment horizontal="center" vertical="center"/>
    </xf>
    <xf numFmtId="185" fontId="0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5" fontId="14" fillId="0" borderId="7" xfId="0" applyNumberFormat="1" applyFont="1" applyBorder="1" applyAlignment="1">
      <alignment horizontal="center" vertical="center"/>
    </xf>
    <xf numFmtId="185" fontId="14" fillId="0" borderId="0" xfId="0" applyNumberFormat="1" applyFont="1" applyBorder="1" applyAlignment="1">
      <alignment horizontal="center" vertical="center"/>
    </xf>
    <xf numFmtId="185" fontId="14" fillId="0" borderId="5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185" fontId="0" fillId="0" borderId="7" xfId="0" applyNumberFormat="1" applyFont="1" applyBorder="1" applyAlignment="1">
      <alignment horizontal="center" vertical="center"/>
    </xf>
    <xf numFmtId="185" fontId="0" fillId="0" borderId="0" xfId="0" applyNumberFormat="1" applyFont="1" applyBorder="1" applyAlignment="1">
      <alignment horizontal="center" vertical="center"/>
    </xf>
    <xf numFmtId="185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0" fillId="0" borderId="6" xfId="0" applyFont="1" applyBorder="1" applyAlignment="1">
      <alignment horizontal="center" vertical="center"/>
    </xf>
    <xf numFmtId="185" fontId="0" fillId="0" borderId="8" xfId="0" applyNumberFormat="1" applyFont="1" applyBorder="1" applyAlignment="1">
      <alignment horizontal="center" vertical="center"/>
    </xf>
    <xf numFmtId="185" fontId="0" fillId="0" borderId="4" xfId="0" applyNumberFormat="1" applyFont="1" applyBorder="1" applyAlignment="1">
      <alignment horizontal="center" vertical="center"/>
    </xf>
    <xf numFmtId="185" fontId="0" fillId="0" borderId="6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shrinkToFit="1"/>
    </xf>
    <xf numFmtId="182" fontId="0" fillId="0" borderId="0" xfId="0" applyNumberFormat="1" applyFont="1" applyBorder="1" applyAlignment="1">
      <alignment horizontal="center" vertical="center"/>
    </xf>
    <xf numFmtId="183" fontId="0" fillId="0" borderId="0" xfId="0" applyNumberFormat="1" applyFont="1" applyBorder="1" applyAlignment="1">
      <alignment horizontal="center" vertical="center"/>
    </xf>
    <xf numFmtId="183" fontId="0" fillId="0" borderId="21" xfId="0" applyNumberFormat="1" applyFont="1" applyBorder="1" applyAlignment="1">
      <alignment horizontal="center" vertical="center"/>
    </xf>
    <xf numFmtId="183" fontId="0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82" fontId="14" fillId="0" borderId="0" xfId="0" applyNumberFormat="1" applyFont="1" applyBorder="1" applyAlignment="1">
      <alignment horizontal="center" vertical="center"/>
    </xf>
    <xf numFmtId="183" fontId="14" fillId="0" borderId="0" xfId="0" applyNumberFormat="1" applyFont="1" applyBorder="1" applyAlignment="1">
      <alignment horizontal="center" vertical="center"/>
    </xf>
    <xf numFmtId="183" fontId="14" fillId="0" borderId="5" xfId="0" applyNumberFormat="1" applyFont="1" applyBorder="1" applyAlignment="1">
      <alignment horizontal="center" vertical="center"/>
    </xf>
    <xf numFmtId="182" fontId="0" fillId="0" borderId="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183" fontId="0" fillId="0" borderId="5" xfId="0" applyNumberFormat="1" applyFont="1" applyFill="1" applyBorder="1" applyAlignment="1">
      <alignment horizontal="center" vertical="center"/>
    </xf>
    <xf numFmtId="182" fontId="0" fillId="0" borderId="8" xfId="0" applyNumberFormat="1" applyFont="1" applyFill="1" applyBorder="1" applyAlignment="1">
      <alignment horizontal="center" vertical="center"/>
    </xf>
    <xf numFmtId="182" fontId="0" fillId="0" borderId="4" xfId="0" applyNumberFormat="1" applyFont="1" applyFill="1" applyBorder="1" applyAlignment="1">
      <alignment horizontal="center" vertical="center"/>
    </xf>
    <xf numFmtId="183" fontId="0" fillId="0" borderId="4" xfId="0" applyNumberFormat="1" applyFont="1" applyFill="1" applyBorder="1" applyAlignment="1">
      <alignment horizontal="center" vertical="center"/>
    </xf>
    <xf numFmtId="183" fontId="0" fillId="0" borderId="6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13" fillId="0" borderId="0" xfId="0" applyFont="1" applyAlignment="1">
      <alignment horizontal="center" vertical="center" shrinkToFit="1"/>
    </xf>
    <xf numFmtId="185" fontId="14" fillId="0" borderId="0" xfId="0" applyNumberFormat="1" applyFont="1" applyFill="1" applyAlignment="1">
      <alignment horizontal="center" vertical="center" shrinkToFit="1"/>
    </xf>
    <xf numFmtId="177" fontId="14" fillId="0" borderId="0" xfId="0" applyNumberFormat="1" applyFont="1" applyFill="1" applyAlignment="1">
      <alignment horizontal="center" vertical="center" shrinkToFit="1"/>
    </xf>
    <xf numFmtId="177" fontId="14" fillId="0" borderId="5" xfId="0" applyNumberFormat="1" applyFont="1" applyFill="1" applyBorder="1" applyAlignment="1">
      <alignment horizontal="center" vertical="center" shrinkToFit="1"/>
    </xf>
    <xf numFmtId="185" fontId="0" fillId="0" borderId="0" xfId="0" applyNumberFormat="1" applyFont="1" applyFill="1" applyAlignment="1">
      <alignment horizontal="center" vertical="center" shrinkToFit="1"/>
    </xf>
    <xf numFmtId="185" fontId="0" fillId="0" borderId="0" xfId="0" applyNumberFormat="1" applyFont="1" applyFill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177" fontId="0" fillId="0" borderId="0" xfId="0" applyNumberFormat="1" applyFont="1" applyFill="1" applyAlignment="1">
      <alignment horizontal="center" vertical="center" shrinkToFit="1"/>
    </xf>
    <xf numFmtId="185" fontId="0" fillId="0" borderId="8" xfId="0" applyNumberFormat="1" applyFont="1" applyFill="1" applyBorder="1" applyAlignment="1">
      <alignment horizontal="center" vertical="center" shrinkToFit="1"/>
    </xf>
    <xf numFmtId="185" fontId="0" fillId="0" borderId="4" xfId="0" applyNumberFormat="1" applyFont="1" applyFill="1" applyBorder="1" applyAlignment="1">
      <alignment horizontal="center" vertical="center" shrinkToFit="1"/>
    </xf>
    <xf numFmtId="177" fontId="0" fillId="0" borderId="4" xfId="0" applyNumberFormat="1" applyFont="1" applyFill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14" fillId="0" borderId="0" xfId="0" applyNumberFormat="1" applyFont="1" applyAlignment="1">
      <alignment horizontal="center" vertical="center"/>
    </xf>
    <xf numFmtId="0" fontId="17" fillId="0" borderId="7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wrapText="1" shrinkToFit="1"/>
    </xf>
    <xf numFmtId="0" fontId="16" fillId="0" borderId="23" xfId="0" applyFont="1" applyBorder="1" applyAlignment="1" quotePrefix="1">
      <alignment horizontal="center" vertical="center" wrapText="1" shrinkToFit="1"/>
    </xf>
    <xf numFmtId="0" fontId="16" fillId="0" borderId="22" xfId="0" applyFont="1" applyBorder="1" applyAlignment="1" quotePrefix="1">
      <alignment horizontal="center" vertical="center" wrapText="1" shrinkToFit="1"/>
    </xf>
    <xf numFmtId="0" fontId="14" fillId="0" borderId="4" xfId="0" applyFont="1" applyBorder="1" applyAlignment="1">
      <alignment horizontal="center" vertical="center" shrinkToFit="1"/>
    </xf>
    <xf numFmtId="0" fontId="16" fillId="2" borderId="0" xfId="0" applyFont="1" applyFill="1" applyBorder="1" applyAlignment="1" quotePrefix="1">
      <alignment horizontal="left" vertical="center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right" vertical="center"/>
    </xf>
    <xf numFmtId="0" fontId="16" fillId="2" borderId="0" xfId="0" applyFont="1" applyFill="1" applyAlignment="1" quotePrefix="1">
      <alignment horizontal="left" vertical="center"/>
    </xf>
    <xf numFmtId="1" fontId="0" fillId="0" borderId="7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183" fontId="0" fillId="0" borderId="0" xfId="0" applyNumberFormat="1" applyFont="1" applyBorder="1" applyAlignment="1">
      <alignment horizontal="center" vertical="center" wrapText="1" shrinkToFit="1"/>
    </xf>
    <xf numFmtId="1" fontId="17" fillId="0" borderId="7" xfId="0" applyNumberFormat="1" applyFont="1" applyBorder="1" applyAlignment="1">
      <alignment horizontal="center" vertical="center" wrapText="1" shrinkToFit="1"/>
    </xf>
    <xf numFmtId="183" fontId="17" fillId="0" borderId="0" xfId="0" applyNumberFormat="1" applyFont="1" applyBorder="1" applyAlignment="1">
      <alignment horizontal="center" vertical="center" wrapText="1" shrinkToFit="1"/>
    </xf>
    <xf numFmtId="1" fontId="17" fillId="0" borderId="0" xfId="0" applyNumberFormat="1" applyFont="1" applyBorder="1" applyAlignment="1">
      <alignment horizontal="center" vertical="center" wrapText="1" shrinkToFit="1"/>
    </xf>
    <xf numFmtId="0" fontId="17" fillId="0" borderId="0" xfId="0" applyFont="1" applyBorder="1" applyAlignment="1">
      <alignment horizontal="center" vertical="center" wrapText="1" shrinkToFit="1"/>
    </xf>
    <xf numFmtId="190" fontId="17" fillId="0" borderId="5" xfId="0" applyNumberFormat="1" applyFont="1" applyBorder="1" applyAlignment="1">
      <alignment horizontal="center" vertical="center" wrapText="1" shrinkToFit="1"/>
    </xf>
    <xf numFmtId="1" fontId="14" fillId="0" borderId="7" xfId="0" applyNumberFormat="1" applyFont="1" applyFill="1" applyBorder="1" applyAlignment="1">
      <alignment horizontal="center" vertical="center" wrapText="1" shrinkToFit="1"/>
    </xf>
    <xf numFmtId="183" fontId="14" fillId="0" borderId="0" xfId="0" applyNumberFormat="1" applyFont="1" applyFill="1" applyBorder="1" applyAlignment="1">
      <alignment horizontal="center" vertical="center" wrapText="1" shrinkToFit="1"/>
    </xf>
    <xf numFmtId="1" fontId="14" fillId="0" borderId="0" xfId="0" applyNumberFormat="1" applyFont="1" applyFill="1" applyBorder="1" applyAlignment="1">
      <alignment horizontal="center" vertical="center" wrapText="1" shrinkToFit="1"/>
    </xf>
    <xf numFmtId="1" fontId="14" fillId="0" borderId="5" xfId="0" applyNumberFormat="1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183" fontId="0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5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183" fontId="0" fillId="0" borderId="4" xfId="0" applyNumberFormat="1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6" xfId="0" applyFont="1" applyFill="1" applyBorder="1" applyAlignment="1">
      <alignment horizontal="center" vertical="center" wrapText="1" shrinkToFit="1"/>
    </xf>
    <xf numFmtId="0" fontId="16" fillId="2" borderId="0" xfId="0" applyFont="1" applyFill="1" applyBorder="1" applyAlignment="1" quotePrefix="1">
      <alignment horizontal="right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 shrinkToFit="1"/>
    </xf>
    <xf numFmtId="0" fontId="16" fillId="0" borderId="24" xfId="0" applyFont="1" applyBorder="1" applyAlignment="1">
      <alignment horizontal="center" vertical="center" wrapText="1" shrinkToFit="1"/>
    </xf>
    <xf numFmtId="0" fontId="16" fillId="0" borderId="7" xfId="0" applyFont="1" applyBorder="1" applyAlignment="1">
      <alignment horizontal="center" vertical="center" wrapText="1" shrinkToFit="1"/>
    </xf>
    <xf numFmtId="0" fontId="16" fillId="0" borderId="18" xfId="0" applyFont="1" applyBorder="1" applyAlignment="1">
      <alignment horizontal="center" vertical="center" wrapText="1" shrinkToFit="1"/>
    </xf>
    <xf numFmtId="0" fontId="16" fillId="0" borderId="16" xfId="0" applyFont="1" applyBorder="1" applyAlignment="1">
      <alignment horizontal="center" vertical="center" wrapText="1" shrinkToFit="1"/>
    </xf>
    <xf numFmtId="0" fontId="16" fillId="0" borderId="19" xfId="0" applyFont="1" applyBorder="1" applyAlignment="1">
      <alignment horizontal="center" vertical="center" wrapText="1" shrinkToFit="1"/>
    </xf>
    <xf numFmtId="0" fontId="16" fillId="0" borderId="24" xfId="0" applyFont="1" applyBorder="1" applyAlignment="1" quotePrefix="1">
      <alignment horizontal="center" vertical="center" wrapText="1" shrinkToFit="1"/>
    </xf>
    <xf numFmtId="0" fontId="16" fillId="0" borderId="23" xfId="0" applyFont="1" applyBorder="1" applyAlignment="1">
      <alignment horizontal="center" vertical="center" wrapText="1" shrinkToFit="1"/>
    </xf>
    <xf numFmtId="0" fontId="16" fillId="0" borderId="22" xfId="0" applyFont="1" applyBorder="1" applyAlignment="1">
      <alignment horizontal="center" vertical="center" wrapText="1" shrinkToFit="1"/>
    </xf>
    <xf numFmtId="0" fontId="16" fillId="0" borderId="5" xfId="0" applyFont="1" applyBorder="1" applyAlignment="1">
      <alignment horizontal="center" vertical="center" wrapText="1" shrinkToFit="1"/>
    </xf>
    <xf numFmtId="0" fontId="16" fillId="0" borderId="20" xfId="0" applyFont="1" applyBorder="1" applyAlignment="1">
      <alignment horizontal="center" vertical="center" wrapText="1" shrinkToFit="1"/>
    </xf>
    <xf numFmtId="0" fontId="16" fillId="0" borderId="24" xfId="0" applyFont="1" applyBorder="1" applyAlignment="1" quotePrefix="1">
      <alignment horizontal="center" vertical="center" shrinkToFit="1"/>
    </xf>
    <xf numFmtId="0" fontId="16" fillId="0" borderId="23" xfId="0" applyFont="1" applyBorder="1" applyAlignment="1" quotePrefix="1">
      <alignment horizontal="center" vertical="center" shrinkToFit="1"/>
    </xf>
    <xf numFmtId="0" fontId="16" fillId="0" borderId="22" xfId="0" applyFont="1" applyBorder="1" applyAlignment="1" quotePrefix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3" fillId="0" borderId="21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177" fontId="17" fillId="0" borderId="0" xfId="0" applyNumberFormat="1" applyFont="1" applyFill="1" applyAlignment="1">
      <alignment horizontal="center" vertical="center" shrinkToFit="1"/>
    </xf>
    <xf numFmtId="177" fontId="17" fillId="0" borderId="6" xfId="0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22" fillId="0" borderId="0" xfId="0" applyFont="1" applyAlignment="1">
      <alignment horizontal="center" vertical="center" shrinkToFit="1"/>
    </xf>
    <xf numFmtId="0" fontId="16" fillId="0" borderId="20" xfId="0" applyFont="1" applyBorder="1" applyAlignment="1" quotePrefix="1">
      <alignment horizontal="center" vertical="center" wrapText="1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21" xfId="0" applyFont="1" applyBorder="1" applyAlignment="1" quotePrefix="1">
      <alignment horizontal="center" vertical="center" wrapText="1" shrinkToFit="1"/>
    </xf>
    <xf numFmtId="0" fontId="16" fillId="0" borderId="11" xfId="0" applyFont="1" applyBorder="1" applyAlignment="1" quotePrefix="1">
      <alignment horizontal="center" vertical="center" wrapText="1" shrinkToFit="1"/>
    </xf>
    <xf numFmtId="0" fontId="12" fillId="0" borderId="2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6" fillId="2" borderId="0" xfId="0" applyFont="1" applyFill="1" applyBorder="1" applyAlignment="1" quotePrefix="1">
      <alignment horizontal="left" wrapText="1" shrinkToFit="1"/>
    </xf>
    <xf numFmtId="0" fontId="16" fillId="2" borderId="0" xfId="0" applyFont="1" applyFill="1" applyBorder="1" applyAlignment="1">
      <alignment wrapText="1" shrinkToFit="1"/>
    </xf>
    <xf numFmtId="0" fontId="16" fillId="0" borderId="9" xfId="0" applyFont="1" applyBorder="1" applyAlignment="1">
      <alignment horizontal="center" vertical="center" wrapText="1" shrinkToFit="1"/>
    </xf>
    <xf numFmtId="0" fontId="16" fillId="2" borderId="0" xfId="0" applyFont="1" applyFill="1" applyBorder="1" applyAlignment="1" quotePrefix="1">
      <alignment horizontal="left" vertical="center" wrapText="1" shrinkToFit="1"/>
    </xf>
    <xf numFmtId="0" fontId="16" fillId="2" borderId="0" xfId="0" applyFont="1" applyFill="1" applyBorder="1" applyAlignment="1">
      <alignment vertical="center" wrapText="1" shrinkToFit="1"/>
    </xf>
    <xf numFmtId="0" fontId="16" fillId="2" borderId="23" xfId="0" applyFont="1" applyFill="1" applyBorder="1" applyAlignment="1">
      <alignment horizontal="right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right"/>
    </xf>
    <xf numFmtId="0" fontId="30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24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8" xfId="0" applyFont="1" applyBorder="1" applyAlignment="1" quotePrefix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18" xfId="0" applyFont="1" applyBorder="1" applyAlignment="1" quotePrefix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1" fillId="0" borderId="0" xfId="0" applyFont="1" applyAlignment="1" quotePrefix="1">
      <alignment horizontal="center" vertical="center"/>
    </xf>
    <xf numFmtId="0" fontId="16" fillId="0" borderId="0" xfId="0" applyFont="1" applyBorder="1" applyAlignment="1" quotePrefix="1">
      <alignment horizontal="left"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23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26" fillId="2" borderId="23" xfId="0" applyFont="1" applyFill="1" applyBorder="1" applyAlignment="1" quotePrefix="1">
      <alignment horizontal="right"/>
    </xf>
    <xf numFmtId="0" fontId="0" fillId="0" borderId="4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</cellXfs>
  <cellStyles count="19">
    <cellStyle name="Normal" xfId="0"/>
    <cellStyle name="Percent" xfId="15"/>
    <cellStyle name="Comma" xfId="16"/>
    <cellStyle name="Comma [0]" xfId="17"/>
    <cellStyle name="콤마 [0]_1" xfId="18"/>
    <cellStyle name="콤마_1" xfId="19"/>
    <cellStyle name="Currency" xfId="20"/>
    <cellStyle name="Currency [0]" xfId="21"/>
    <cellStyle name="Hyperlink" xfId="22"/>
    <cellStyle name="category" xfId="23"/>
    <cellStyle name="Grey" xfId="24"/>
    <cellStyle name="HEADER" xfId="25"/>
    <cellStyle name="Header1" xfId="26"/>
    <cellStyle name="Header2" xfId="27"/>
    <cellStyle name="Input [yellow]" xfId="28"/>
    <cellStyle name="Model" xfId="29"/>
    <cellStyle name="Normal - Style1" xfId="30"/>
    <cellStyle name="Percent [2]" xfId="31"/>
    <cellStyle name="subhead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7928;&#48120;&#49689;\&#46020;1-&#53685;&#44228;&#50672;&#48372;\04-&#45432;&#460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경제활동 인구 총괄"/>
      <sheetName val="2.연령별취업자"/>
      <sheetName val="3.교육정도별취업자"/>
      <sheetName val="4.산업별취업자"/>
      <sheetName val="5.직업별취업자"/>
      <sheetName val="5.직업별취업자 (2)"/>
      <sheetName val="6.노동조합"/>
      <sheetName val="7.시군별노동조합"/>
      <sheetName val="8.산업연맹별노동조합(1)"/>
      <sheetName val="8.산업연맹별노동조합(2)"/>
    </sheetNames>
    <sheetDataSet>
      <sheetData sheetId="4">
        <row r="9">
          <cell r="N9">
            <v>2000</v>
          </cell>
        </row>
        <row r="10">
          <cell r="N10">
            <v>2001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SheetLayoutView="75" workbookViewId="0" topLeftCell="C4">
      <selection activeCell="K15" sqref="K15:K18"/>
    </sheetView>
  </sheetViews>
  <sheetFormatPr defaultColWidth="8.88671875" defaultRowHeight="13.5"/>
  <cols>
    <col min="1" max="1" width="9.77734375" style="26" customWidth="1"/>
    <col min="2" max="11" width="9.3359375" style="26" customWidth="1"/>
    <col min="12" max="12" width="9.77734375" style="26" customWidth="1"/>
    <col min="13" max="16384" width="9.77734375" style="3" customWidth="1"/>
  </cols>
  <sheetData>
    <row r="1" spans="1:12" s="2" customFormat="1" ht="27.75" customHeight="1">
      <c r="A1" s="340" t="s">
        <v>51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1"/>
    </row>
    <row r="2" spans="1:12" s="203" customFormat="1" ht="26.25">
      <c r="A2" s="341" t="s">
        <v>66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</row>
    <row r="3" spans="1:12" s="91" customFormat="1" ht="18" customHeight="1" thickBot="1">
      <c r="A3" s="91" t="s">
        <v>52</v>
      </c>
      <c r="L3" s="92" t="s">
        <v>53</v>
      </c>
    </row>
    <row r="4" spans="1:12" s="91" customFormat="1" ht="22.5" customHeight="1">
      <c r="A4" s="350" t="s">
        <v>54</v>
      </c>
      <c r="B4" s="325" t="s">
        <v>95</v>
      </c>
      <c r="C4" s="326"/>
      <c r="D4" s="326"/>
      <c r="E4" s="326"/>
      <c r="F4" s="326"/>
      <c r="G4" s="326"/>
      <c r="H4" s="326"/>
      <c r="I4" s="327"/>
      <c r="J4" s="93" t="s">
        <v>55</v>
      </c>
      <c r="K4" s="94" t="s">
        <v>6</v>
      </c>
      <c r="L4" s="347" t="s">
        <v>56</v>
      </c>
    </row>
    <row r="5" spans="1:12" s="91" customFormat="1" ht="36" customHeight="1">
      <c r="A5" s="351"/>
      <c r="B5" s="95"/>
      <c r="C5" s="342" t="s">
        <v>57</v>
      </c>
      <c r="D5" s="343"/>
      <c r="E5" s="344"/>
      <c r="F5" s="345" t="s">
        <v>7</v>
      </c>
      <c r="G5" s="345"/>
      <c r="H5" s="345"/>
      <c r="I5" s="346"/>
      <c r="J5" s="96" t="s">
        <v>58</v>
      </c>
      <c r="K5" s="97" t="s">
        <v>59</v>
      </c>
      <c r="L5" s="348"/>
    </row>
    <row r="6" spans="1:12" s="91" customFormat="1" ht="22.5" customHeight="1">
      <c r="A6" s="351"/>
      <c r="B6" s="95"/>
      <c r="C6" s="98"/>
      <c r="D6" s="99" t="s">
        <v>60</v>
      </c>
      <c r="E6" s="99" t="s">
        <v>8</v>
      </c>
      <c r="F6" s="101"/>
      <c r="G6" s="99" t="s">
        <v>9</v>
      </c>
      <c r="H6" s="99" t="s">
        <v>10</v>
      </c>
      <c r="I6" s="99" t="s">
        <v>61</v>
      </c>
      <c r="J6" s="95" t="s">
        <v>11</v>
      </c>
      <c r="K6" s="100"/>
      <c r="L6" s="348"/>
    </row>
    <row r="7" spans="1:12" s="91" customFormat="1" ht="22.5" customHeight="1">
      <c r="A7" s="351"/>
      <c r="B7" s="95"/>
      <c r="C7" s="95"/>
      <c r="D7" s="100"/>
      <c r="E7" s="100"/>
      <c r="F7" s="97"/>
      <c r="G7" s="100" t="s">
        <v>12</v>
      </c>
      <c r="H7" s="100" t="s">
        <v>13</v>
      </c>
      <c r="I7" s="95"/>
      <c r="J7" s="95" t="s">
        <v>62</v>
      </c>
      <c r="K7" s="96" t="s">
        <v>14</v>
      </c>
      <c r="L7" s="348"/>
    </row>
    <row r="8" spans="1:12" s="91" customFormat="1" ht="22.5" customHeight="1">
      <c r="A8" s="352"/>
      <c r="B8" s="102"/>
      <c r="C8" s="102"/>
      <c r="D8" s="103" t="s">
        <v>15</v>
      </c>
      <c r="E8" s="103" t="s">
        <v>63</v>
      </c>
      <c r="F8" s="113"/>
      <c r="G8" s="103" t="s">
        <v>16</v>
      </c>
      <c r="H8" s="104" t="s">
        <v>17</v>
      </c>
      <c r="I8" s="102" t="s">
        <v>18</v>
      </c>
      <c r="J8" s="102" t="s">
        <v>19</v>
      </c>
      <c r="K8" s="104" t="s">
        <v>64</v>
      </c>
      <c r="L8" s="349"/>
    </row>
    <row r="9" spans="1:12" s="4" customFormat="1" ht="24.75" customHeight="1">
      <c r="A9" s="47" t="s">
        <v>26</v>
      </c>
      <c r="B9" s="36">
        <v>395</v>
      </c>
      <c r="C9" s="36">
        <v>267</v>
      </c>
      <c r="D9" s="36">
        <v>261</v>
      </c>
      <c r="E9" s="36">
        <v>6.75</v>
      </c>
      <c r="F9" s="36">
        <v>127</v>
      </c>
      <c r="G9" s="36">
        <v>46</v>
      </c>
      <c r="H9" s="36">
        <v>41</v>
      </c>
      <c r="I9" s="36">
        <f>F9-G9-H9</f>
        <v>40</v>
      </c>
      <c r="J9" s="105">
        <v>67.6</v>
      </c>
      <c r="K9" s="39">
        <v>2.6</v>
      </c>
      <c r="L9" s="46" t="s">
        <v>26</v>
      </c>
    </row>
    <row r="10" spans="1:12" s="26" customFormat="1" ht="24.75" customHeight="1">
      <c r="A10" s="47" t="s">
        <v>20</v>
      </c>
      <c r="B10" s="36">
        <v>397</v>
      </c>
      <c r="C10" s="36">
        <v>270</v>
      </c>
      <c r="D10" s="36">
        <v>264</v>
      </c>
      <c r="E10" s="36">
        <v>6.75</v>
      </c>
      <c r="F10" s="36">
        <v>127</v>
      </c>
      <c r="G10" s="36">
        <v>43</v>
      </c>
      <c r="H10" s="36">
        <v>41</v>
      </c>
      <c r="I10" s="36">
        <v>43</v>
      </c>
      <c r="J10" s="105">
        <v>68</v>
      </c>
      <c r="K10" s="39">
        <v>2.6</v>
      </c>
      <c r="L10" s="46" t="s">
        <v>20</v>
      </c>
    </row>
    <row r="11" spans="1:12" s="26" customFormat="1" ht="24.75" customHeight="1">
      <c r="A11" s="47" t="s">
        <v>21</v>
      </c>
      <c r="B11" s="36">
        <v>401</v>
      </c>
      <c r="C11" s="36">
        <v>277.25</v>
      </c>
      <c r="D11" s="36">
        <v>271.25</v>
      </c>
      <c r="E11" s="36">
        <v>6.25</v>
      </c>
      <c r="F11" s="36">
        <v>124</v>
      </c>
      <c r="G11" s="36">
        <v>38.75</v>
      </c>
      <c r="H11" s="36">
        <v>40.75</v>
      </c>
      <c r="I11" s="37">
        <v>44.5</v>
      </c>
      <c r="J11" s="38">
        <v>69.075</v>
      </c>
      <c r="K11" s="39">
        <v>2.2</v>
      </c>
      <c r="L11" s="46" t="s">
        <v>21</v>
      </c>
    </row>
    <row r="12" spans="1:12" s="26" customFormat="1" ht="24.75" customHeight="1">
      <c r="A12" s="47" t="s">
        <v>49</v>
      </c>
      <c r="B12" s="36">
        <v>405.5</v>
      </c>
      <c r="C12" s="36">
        <v>286</v>
      </c>
      <c r="D12" s="36">
        <v>280.25</v>
      </c>
      <c r="E12" s="36">
        <v>5</v>
      </c>
      <c r="F12" s="36">
        <v>119.75</v>
      </c>
      <c r="G12" s="36">
        <v>41.75</v>
      </c>
      <c r="H12" s="36">
        <v>36</v>
      </c>
      <c r="I12" s="37">
        <v>42</v>
      </c>
      <c r="J12" s="40">
        <v>70.55</v>
      </c>
      <c r="K12" s="41">
        <v>1.7</v>
      </c>
      <c r="L12" s="48" t="s">
        <v>49</v>
      </c>
    </row>
    <row r="13" spans="1:12" s="35" customFormat="1" ht="24.75" customHeight="1">
      <c r="A13" s="51" t="s">
        <v>48</v>
      </c>
      <c r="B13" s="42">
        <v>409</v>
      </c>
      <c r="C13" s="42">
        <v>285</v>
      </c>
      <c r="D13" s="42">
        <v>278</v>
      </c>
      <c r="E13" s="42">
        <v>7</v>
      </c>
      <c r="F13" s="42">
        <v>124</v>
      </c>
      <c r="G13" s="42">
        <v>43</v>
      </c>
      <c r="H13" s="42">
        <v>37</v>
      </c>
      <c r="I13" s="43">
        <v>44</v>
      </c>
      <c r="J13" s="44">
        <v>69.6</v>
      </c>
      <c r="K13" s="45">
        <v>2.4</v>
      </c>
      <c r="L13" s="106" t="s">
        <v>48</v>
      </c>
    </row>
    <row r="14" spans="1:12" s="7" customFormat="1" ht="24.75" customHeight="1">
      <c r="A14" s="55" t="s">
        <v>50</v>
      </c>
      <c r="B14" s="263">
        <v>415</v>
      </c>
      <c r="C14" s="263">
        <f aca="true" t="shared" si="0" ref="C14:I14">AVERAGE(C15:C18)</f>
        <v>291</v>
      </c>
      <c r="D14" s="263">
        <f t="shared" si="0"/>
        <v>283.75</v>
      </c>
      <c r="E14" s="263">
        <f t="shared" si="0"/>
        <v>7.25</v>
      </c>
      <c r="F14" s="263">
        <f t="shared" si="0"/>
        <v>124.5</v>
      </c>
      <c r="G14" s="263">
        <f t="shared" si="0"/>
        <v>43</v>
      </c>
      <c r="H14" s="263">
        <f t="shared" si="0"/>
        <v>37</v>
      </c>
      <c r="I14" s="263">
        <f t="shared" si="0"/>
        <v>44.5</v>
      </c>
      <c r="J14" s="264">
        <v>70</v>
      </c>
      <c r="K14" s="265">
        <f>E14/C14*100</f>
        <v>2.491408934707904</v>
      </c>
      <c r="L14" s="107" t="s">
        <v>50</v>
      </c>
    </row>
    <row r="15" spans="1:12" s="204" customFormat="1" ht="24.75" customHeight="1">
      <c r="A15" s="108">
        <v>0.25</v>
      </c>
      <c r="B15" s="266">
        <f>SUM(C15,F15)</f>
        <v>412</v>
      </c>
      <c r="C15" s="267">
        <f>SUM(D15:E15)</f>
        <v>286</v>
      </c>
      <c r="D15" s="266">
        <v>278</v>
      </c>
      <c r="E15" s="266">
        <v>8</v>
      </c>
      <c r="F15" s="267">
        <f>SUM(G15:I15)</f>
        <v>126</v>
      </c>
      <c r="G15" s="266">
        <v>45</v>
      </c>
      <c r="H15" s="266">
        <v>35</v>
      </c>
      <c r="I15" s="266">
        <v>46</v>
      </c>
      <c r="J15" s="270">
        <f>C15/B15*100</f>
        <v>69.41747572815534</v>
      </c>
      <c r="K15" s="337">
        <f>E15/C15*100</f>
        <v>2.797202797202797</v>
      </c>
      <c r="L15" s="109">
        <v>0.25</v>
      </c>
    </row>
    <row r="16" spans="1:12" s="204" customFormat="1" ht="24.75" customHeight="1">
      <c r="A16" s="110">
        <v>0.5</v>
      </c>
      <c r="B16" s="266">
        <f>SUM(C16,F16)</f>
        <v>415</v>
      </c>
      <c r="C16" s="267">
        <f>SUM(D16:E16)</f>
        <v>295</v>
      </c>
      <c r="D16" s="266">
        <v>288</v>
      </c>
      <c r="E16" s="266">
        <v>7</v>
      </c>
      <c r="F16" s="267">
        <f>SUM(G16:I16)</f>
        <v>120</v>
      </c>
      <c r="G16" s="266">
        <v>42</v>
      </c>
      <c r="H16" s="266">
        <v>38</v>
      </c>
      <c r="I16" s="266">
        <v>40</v>
      </c>
      <c r="J16" s="270">
        <f>C16/B16*100</f>
        <v>71.08433734939759</v>
      </c>
      <c r="K16" s="337">
        <v>2.5</v>
      </c>
      <c r="L16" s="109">
        <v>0.5</v>
      </c>
    </row>
    <row r="17" spans="1:12" s="204" customFormat="1" ht="24.75" customHeight="1">
      <c r="A17" s="110">
        <v>0.75</v>
      </c>
      <c r="B17" s="266">
        <f>SUM(C17,F17)</f>
        <v>417</v>
      </c>
      <c r="C17" s="267">
        <f>SUM(D17:E17)</f>
        <v>288</v>
      </c>
      <c r="D17" s="266">
        <v>280</v>
      </c>
      <c r="E17" s="266">
        <v>8</v>
      </c>
      <c r="F17" s="267">
        <f>SUM(G17:I17)</f>
        <v>129</v>
      </c>
      <c r="G17" s="266">
        <v>46</v>
      </c>
      <c r="H17" s="266">
        <v>36</v>
      </c>
      <c r="I17" s="266">
        <v>47</v>
      </c>
      <c r="J17" s="270">
        <v>69</v>
      </c>
      <c r="K17" s="337">
        <v>2.7</v>
      </c>
      <c r="L17" s="109">
        <v>0.75</v>
      </c>
    </row>
    <row r="18" spans="1:12" s="204" customFormat="1" ht="24.75" customHeight="1" thickBot="1">
      <c r="A18" s="111">
        <v>1</v>
      </c>
      <c r="B18" s="271">
        <f>SUM(C18,F18)</f>
        <v>418</v>
      </c>
      <c r="C18" s="272">
        <f>SUM(D18:E18)</f>
        <v>295</v>
      </c>
      <c r="D18" s="272">
        <v>289</v>
      </c>
      <c r="E18" s="272">
        <v>6</v>
      </c>
      <c r="F18" s="272">
        <f>SUM(G18:I18)</f>
        <v>123</v>
      </c>
      <c r="G18" s="272">
        <v>39</v>
      </c>
      <c r="H18" s="272">
        <v>39</v>
      </c>
      <c r="I18" s="272">
        <v>45</v>
      </c>
      <c r="J18" s="273">
        <v>70.5</v>
      </c>
      <c r="K18" s="338">
        <v>1.9</v>
      </c>
      <c r="L18" s="112">
        <v>1</v>
      </c>
    </row>
    <row r="19" spans="1:12" s="200" customFormat="1" ht="15.75" customHeight="1">
      <c r="A19" s="205" t="s">
        <v>273</v>
      </c>
      <c r="B19" s="199"/>
      <c r="C19" s="206"/>
      <c r="D19" s="206"/>
      <c r="F19" s="207"/>
      <c r="G19" s="208"/>
      <c r="H19" s="208"/>
      <c r="I19" s="208"/>
      <c r="J19" s="208"/>
      <c r="K19" s="208"/>
      <c r="L19" s="179" t="s">
        <v>269</v>
      </c>
    </row>
    <row r="20" s="200" customFormat="1" ht="15.75" customHeight="1">
      <c r="A20" s="177" t="s">
        <v>77</v>
      </c>
    </row>
    <row r="21" s="210" customFormat="1" ht="13.5">
      <c r="A21" s="209" t="s">
        <v>270</v>
      </c>
    </row>
    <row r="22" spans="1:4" s="49" customFormat="1" ht="15" customHeight="1">
      <c r="A22" s="339" t="s">
        <v>272</v>
      </c>
      <c r="B22" s="339"/>
      <c r="C22" s="339"/>
      <c r="D22" s="339"/>
    </row>
    <row r="23" spans="1:18" s="26" customFormat="1" ht="13.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1:18" s="26" customFormat="1" ht="13.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</row>
    <row r="25" spans="1:18" ht="13.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8"/>
      <c r="N25" s="8"/>
      <c r="O25" s="8"/>
      <c r="P25" s="8"/>
      <c r="Q25" s="8"/>
      <c r="R25" s="8"/>
    </row>
    <row r="26" spans="1:18" ht="13.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8"/>
      <c r="N26" s="8"/>
      <c r="O26" s="8"/>
      <c r="P26" s="8"/>
      <c r="Q26" s="8"/>
      <c r="R26" s="8"/>
    </row>
    <row r="27" spans="1:18" ht="13.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8"/>
      <c r="N27" s="8"/>
      <c r="O27" s="8"/>
      <c r="P27" s="8"/>
      <c r="Q27" s="8"/>
      <c r="R27" s="8"/>
    </row>
    <row r="28" spans="1:18" ht="13.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8"/>
      <c r="N28" s="8"/>
      <c r="O28" s="8"/>
      <c r="P28" s="8"/>
      <c r="Q28" s="8"/>
      <c r="R28" s="8"/>
    </row>
    <row r="29" spans="1:18" ht="13.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8"/>
      <c r="N29" s="8"/>
      <c r="O29" s="8"/>
      <c r="P29" s="8"/>
      <c r="Q29" s="8"/>
      <c r="R29" s="8"/>
    </row>
    <row r="30" spans="1:18" ht="13.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8"/>
      <c r="N30" s="8"/>
      <c r="O30" s="8"/>
      <c r="P30" s="8"/>
      <c r="Q30" s="8"/>
      <c r="R30" s="8"/>
    </row>
    <row r="31" spans="1:18" ht="13.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8"/>
      <c r="N31" s="8"/>
      <c r="O31" s="8"/>
      <c r="P31" s="8"/>
      <c r="Q31" s="8"/>
      <c r="R31" s="8"/>
    </row>
    <row r="32" spans="1:18" ht="13.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8"/>
      <c r="N32" s="8"/>
      <c r="O32" s="8"/>
      <c r="P32" s="8"/>
      <c r="Q32" s="8"/>
      <c r="R32" s="8"/>
    </row>
    <row r="33" spans="1:18" ht="13.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8"/>
      <c r="N33" s="8"/>
      <c r="O33" s="8"/>
      <c r="P33" s="8"/>
      <c r="Q33" s="8"/>
      <c r="R33" s="8"/>
    </row>
    <row r="34" spans="1:18" ht="13.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8"/>
      <c r="N34" s="8"/>
      <c r="O34" s="8"/>
      <c r="P34" s="8"/>
      <c r="Q34" s="8"/>
      <c r="R34" s="8"/>
    </row>
    <row r="35" spans="1:18" ht="13.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8"/>
      <c r="N35" s="8"/>
      <c r="O35" s="8"/>
      <c r="P35" s="8"/>
      <c r="Q35" s="8"/>
      <c r="R35" s="8"/>
    </row>
    <row r="36" spans="1:18" ht="13.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8"/>
      <c r="N36" s="8"/>
      <c r="O36" s="8"/>
      <c r="P36" s="8"/>
      <c r="Q36" s="8"/>
      <c r="R36" s="8"/>
    </row>
    <row r="37" spans="1:18" ht="13.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8"/>
      <c r="N37" s="8"/>
      <c r="O37" s="8"/>
      <c r="P37" s="8"/>
      <c r="Q37" s="8"/>
      <c r="R37" s="8"/>
    </row>
    <row r="38" spans="1:18" ht="13.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8"/>
      <c r="N38" s="8"/>
      <c r="O38" s="8"/>
      <c r="P38" s="8"/>
      <c r="Q38" s="8"/>
      <c r="R38" s="8"/>
    </row>
    <row r="39" spans="1:18" ht="13.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8"/>
      <c r="N39" s="8"/>
      <c r="O39" s="8"/>
      <c r="P39" s="8"/>
      <c r="Q39" s="8"/>
      <c r="R39" s="8"/>
    </row>
    <row r="40" spans="1:18" ht="13.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8"/>
      <c r="N40" s="8"/>
      <c r="O40" s="8"/>
      <c r="P40" s="8"/>
      <c r="Q40" s="8"/>
      <c r="R40" s="8"/>
    </row>
    <row r="41" spans="1:18" ht="13.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8"/>
      <c r="N41" s="8"/>
      <c r="O41" s="8"/>
      <c r="P41" s="8"/>
      <c r="Q41" s="8"/>
      <c r="R41" s="8"/>
    </row>
    <row r="42" spans="1:18" ht="13.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8"/>
      <c r="N42" s="8"/>
      <c r="O42" s="8"/>
      <c r="P42" s="8"/>
      <c r="Q42" s="8"/>
      <c r="R42" s="8"/>
    </row>
    <row r="43" spans="1:18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8"/>
      <c r="N43" s="8"/>
      <c r="O43" s="8"/>
      <c r="P43" s="8"/>
      <c r="Q43" s="8"/>
      <c r="R43" s="8"/>
    </row>
    <row r="44" spans="1:18" ht="13.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8"/>
      <c r="N44" s="8"/>
      <c r="O44" s="8"/>
      <c r="P44" s="8"/>
      <c r="Q44" s="8"/>
      <c r="R44" s="8"/>
    </row>
    <row r="45" spans="1:18" ht="13.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8"/>
      <c r="N45" s="8"/>
      <c r="O45" s="8"/>
      <c r="P45" s="8"/>
      <c r="Q45" s="8"/>
      <c r="R45" s="8"/>
    </row>
    <row r="46" spans="1:18" ht="13.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8"/>
      <c r="N46" s="8"/>
      <c r="O46" s="8"/>
      <c r="P46" s="8"/>
      <c r="Q46" s="8"/>
      <c r="R46" s="8"/>
    </row>
    <row r="47" spans="1:18" ht="13.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8"/>
      <c r="N47" s="8"/>
      <c r="O47" s="8"/>
      <c r="P47" s="8"/>
      <c r="Q47" s="8"/>
      <c r="R47" s="8"/>
    </row>
    <row r="48" spans="1:18" ht="13.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8"/>
      <c r="N48" s="8"/>
      <c r="O48" s="8"/>
      <c r="P48" s="8"/>
      <c r="Q48" s="8"/>
      <c r="R48" s="8"/>
    </row>
    <row r="49" spans="1:18" ht="13.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8"/>
      <c r="N49" s="8"/>
      <c r="O49" s="8"/>
      <c r="P49" s="8"/>
      <c r="Q49" s="8"/>
      <c r="R49" s="8"/>
    </row>
    <row r="50" spans="1:18" ht="13.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8"/>
      <c r="N50" s="8"/>
      <c r="O50" s="8"/>
      <c r="P50" s="8"/>
      <c r="Q50" s="8"/>
      <c r="R50" s="8"/>
    </row>
    <row r="51" spans="1:18" ht="13.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8"/>
      <c r="N51" s="8"/>
      <c r="O51" s="8"/>
      <c r="P51" s="8"/>
      <c r="Q51" s="8"/>
      <c r="R51" s="8"/>
    </row>
    <row r="52" spans="1:18" ht="13.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8"/>
      <c r="N52" s="8"/>
      <c r="O52" s="8"/>
      <c r="P52" s="8"/>
      <c r="Q52" s="8"/>
      <c r="R52" s="8"/>
    </row>
    <row r="53" spans="1:18" ht="13.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8"/>
      <c r="N53" s="8"/>
      <c r="O53" s="8"/>
      <c r="P53" s="8"/>
      <c r="Q53" s="8"/>
      <c r="R53" s="8"/>
    </row>
    <row r="54" spans="1:18" ht="13.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8"/>
      <c r="N54" s="8"/>
      <c r="O54" s="8"/>
      <c r="P54" s="8"/>
      <c r="Q54" s="8"/>
      <c r="R54" s="8"/>
    </row>
    <row r="55" spans="1:18" ht="13.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8"/>
      <c r="N55" s="8"/>
      <c r="O55" s="8"/>
      <c r="P55" s="8"/>
      <c r="Q55" s="8"/>
      <c r="R55" s="8"/>
    </row>
    <row r="56" spans="1:18" ht="13.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8"/>
      <c r="N56" s="8"/>
      <c r="O56" s="8"/>
      <c r="P56" s="8"/>
      <c r="Q56" s="8"/>
      <c r="R56" s="8"/>
    </row>
    <row r="57" spans="1:18" ht="13.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8"/>
      <c r="N57" s="8"/>
      <c r="O57" s="8"/>
      <c r="P57" s="8"/>
      <c r="Q57" s="8"/>
      <c r="R57" s="8"/>
    </row>
    <row r="58" spans="1:18" ht="13.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8"/>
      <c r="N58" s="8"/>
      <c r="O58" s="8"/>
      <c r="P58" s="8"/>
      <c r="Q58" s="8"/>
      <c r="R58" s="8"/>
    </row>
    <row r="59" spans="1:18" ht="13.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8"/>
      <c r="N59" s="8"/>
      <c r="O59" s="8"/>
      <c r="P59" s="8"/>
      <c r="Q59" s="8"/>
      <c r="R59" s="8"/>
    </row>
    <row r="60" spans="1:18" ht="13.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8"/>
      <c r="N60" s="8"/>
      <c r="O60" s="8"/>
      <c r="P60" s="8"/>
      <c r="Q60" s="8"/>
      <c r="R60" s="8"/>
    </row>
    <row r="61" spans="1:18" ht="13.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8"/>
      <c r="N61" s="8"/>
      <c r="O61" s="8"/>
      <c r="P61" s="8"/>
      <c r="Q61" s="8"/>
      <c r="R61" s="8"/>
    </row>
    <row r="62" spans="1:18" ht="13.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8"/>
      <c r="N62" s="8"/>
      <c r="O62" s="8"/>
      <c r="P62" s="8"/>
      <c r="Q62" s="8"/>
      <c r="R62" s="8"/>
    </row>
    <row r="63" spans="1:18" ht="13.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8"/>
      <c r="N63" s="8"/>
      <c r="O63" s="8"/>
      <c r="P63" s="8"/>
      <c r="Q63" s="8"/>
      <c r="R63" s="8"/>
    </row>
    <row r="64" spans="1:18" ht="13.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8"/>
      <c r="N64" s="8"/>
      <c r="O64" s="8"/>
      <c r="P64" s="8"/>
      <c r="Q64" s="8"/>
      <c r="R64" s="8"/>
    </row>
    <row r="65" spans="1:18" ht="13.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8"/>
      <c r="N65" s="8"/>
      <c r="O65" s="8"/>
      <c r="P65" s="8"/>
      <c r="Q65" s="8"/>
      <c r="R65" s="8"/>
    </row>
    <row r="66" spans="1:18" ht="13.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8"/>
      <c r="N66" s="8"/>
      <c r="O66" s="8"/>
      <c r="P66" s="8"/>
      <c r="Q66" s="8"/>
      <c r="R66" s="8"/>
    </row>
    <row r="67" spans="1:18" ht="13.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8"/>
      <c r="N67" s="8"/>
      <c r="O67" s="8"/>
      <c r="P67" s="8"/>
      <c r="Q67" s="8"/>
      <c r="R67" s="8"/>
    </row>
    <row r="68" spans="1:18" ht="13.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8"/>
      <c r="N68" s="8"/>
      <c r="O68" s="8"/>
      <c r="P68" s="8"/>
      <c r="Q68" s="8"/>
      <c r="R68" s="8"/>
    </row>
    <row r="69" spans="1:18" ht="13.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8"/>
      <c r="N69" s="8"/>
      <c r="O69" s="8"/>
      <c r="P69" s="8"/>
      <c r="Q69" s="8"/>
      <c r="R69" s="8"/>
    </row>
    <row r="70" spans="1:18" ht="13.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8"/>
      <c r="N70" s="8"/>
      <c r="O70" s="8"/>
      <c r="P70" s="8"/>
      <c r="Q70" s="8"/>
      <c r="R70" s="8"/>
    </row>
    <row r="71" spans="1:18" ht="13.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8"/>
      <c r="N71" s="8"/>
      <c r="O71" s="8"/>
      <c r="P71" s="8"/>
      <c r="Q71" s="8"/>
      <c r="R71" s="8"/>
    </row>
    <row r="72" spans="1:18" ht="13.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8"/>
      <c r="N72" s="8"/>
      <c r="O72" s="8"/>
      <c r="P72" s="8"/>
      <c r="Q72" s="8"/>
      <c r="R72" s="8"/>
    </row>
    <row r="73" spans="1:18" ht="13.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8"/>
      <c r="N73" s="8"/>
      <c r="O73" s="8"/>
      <c r="P73" s="8"/>
      <c r="Q73" s="8"/>
      <c r="R73" s="8"/>
    </row>
    <row r="74" spans="1:18" ht="13.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8"/>
      <c r="N74" s="8"/>
      <c r="O74" s="8"/>
      <c r="P74" s="8"/>
      <c r="Q74" s="8"/>
      <c r="R74" s="8"/>
    </row>
    <row r="75" spans="1:18" ht="13.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8"/>
      <c r="N75" s="8"/>
      <c r="O75" s="8"/>
      <c r="P75" s="8"/>
      <c r="Q75" s="8"/>
      <c r="R75" s="8"/>
    </row>
  </sheetData>
  <mergeCells count="8">
    <mergeCell ref="A22:D22"/>
    <mergeCell ref="A1:K1"/>
    <mergeCell ref="A2:L2"/>
    <mergeCell ref="C5:E5"/>
    <mergeCell ref="F5:I5"/>
    <mergeCell ref="L4:L8"/>
    <mergeCell ref="A4:A8"/>
    <mergeCell ref="B4:I4"/>
  </mergeCells>
  <printOptions/>
  <pageMargins left="0.75" right="0.75" top="0.57" bottom="0.54" header="0.35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2"/>
  <sheetViews>
    <sheetView zoomScaleSheetLayoutView="75" workbookViewId="0" topLeftCell="A16">
      <selection activeCell="N26" sqref="N26"/>
    </sheetView>
  </sheetViews>
  <sheetFormatPr defaultColWidth="8.88671875" defaultRowHeight="13.5"/>
  <cols>
    <col min="1" max="13" width="9.4453125" style="3" customWidth="1"/>
    <col min="14" max="14" width="9.99609375" style="3" customWidth="1"/>
    <col min="15" max="16384" width="9.77734375" style="3" customWidth="1"/>
  </cols>
  <sheetData>
    <row r="1" spans="1:14" s="214" customFormat="1" ht="30" customHeight="1">
      <c r="A1" s="328" t="s">
        <v>253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1:14" s="91" customFormat="1" ht="18" customHeight="1" thickBot="1">
      <c r="A2" s="91" t="s">
        <v>52</v>
      </c>
      <c r="M2" s="166"/>
      <c r="N2" s="92" t="s">
        <v>254</v>
      </c>
    </row>
    <row r="3" spans="1:14" s="91" customFormat="1" ht="19.5" customHeight="1">
      <c r="A3" s="334" t="s">
        <v>255</v>
      </c>
      <c r="B3" s="93" t="s">
        <v>22</v>
      </c>
      <c r="C3" s="93" t="s">
        <v>256</v>
      </c>
      <c r="D3" s="94" t="s">
        <v>257</v>
      </c>
      <c r="E3" s="94" t="s">
        <v>23</v>
      </c>
      <c r="F3" s="94" t="s">
        <v>258</v>
      </c>
      <c r="G3" s="94" t="s">
        <v>259</v>
      </c>
      <c r="H3" s="94" t="s">
        <v>260</v>
      </c>
      <c r="I3" s="94" t="s">
        <v>261</v>
      </c>
      <c r="J3" s="94" t="s">
        <v>262</v>
      </c>
      <c r="K3" s="94" t="s">
        <v>263</v>
      </c>
      <c r="L3" s="94" t="s">
        <v>264</v>
      </c>
      <c r="M3" s="93" t="s">
        <v>265</v>
      </c>
      <c r="N3" s="331" t="s">
        <v>24</v>
      </c>
    </row>
    <row r="4" spans="1:14" s="91" customFormat="1" ht="19.5" customHeight="1">
      <c r="A4" s="335"/>
      <c r="B4" s="195"/>
      <c r="C4" s="100"/>
      <c r="D4" s="201"/>
      <c r="E4" s="201"/>
      <c r="F4" s="201"/>
      <c r="G4" s="201"/>
      <c r="H4" s="201"/>
      <c r="I4" s="201"/>
      <c r="J4" s="201"/>
      <c r="K4" s="201"/>
      <c r="L4" s="201"/>
      <c r="M4" s="100" t="s">
        <v>266</v>
      </c>
      <c r="N4" s="332"/>
    </row>
    <row r="5" spans="1:14" s="91" customFormat="1" ht="19.5" customHeight="1">
      <c r="A5" s="336"/>
      <c r="B5" s="103" t="s">
        <v>135</v>
      </c>
      <c r="C5" s="103" t="s">
        <v>25</v>
      </c>
      <c r="D5" s="103" t="s">
        <v>0</v>
      </c>
      <c r="E5" s="103" t="s">
        <v>0</v>
      </c>
      <c r="F5" s="103" t="s">
        <v>0</v>
      </c>
      <c r="G5" s="103" t="s">
        <v>0</v>
      </c>
      <c r="H5" s="103" t="s">
        <v>0</v>
      </c>
      <c r="I5" s="103" t="s">
        <v>0</v>
      </c>
      <c r="J5" s="103" t="s">
        <v>0</v>
      </c>
      <c r="K5" s="103" t="s">
        <v>0</v>
      </c>
      <c r="L5" s="103" t="s">
        <v>0</v>
      </c>
      <c r="M5" s="103" t="s">
        <v>267</v>
      </c>
      <c r="N5" s="333"/>
    </row>
    <row r="6" spans="1:14" s="4" customFormat="1" ht="21" customHeight="1">
      <c r="A6" s="57"/>
      <c r="B6" s="274"/>
      <c r="C6" s="274"/>
      <c r="D6" s="268" t="s">
        <v>274</v>
      </c>
      <c r="E6" s="274"/>
      <c r="F6" s="274"/>
      <c r="G6" s="274"/>
      <c r="H6" s="274"/>
      <c r="I6" s="274"/>
      <c r="J6" s="329" t="s">
        <v>275</v>
      </c>
      <c r="K6" s="329"/>
      <c r="L6" s="274"/>
      <c r="M6" s="275"/>
      <c r="N6" s="10"/>
    </row>
    <row r="7" spans="1:14" s="4" customFormat="1" ht="21" customHeight="1">
      <c r="A7" s="31" t="s">
        <v>276</v>
      </c>
      <c r="B7" s="27">
        <v>261</v>
      </c>
      <c r="C7" s="27">
        <v>5</v>
      </c>
      <c r="D7" s="27">
        <v>19</v>
      </c>
      <c r="E7" s="27">
        <v>34</v>
      </c>
      <c r="F7" s="27">
        <v>35</v>
      </c>
      <c r="G7" s="27">
        <v>38</v>
      </c>
      <c r="H7" s="27">
        <v>33</v>
      </c>
      <c r="I7" s="27">
        <v>23</v>
      </c>
      <c r="J7" s="27">
        <v>20</v>
      </c>
      <c r="K7" s="27">
        <v>20</v>
      </c>
      <c r="L7" s="27">
        <v>15</v>
      </c>
      <c r="M7" s="31">
        <v>18</v>
      </c>
      <c r="N7" s="27" t="s">
        <v>276</v>
      </c>
    </row>
    <row r="8" spans="1:14" s="4" customFormat="1" ht="21" customHeight="1">
      <c r="A8" s="31" t="s">
        <v>277</v>
      </c>
      <c r="B8" s="27">
        <v>264</v>
      </c>
      <c r="C8" s="27">
        <v>4</v>
      </c>
      <c r="D8" s="27">
        <v>20</v>
      </c>
      <c r="E8" s="27">
        <v>32</v>
      </c>
      <c r="F8" s="27">
        <v>37</v>
      </c>
      <c r="G8" s="27">
        <v>38</v>
      </c>
      <c r="H8" s="27">
        <v>35</v>
      </c>
      <c r="I8" s="27">
        <v>25</v>
      </c>
      <c r="J8" s="27">
        <v>20</v>
      </c>
      <c r="K8" s="27">
        <v>19</v>
      </c>
      <c r="L8" s="27">
        <v>16</v>
      </c>
      <c r="M8" s="31">
        <v>19</v>
      </c>
      <c r="N8" s="27" t="s">
        <v>278</v>
      </c>
    </row>
    <row r="9" spans="1:14" s="26" customFormat="1" ht="21" customHeight="1">
      <c r="A9" s="31" t="s">
        <v>279</v>
      </c>
      <c r="B9" s="46">
        <v>271</v>
      </c>
      <c r="C9" s="46">
        <v>4</v>
      </c>
      <c r="D9" s="46">
        <v>18</v>
      </c>
      <c r="E9" s="46">
        <v>32</v>
      </c>
      <c r="F9" s="46">
        <v>39</v>
      </c>
      <c r="G9" s="46">
        <v>39</v>
      </c>
      <c r="H9" s="46">
        <v>36</v>
      </c>
      <c r="I9" s="46">
        <v>27</v>
      </c>
      <c r="J9" s="46">
        <v>20</v>
      </c>
      <c r="K9" s="46">
        <v>19</v>
      </c>
      <c r="L9" s="46">
        <v>16</v>
      </c>
      <c r="M9" s="47">
        <v>20</v>
      </c>
      <c r="N9" s="27" t="s">
        <v>280</v>
      </c>
    </row>
    <row r="10" spans="1:14" s="49" customFormat="1" ht="21" customHeight="1">
      <c r="A10" s="31" t="s">
        <v>46</v>
      </c>
      <c r="B10" s="48">
        <v>281</v>
      </c>
      <c r="C10" s="48">
        <v>5</v>
      </c>
      <c r="D10" s="48">
        <v>21</v>
      </c>
      <c r="E10" s="48">
        <v>30</v>
      </c>
      <c r="F10" s="48">
        <v>38</v>
      </c>
      <c r="G10" s="48">
        <v>38</v>
      </c>
      <c r="H10" s="48">
        <v>30</v>
      </c>
      <c r="I10" s="48">
        <v>40</v>
      </c>
      <c r="J10" s="48">
        <v>21</v>
      </c>
      <c r="K10" s="48">
        <v>19</v>
      </c>
      <c r="L10" s="48">
        <v>16</v>
      </c>
      <c r="M10" s="47">
        <v>24</v>
      </c>
      <c r="N10" s="25" t="s">
        <v>46</v>
      </c>
    </row>
    <row r="11" spans="1:14" s="53" customFormat="1" ht="21" customHeight="1">
      <c r="A11" s="33" t="s">
        <v>281</v>
      </c>
      <c r="B11" s="50">
        <f>SUM(C11:M11)</f>
        <v>278</v>
      </c>
      <c r="C11" s="50">
        <v>4</v>
      </c>
      <c r="D11" s="50">
        <v>19</v>
      </c>
      <c r="E11" s="50">
        <v>28</v>
      </c>
      <c r="F11" s="50">
        <v>36</v>
      </c>
      <c r="G11" s="50">
        <v>38</v>
      </c>
      <c r="H11" s="50">
        <v>40</v>
      </c>
      <c r="I11" s="50">
        <v>32</v>
      </c>
      <c r="J11" s="50">
        <v>22</v>
      </c>
      <c r="K11" s="50">
        <v>19</v>
      </c>
      <c r="L11" s="50">
        <v>16</v>
      </c>
      <c r="M11" s="51">
        <v>24</v>
      </c>
      <c r="N11" s="52" t="s">
        <v>281</v>
      </c>
    </row>
    <row r="12" spans="1:14" s="22" customFormat="1" ht="21" customHeight="1">
      <c r="A12" s="5" t="s">
        <v>282</v>
      </c>
      <c r="B12" s="54">
        <v>284</v>
      </c>
      <c r="C12" s="54">
        <v>5</v>
      </c>
      <c r="D12" s="54">
        <v>17</v>
      </c>
      <c r="E12" s="54">
        <v>29</v>
      </c>
      <c r="F12" s="54">
        <v>34</v>
      </c>
      <c r="G12" s="54">
        <v>39</v>
      </c>
      <c r="H12" s="54">
        <v>39</v>
      </c>
      <c r="I12" s="54">
        <v>35</v>
      </c>
      <c r="J12" s="54">
        <v>25</v>
      </c>
      <c r="K12" s="54">
        <v>20</v>
      </c>
      <c r="L12" s="54">
        <v>15</v>
      </c>
      <c r="M12" s="55">
        <v>27</v>
      </c>
      <c r="N12" s="56" t="s">
        <v>282</v>
      </c>
    </row>
    <row r="13" spans="1:14" s="4" customFormat="1" ht="21" customHeight="1">
      <c r="A13" s="9"/>
      <c r="B13" s="46"/>
      <c r="C13" s="46"/>
      <c r="D13" s="269" t="s">
        <v>283</v>
      </c>
      <c r="E13" s="46"/>
      <c r="F13" s="46"/>
      <c r="G13" s="46"/>
      <c r="H13" s="46"/>
      <c r="I13" s="46"/>
      <c r="J13" s="330" t="s">
        <v>284</v>
      </c>
      <c r="K13" s="330"/>
      <c r="L13" s="46"/>
      <c r="M13" s="47"/>
      <c r="N13" s="11"/>
    </row>
    <row r="14" spans="1:14" s="4" customFormat="1" ht="21" customHeight="1">
      <c r="A14" s="31" t="s">
        <v>285</v>
      </c>
      <c r="B14" s="28">
        <v>137</v>
      </c>
      <c r="C14" s="27">
        <v>2</v>
      </c>
      <c r="D14" s="27">
        <v>7</v>
      </c>
      <c r="E14" s="27">
        <v>18</v>
      </c>
      <c r="F14" s="27">
        <v>22</v>
      </c>
      <c r="G14" s="27">
        <v>22</v>
      </c>
      <c r="H14" s="27">
        <v>18</v>
      </c>
      <c r="I14" s="27">
        <v>13</v>
      </c>
      <c r="J14" s="27">
        <v>11</v>
      </c>
      <c r="K14" s="27">
        <v>10</v>
      </c>
      <c r="L14" s="27">
        <v>8</v>
      </c>
      <c r="M14" s="31">
        <v>7</v>
      </c>
      <c r="N14" s="27" t="s">
        <v>285</v>
      </c>
    </row>
    <row r="15" spans="1:14" s="4" customFormat="1" ht="21" customHeight="1">
      <c r="A15" s="31" t="s">
        <v>277</v>
      </c>
      <c r="B15" s="28">
        <v>138</v>
      </c>
      <c r="C15" s="27">
        <v>2</v>
      </c>
      <c r="D15" s="27">
        <v>7</v>
      </c>
      <c r="E15" s="27">
        <v>17</v>
      </c>
      <c r="F15" s="27">
        <v>22</v>
      </c>
      <c r="G15" s="27">
        <v>22</v>
      </c>
      <c r="H15" s="27">
        <v>20</v>
      </c>
      <c r="I15" s="27">
        <v>14</v>
      </c>
      <c r="J15" s="27">
        <v>11</v>
      </c>
      <c r="K15" s="27">
        <v>10</v>
      </c>
      <c r="L15" s="27">
        <v>8</v>
      </c>
      <c r="M15" s="31">
        <v>7</v>
      </c>
      <c r="N15" s="27" t="s">
        <v>277</v>
      </c>
    </row>
    <row r="16" spans="1:14" s="26" customFormat="1" ht="21" customHeight="1">
      <c r="A16" s="31" t="s">
        <v>279</v>
      </c>
      <c r="B16" s="276">
        <v>141</v>
      </c>
      <c r="C16" s="46">
        <v>1</v>
      </c>
      <c r="D16" s="46">
        <v>6</v>
      </c>
      <c r="E16" s="46">
        <v>17</v>
      </c>
      <c r="F16" s="46">
        <v>23</v>
      </c>
      <c r="G16" s="46">
        <v>22</v>
      </c>
      <c r="H16" s="46">
        <v>20</v>
      </c>
      <c r="I16" s="46">
        <v>15</v>
      </c>
      <c r="J16" s="46">
        <v>11</v>
      </c>
      <c r="K16" s="46">
        <v>10</v>
      </c>
      <c r="L16" s="46">
        <v>8</v>
      </c>
      <c r="M16" s="47">
        <v>8</v>
      </c>
      <c r="N16" s="27" t="s">
        <v>279</v>
      </c>
    </row>
    <row r="17" spans="1:14" s="26" customFormat="1" ht="21" customHeight="1">
      <c r="A17" s="31" t="s">
        <v>46</v>
      </c>
      <c r="B17" s="276">
        <v>151</v>
      </c>
      <c r="C17" s="46">
        <v>2</v>
      </c>
      <c r="D17" s="46">
        <v>9</v>
      </c>
      <c r="E17" s="46">
        <v>18</v>
      </c>
      <c r="F17" s="46">
        <v>22</v>
      </c>
      <c r="G17" s="46">
        <v>22</v>
      </c>
      <c r="H17" s="46">
        <v>21</v>
      </c>
      <c r="I17" s="46">
        <v>17</v>
      </c>
      <c r="J17" s="46">
        <v>12</v>
      </c>
      <c r="K17" s="46">
        <v>10</v>
      </c>
      <c r="L17" s="46">
        <v>8</v>
      </c>
      <c r="M17" s="47">
        <v>10</v>
      </c>
      <c r="N17" s="27" t="s">
        <v>46</v>
      </c>
    </row>
    <row r="18" spans="1:14" s="35" customFormat="1" ht="21" customHeight="1">
      <c r="A18" s="33" t="s">
        <v>281</v>
      </c>
      <c r="B18" s="50">
        <v>148</v>
      </c>
      <c r="C18" s="50">
        <v>2</v>
      </c>
      <c r="D18" s="50">
        <v>8</v>
      </c>
      <c r="E18" s="50">
        <v>16</v>
      </c>
      <c r="F18" s="50">
        <v>22</v>
      </c>
      <c r="G18" s="50">
        <v>22</v>
      </c>
      <c r="H18" s="50">
        <v>21</v>
      </c>
      <c r="I18" s="50">
        <v>17</v>
      </c>
      <c r="J18" s="50">
        <v>13</v>
      </c>
      <c r="K18" s="50">
        <v>10</v>
      </c>
      <c r="L18" s="50">
        <v>8</v>
      </c>
      <c r="M18" s="51">
        <v>10</v>
      </c>
      <c r="N18" s="34" t="s">
        <v>281</v>
      </c>
    </row>
    <row r="19" spans="1:14" s="75" customFormat="1" ht="21" customHeight="1">
      <c r="A19" s="73" t="s">
        <v>282</v>
      </c>
      <c r="B19" s="277">
        <v>149</v>
      </c>
      <c r="C19" s="277">
        <v>2</v>
      </c>
      <c r="D19" s="277">
        <v>6</v>
      </c>
      <c r="E19" s="277">
        <v>16</v>
      </c>
      <c r="F19" s="277">
        <v>21</v>
      </c>
      <c r="G19" s="277">
        <v>22</v>
      </c>
      <c r="H19" s="277">
        <v>20</v>
      </c>
      <c r="I19" s="277">
        <v>19</v>
      </c>
      <c r="J19" s="277">
        <v>14</v>
      </c>
      <c r="K19" s="277">
        <v>11</v>
      </c>
      <c r="L19" s="277">
        <v>7</v>
      </c>
      <c r="M19" s="73">
        <v>12</v>
      </c>
      <c r="N19" s="74" t="s">
        <v>282</v>
      </c>
    </row>
    <row r="20" spans="1:14" s="4" customFormat="1" ht="21" customHeight="1">
      <c r="A20" s="9"/>
      <c r="B20" s="276"/>
      <c r="C20" s="46"/>
      <c r="D20" s="269" t="s">
        <v>286</v>
      </c>
      <c r="E20" s="46"/>
      <c r="F20" s="46"/>
      <c r="G20" s="46"/>
      <c r="H20" s="46"/>
      <c r="I20" s="46"/>
      <c r="J20" s="330" t="s">
        <v>287</v>
      </c>
      <c r="K20" s="330"/>
      <c r="L20" s="46"/>
      <c r="M20" s="47"/>
      <c r="N20" s="11"/>
    </row>
    <row r="21" spans="1:14" s="12" customFormat="1" ht="21" customHeight="1">
      <c r="A21" s="31" t="s">
        <v>276</v>
      </c>
      <c r="B21" s="276">
        <v>123</v>
      </c>
      <c r="C21" s="27">
        <v>2</v>
      </c>
      <c r="D21" s="27">
        <v>12</v>
      </c>
      <c r="E21" s="27">
        <v>16</v>
      </c>
      <c r="F21" s="27">
        <v>14</v>
      </c>
      <c r="G21" s="27">
        <v>16</v>
      </c>
      <c r="H21" s="27">
        <v>15</v>
      </c>
      <c r="I21" s="27">
        <v>11</v>
      </c>
      <c r="J21" s="27">
        <v>10</v>
      </c>
      <c r="K21" s="27">
        <v>9</v>
      </c>
      <c r="L21" s="27">
        <v>7</v>
      </c>
      <c r="M21" s="31">
        <v>11</v>
      </c>
      <c r="N21" s="27" t="s">
        <v>276</v>
      </c>
    </row>
    <row r="22" spans="1:14" s="4" customFormat="1" ht="21" customHeight="1">
      <c r="A22" s="31" t="s">
        <v>277</v>
      </c>
      <c r="B22" s="276">
        <v>125</v>
      </c>
      <c r="C22" s="27">
        <v>2</v>
      </c>
      <c r="D22" s="27">
        <v>12</v>
      </c>
      <c r="E22" s="27">
        <v>15</v>
      </c>
      <c r="F22" s="27">
        <v>15</v>
      </c>
      <c r="G22" s="27">
        <v>17</v>
      </c>
      <c r="H22" s="27">
        <v>15</v>
      </c>
      <c r="I22" s="27">
        <v>11</v>
      </c>
      <c r="J22" s="27">
        <v>9</v>
      </c>
      <c r="K22" s="27">
        <v>9</v>
      </c>
      <c r="L22" s="27">
        <v>8</v>
      </c>
      <c r="M22" s="31">
        <v>12</v>
      </c>
      <c r="N22" s="27" t="s">
        <v>277</v>
      </c>
    </row>
    <row r="23" spans="1:14" s="198" customFormat="1" ht="21" customHeight="1">
      <c r="A23" s="31" t="s">
        <v>279</v>
      </c>
      <c r="B23" s="276">
        <v>130</v>
      </c>
      <c r="C23" s="46">
        <v>3</v>
      </c>
      <c r="D23" s="46">
        <v>12</v>
      </c>
      <c r="E23" s="46">
        <v>15</v>
      </c>
      <c r="F23" s="46">
        <v>16</v>
      </c>
      <c r="G23" s="46">
        <v>18</v>
      </c>
      <c r="H23" s="46">
        <v>16</v>
      </c>
      <c r="I23" s="46">
        <v>12</v>
      </c>
      <c r="J23" s="46">
        <v>9</v>
      </c>
      <c r="K23" s="46">
        <v>9</v>
      </c>
      <c r="L23" s="46">
        <v>9</v>
      </c>
      <c r="M23" s="47">
        <v>12</v>
      </c>
      <c r="N23" s="27" t="s">
        <v>279</v>
      </c>
    </row>
    <row r="24" spans="1:14" s="198" customFormat="1" ht="21" customHeight="1">
      <c r="A24" s="31" t="s">
        <v>46</v>
      </c>
      <c r="B24" s="27">
        <v>129</v>
      </c>
      <c r="C24" s="27">
        <v>3</v>
      </c>
      <c r="D24" s="27">
        <v>12</v>
      </c>
      <c r="E24" s="27">
        <v>13</v>
      </c>
      <c r="F24" s="27">
        <v>16</v>
      </c>
      <c r="G24" s="27">
        <v>16</v>
      </c>
      <c r="H24" s="27">
        <v>19</v>
      </c>
      <c r="I24" s="27">
        <v>13</v>
      </c>
      <c r="J24" s="27">
        <v>9</v>
      </c>
      <c r="K24" s="27">
        <v>9</v>
      </c>
      <c r="L24" s="27">
        <v>8</v>
      </c>
      <c r="M24" s="27">
        <v>14</v>
      </c>
      <c r="N24" s="28" t="s">
        <v>46</v>
      </c>
    </row>
    <row r="25" spans="1:14" s="35" customFormat="1" ht="21" customHeight="1">
      <c r="A25" s="33" t="s">
        <v>281</v>
      </c>
      <c r="B25" s="278">
        <v>130</v>
      </c>
      <c r="C25" s="106">
        <v>2</v>
      </c>
      <c r="D25" s="106">
        <v>10</v>
      </c>
      <c r="E25" s="106">
        <v>12</v>
      </c>
      <c r="F25" s="106">
        <v>14</v>
      </c>
      <c r="G25" s="106">
        <v>16</v>
      </c>
      <c r="H25" s="106">
        <v>19</v>
      </c>
      <c r="I25" s="106">
        <v>15</v>
      </c>
      <c r="J25" s="106">
        <v>9</v>
      </c>
      <c r="K25" s="106">
        <v>9</v>
      </c>
      <c r="L25" s="106">
        <v>9</v>
      </c>
      <c r="M25" s="51">
        <v>14</v>
      </c>
      <c r="N25" s="58" t="s">
        <v>281</v>
      </c>
    </row>
    <row r="26" spans="1:14" s="79" customFormat="1" ht="21" customHeight="1" thickBot="1">
      <c r="A26" s="76" t="s">
        <v>282</v>
      </c>
      <c r="B26" s="78">
        <f>SUM(C26:M26)</f>
        <v>135</v>
      </c>
      <c r="C26" s="78">
        <v>3</v>
      </c>
      <c r="D26" s="78">
        <v>11</v>
      </c>
      <c r="E26" s="78">
        <v>13</v>
      </c>
      <c r="F26" s="78">
        <v>13</v>
      </c>
      <c r="G26" s="78">
        <v>17</v>
      </c>
      <c r="H26" s="78">
        <v>19</v>
      </c>
      <c r="I26" s="78">
        <v>16</v>
      </c>
      <c r="J26" s="78">
        <v>11</v>
      </c>
      <c r="K26" s="78">
        <v>9</v>
      </c>
      <c r="L26" s="78">
        <v>8</v>
      </c>
      <c r="M26" s="78">
        <v>15</v>
      </c>
      <c r="N26" s="77" t="s">
        <v>282</v>
      </c>
    </row>
    <row r="27" spans="1:14" s="200" customFormat="1" ht="13.5" customHeight="1" thickTop="1">
      <c r="A27" s="177" t="s">
        <v>65</v>
      </c>
      <c r="G27" s="202"/>
      <c r="H27" s="202"/>
      <c r="I27" s="202"/>
      <c r="J27" s="202"/>
      <c r="K27" s="202"/>
      <c r="L27" s="202"/>
      <c r="M27" s="202"/>
      <c r="N27" s="179" t="s">
        <v>237</v>
      </c>
    </row>
    <row r="28" s="200" customFormat="1" ht="13.5" customHeight="1">
      <c r="A28" s="177" t="s">
        <v>268</v>
      </c>
    </row>
    <row r="29" spans="1:14" s="213" customFormat="1" ht="15" customHeight="1">
      <c r="A29" s="91" t="s">
        <v>290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</row>
    <row r="30" spans="1:18" s="26" customFormat="1" ht="13.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</row>
    <row r="31" spans="1:19" s="26" customFormat="1" ht="13.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</row>
    <row r="32" spans="1:19" s="26" customFormat="1" ht="13.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spans="1:19" s="26" customFormat="1" ht="13.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</row>
    <row r="34" spans="1:19" ht="13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3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13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13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13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13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13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13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3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13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13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13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3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3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13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13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13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13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3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3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13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3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13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13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ht="13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ht="13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ht="13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3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3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3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3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3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3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ht="13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ht="13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3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3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3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3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3.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3.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3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ht="13.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ht="13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ht="13.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ht="13.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ht="13.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ht="13.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ht="13.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ht="13.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ht="13.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ht="13.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ht="13.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ht="13.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ht="13.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ht="13.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ht="13.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ht="13.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ht="13.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ht="13.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ht="13.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ht="13.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ht="13.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ht="13.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</sheetData>
  <mergeCells count="6">
    <mergeCell ref="A1:N1"/>
    <mergeCell ref="J6:K6"/>
    <mergeCell ref="J13:K13"/>
    <mergeCell ref="J20:K20"/>
    <mergeCell ref="N3:N5"/>
    <mergeCell ref="A3:A5"/>
  </mergeCells>
  <printOptions/>
  <pageMargins left="0.75" right="0.75" top="0.57" bottom="0.54" header="0.35" footer="0.3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zoomScaleSheetLayoutView="100" workbookViewId="0" topLeftCell="A7">
      <selection activeCell="F20" sqref="F20"/>
    </sheetView>
  </sheetViews>
  <sheetFormatPr defaultColWidth="8.88671875" defaultRowHeight="13.5"/>
  <cols>
    <col min="1" max="6" width="16.3359375" style="3" customWidth="1"/>
    <col min="7" max="7" width="17.10546875" style="3" customWidth="1"/>
    <col min="8" max="16384" width="15.77734375" style="3" customWidth="1"/>
  </cols>
  <sheetData>
    <row r="1" spans="1:7" s="216" customFormat="1" ht="29.25" customHeight="1">
      <c r="A1" s="328" t="s">
        <v>239</v>
      </c>
      <c r="B1" s="328"/>
      <c r="C1" s="328"/>
      <c r="D1" s="328"/>
      <c r="E1" s="328"/>
      <c r="F1" s="328"/>
      <c r="G1" s="328"/>
    </row>
    <row r="2" spans="1:10" s="91" customFormat="1" ht="12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</row>
    <row r="3" spans="1:7" s="91" customFormat="1" ht="18" customHeight="1" thickBot="1">
      <c r="A3" s="91" t="s">
        <v>52</v>
      </c>
      <c r="G3" s="166" t="s">
        <v>175</v>
      </c>
    </row>
    <row r="4" spans="1:10" s="91" customFormat="1" ht="18.75" customHeight="1">
      <c r="A4" s="167"/>
      <c r="B4" s="93" t="s">
        <v>240</v>
      </c>
      <c r="C4" s="93" t="s">
        <v>241</v>
      </c>
      <c r="D4" s="167" t="s">
        <v>242</v>
      </c>
      <c r="E4" s="167" t="s">
        <v>243</v>
      </c>
      <c r="F4" s="193" t="s">
        <v>244</v>
      </c>
      <c r="G4" s="194"/>
      <c r="H4" s="172"/>
      <c r="I4" s="172"/>
      <c r="J4" s="172"/>
    </row>
    <row r="5" spans="1:10" s="91" customFormat="1" ht="18.75" customHeight="1">
      <c r="A5" s="97" t="s">
        <v>245</v>
      </c>
      <c r="B5" s="195"/>
      <c r="C5" s="96" t="s">
        <v>246</v>
      </c>
      <c r="D5" s="97"/>
      <c r="E5" s="97"/>
      <c r="F5" s="168" t="s">
        <v>247</v>
      </c>
      <c r="G5" s="196" t="s">
        <v>24</v>
      </c>
      <c r="H5" s="172"/>
      <c r="I5" s="172"/>
      <c r="J5" s="172"/>
    </row>
    <row r="6" spans="1:10" s="91" customFormat="1" ht="18.75" customHeight="1">
      <c r="A6" s="113"/>
      <c r="B6" s="103" t="s">
        <v>135</v>
      </c>
      <c r="C6" s="103" t="s">
        <v>248</v>
      </c>
      <c r="D6" s="197" t="s">
        <v>249</v>
      </c>
      <c r="E6" s="113" t="s">
        <v>27</v>
      </c>
      <c r="F6" s="176" t="s">
        <v>250</v>
      </c>
      <c r="G6" s="102"/>
      <c r="H6" s="172"/>
      <c r="I6" s="172"/>
      <c r="J6" s="172"/>
    </row>
    <row r="7" spans="1:7" s="4" customFormat="1" ht="15" customHeight="1">
      <c r="A7" s="9"/>
      <c r="B7" s="48"/>
      <c r="C7" s="262" t="s">
        <v>28</v>
      </c>
      <c r="D7" s="48"/>
      <c r="E7" s="329" t="s">
        <v>135</v>
      </c>
      <c r="F7" s="329"/>
      <c r="G7" s="14"/>
    </row>
    <row r="8" spans="1:20" s="4" customFormat="1" ht="15" customHeight="1">
      <c r="A8" s="31" t="s">
        <v>219</v>
      </c>
      <c r="B8" s="25">
        <v>261</v>
      </c>
      <c r="C8" s="25">
        <v>54</v>
      </c>
      <c r="D8" s="25">
        <v>37</v>
      </c>
      <c r="E8" s="25">
        <v>104</v>
      </c>
      <c r="F8" s="25">
        <v>65</v>
      </c>
      <c r="G8" s="28" t="s">
        <v>219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7" s="4" customFormat="1" ht="15" customHeight="1">
      <c r="A9" s="31" t="s">
        <v>220</v>
      </c>
      <c r="B9" s="25">
        <v>264</v>
      </c>
      <c r="C9" s="25">
        <v>52</v>
      </c>
      <c r="D9" s="25">
        <v>36</v>
      </c>
      <c r="E9" s="25">
        <f>SUM(E16,E23)</f>
        <v>110</v>
      </c>
      <c r="F9" s="25">
        <v>66</v>
      </c>
      <c r="G9" s="28" t="s">
        <v>220</v>
      </c>
    </row>
    <row r="10" spans="1:7" s="26" customFormat="1" ht="15" customHeight="1">
      <c r="A10" s="31" t="s">
        <v>221</v>
      </c>
      <c r="B10" s="48">
        <v>271</v>
      </c>
      <c r="C10" s="48">
        <v>52</v>
      </c>
      <c r="D10" s="48">
        <v>37</v>
      </c>
      <c r="E10" s="48">
        <v>114</v>
      </c>
      <c r="F10" s="48">
        <v>68</v>
      </c>
      <c r="G10" s="28" t="s">
        <v>221</v>
      </c>
    </row>
    <row r="11" spans="1:7" s="26" customFormat="1" ht="15" customHeight="1">
      <c r="A11" s="31" t="s">
        <v>46</v>
      </c>
      <c r="B11" s="48">
        <v>281</v>
      </c>
      <c r="C11" s="48">
        <v>56</v>
      </c>
      <c r="D11" s="48">
        <v>36</v>
      </c>
      <c r="E11" s="48">
        <v>114</v>
      </c>
      <c r="F11" s="48">
        <v>75</v>
      </c>
      <c r="G11" s="28" t="s">
        <v>46</v>
      </c>
    </row>
    <row r="12" spans="1:7" s="35" customFormat="1" ht="15" customHeight="1">
      <c r="A12" s="33" t="s">
        <v>48</v>
      </c>
      <c r="B12" s="50">
        <v>278</v>
      </c>
      <c r="C12" s="50">
        <v>53</v>
      </c>
      <c r="D12" s="50">
        <v>35</v>
      </c>
      <c r="E12" s="50">
        <v>112</v>
      </c>
      <c r="F12" s="50">
        <v>79</v>
      </c>
      <c r="G12" s="58" t="s">
        <v>48</v>
      </c>
    </row>
    <row r="13" spans="1:7" s="7" customFormat="1" ht="15" customHeight="1">
      <c r="A13" s="5" t="s">
        <v>50</v>
      </c>
      <c r="B13" s="54">
        <f>SUM(C13:F13)</f>
        <v>284</v>
      </c>
      <c r="C13" s="54">
        <v>52</v>
      </c>
      <c r="D13" s="54">
        <v>34</v>
      </c>
      <c r="E13" s="54">
        <v>110</v>
      </c>
      <c r="F13" s="54">
        <v>88</v>
      </c>
      <c r="G13" s="15" t="s">
        <v>50</v>
      </c>
    </row>
    <row r="14" spans="1:7" s="4" customFormat="1" ht="15" customHeight="1">
      <c r="A14" s="9"/>
      <c r="B14" s="48"/>
      <c r="C14" s="262" t="s">
        <v>29</v>
      </c>
      <c r="D14" s="48"/>
      <c r="E14" s="314" t="s">
        <v>146</v>
      </c>
      <c r="F14" s="330"/>
      <c r="G14" s="14"/>
    </row>
    <row r="15" spans="1:7" s="4" customFormat="1" ht="15" customHeight="1">
      <c r="A15" s="31" t="s">
        <v>219</v>
      </c>
      <c r="B15" s="25">
        <v>137</v>
      </c>
      <c r="C15" s="25">
        <v>17</v>
      </c>
      <c r="D15" s="25">
        <v>21</v>
      </c>
      <c r="E15" s="25">
        <v>61</v>
      </c>
      <c r="F15" s="27">
        <v>39</v>
      </c>
      <c r="G15" s="28" t="s">
        <v>219</v>
      </c>
    </row>
    <row r="16" spans="1:7" s="4" customFormat="1" ht="15" customHeight="1">
      <c r="A16" s="31" t="s">
        <v>220</v>
      </c>
      <c r="B16" s="25">
        <v>138</v>
      </c>
      <c r="C16" s="25">
        <v>16</v>
      </c>
      <c r="D16" s="25">
        <v>20</v>
      </c>
      <c r="E16" s="25">
        <v>64</v>
      </c>
      <c r="F16" s="27">
        <v>39</v>
      </c>
      <c r="G16" s="28" t="s">
        <v>220</v>
      </c>
    </row>
    <row r="17" spans="1:7" s="26" customFormat="1" ht="15" customHeight="1">
      <c r="A17" s="31" t="s">
        <v>221</v>
      </c>
      <c r="B17" s="48">
        <v>141</v>
      </c>
      <c r="C17" s="48">
        <v>16</v>
      </c>
      <c r="D17" s="48">
        <v>21</v>
      </c>
      <c r="E17" s="48">
        <v>62</v>
      </c>
      <c r="F17" s="48">
        <v>41</v>
      </c>
      <c r="G17" s="28" t="s">
        <v>221</v>
      </c>
    </row>
    <row r="18" spans="1:7" s="26" customFormat="1" ht="15" customHeight="1">
      <c r="A18" s="31" t="s">
        <v>49</v>
      </c>
      <c r="B18" s="48">
        <v>151</v>
      </c>
      <c r="C18" s="48">
        <v>18</v>
      </c>
      <c r="D18" s="48">
        <v>19</v>
      </c>
      <c r="E18" s="48">
        <v>69</v>
      </c>
      <c r="F18" s="48">
        <v>46</v>
      </c>
      <c r="G18" s="28" t="s">
        <v>46</v>
      </c>
    </row>
    <row r="19" spans="1:7" s="35" customFormat="1" ht="15" customHeight="1">
      <c r="A19" s="33" t="s">
        <v>48</v>
      </c>
      <c r="B19" s="50">
        <v>148</v>
      </c>
      <c r="C19" s="50">
        <v>15</v>
      </c>
      <c r="D19" s="50">
        <v>18</v>
      </c>
      <c r="E19" s="50">
        <v>69</v>
      </c>
      <c r="F19" s="50">
        <v>47</v>
      </c>
      <c r="G19" s="58" t="s">
        <v>48</v>
      </c>
    </row>
    <row r="20" spans="1:7" s="7" customFormat="1" ht="15" customHeight="1">
      <c r="A20" s="5" t="s">
        <v>50</v>
      </c>
      <c r="B20" s="54">
        <f>SUM(C20:F20)</f>
        <v>149</v>
      </c>
      <c r="C20" s="54">
        <v>15</v>
      </c>
      <c r="D20" s="54">
        <v>17</v>
      </c>
      <c r="E20" s="54">
        <v>67</v>
      </c>
      <c r="F20" s="54">
        <v>50</v>
      </c>
      <c r="G20" s="15" t="s">
        <v>50</v>
      </c>
    </row>
    <row r="21" spans="1:7" s="4" customFormat="1" ht="15" customHeight="1">
      <c r="A21" s="9"/>
      <c r="B21" s="48"/>
      <c r="C21" s="262" t="s">
        <v>30</v>
      </c>
      <c r="D21" s="48"/>
      <c r="E21" s="314" t="s">
        <v>31</v>
      </c>
      <c r="F21" s="330"/>
      <c r="G21" s="14"/>
    </row>
    <row r="22" spans="1:7" s="12" customFormat="1" ht="15" customHeight="1">
      <c r="A22" s="31" t="s">
        <v>219</v>
      </c>
      <c r="B22" s="25">
        <v>123</v>
      </c>
      <c r="C22" s="25">
        <v>38</v>
      </c>
      <c r="D22" s="25">
        <v>16</v>
      </c>
      <c r="E22" s="25">
        <v>43</v>
      </c>
      <c r="F22" s="25">
        <v>26</v>
      </c>
      <c r="G22" s="28" t="s">
        <v>219</v>
      </c>
    </row>
    <row r="23" spans="1:7" s="4" customFormat="1" ht="15" customHeight="1">
      <c r="A23" s="31" t="s">
        <v>220</v>
      </c>
      <c r="B23" s="25">
        <v>125</v>
      </c>
      <c r="C23" s="25">
        <v>36</v>
      </c>
      <c r="D23" s="25">
        <v>16</v>
      </c>
      <c r="E23" s="25">
        <v>46</v>
      </c>
      <c r="F23" s="25">
        <v>27</v>
      </c>
      <c r="G23" s="28" t="s">
        <v>220</v>
      </c>
    </row>
    <row r="24" spans="1:7" s="198" customFormat="1" ht="15" customHeight="1">
      <c r="A24" s="31" t="s">
        <v>221</v>
      </c>
      <c r="B24" s="46">
        <v>130</v>
      </c>
      <c r="C24" s="46">
        <v>36</v>
      </c>
      <c r="D24" s="46">
        <v>16</v>
      </c>
      <c r="E24" s="46">
        <v>51</v>
      </c>
      <c r="F24" s="46">
        <v>27</v>
      </c>
      <c r="G24" s="28" t="s">
        <v>221</v>
      </c>
    </row>
    <row r="25" spans="1:7" s="198" customFormat="1" ht="15" customHeight="1">
      <c r="A25" s="31" t="s">
        <v>251</v>
      </c>
      <c r="B25" s="46">
        <v>129</v>
      </c>
      <c r="C25" s="46">
        <v>38</v>
      </c>
      <c r="D25" s="46">
        <v>17</v>
      </c>
      <c r="E25" s="46">
        <v>45</v>
      </c>
      <c r="F25" s="46">
        <v>29</v>
      </c>
      <c r="G25" s="28" t="s">
        <v>46</v>
      </c>
    </row>
    <row r="26" spans="1:7" s="35" customFormat="1" ht="15" customHeight="1">
      <c r="A26" s="33" t="s">
        <v>48</v>
      </c>
      <c r="B26" s="106">
        <v>130</v>
      </c>
      <c r="C26" s="106">
        <v>38</v>
      </c>
      <c r="D26" s="106">
        <v>16</v>
      </c>
      <c r="E26" s="106">
        <v>43</v>
      </c>
      <c r="F26" s="106">
        <v>32</v>
      </c>
      <c r="G26" s="58" t="s">
        <v>48</v>
      </c>
    </row>
    <row r="27" spans="1:7" s="7" customFormat="1" ht="15" customHeight="1" thickBot="1">
      <c r="A27" s="13" t="s">
        <v>50</v>
      </c>
      <c r="B27" s="282">
        <f>SUM(C27:F27)</f>
        <v>135</v>
      </c>
      <c r="C27" s="282">
        <v>37</v>
      </c>
      <c r="D27" s="282">
        <v>17</v>
      </c>
      <c r="E27" s="282">
        <v>43</v>
      </c>
      <c r="F27" s="118">
        <v>38</v>
      </c>
      <c r="G27" s="32" t="s">
        <v>50</v>
      </c>
    </row>
    <row r="28" spans="1:14" s="209" customFormat="1" ht="15" customHeight="1">
      <c r="A28" s="283" t="s">
        <v>65</v>
      </c>
      <c r="B28" s="284"/>
      <c r="D28" s="284"/>
      <c r="E28" s="284"/>
      <c r="F28" s="284"/>
      <c r="G28" s="285" t="s">
        <v>237</v>
      </c>
      <c r="H28" s="284"/>
      <c r="I28" s="284"/>
      <c r="J28" s="284"/>
      <c r="K28" s="284"/>
      <c r="L28" s="284"/>
      <c r="N28" s="284"/>
    </row>
    <row r="29" s="209" customFormat="1" ht="15" customHeight="1">
      <c r="A29" s="286" t="s">
        <v>252</v>
      </c>
    </row>
    <row r="30" s="91" customFormat="1" ht="15" customHeight="1">
      <c r="A30" s="215" t="s">
        <v>272</v>
      </c>
    </row>
    <row r="31" s="26" customFormat="1" ht="13.5"/>
    <row r="32" s="26" customFormat="1" ht="13.5"/>
    <row r="33" s="26" customFormat="1" ht="13.5"/>
    <row r="34" s="26" customFormat="1" ht="13.5"/>
    <row r="35" s="26" customFormat="1" ht="13.5"/>
    <row r="36" s="26" customFormat="1" ht="13.5"/>
  </sheetData>
  <mergeCells count="4">
    <mergeCell ref="A1:G1"/>
    <mergeCell ref="E7:F7"/>
    <mergeCell ref="E14:F14"/>
    <mergeCell ref="E21:F21"/>
  </mergeCells>
  <printOptions/>
  <pageMargins left="0.55" right="0.75" top="1" bottom="0.62" header="0.5" footer="0.2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zoomScaleSheetLayoutView="100" workbookViewId="0" topLeftCell="F4">
      <selection activeCell="O13" sqref="O13"/>
    </sheetView>
  </sheetViews>
  <sheetFormatPr defaultColWidth="8.88671875" defaultRowHeight="13.5"/>
  <cols>
    <col min="1" max="1" width="10.88671875" style="3" customWidth="1"/>
    <col min="2" max="2" width="7.77734375" style="3" customWidth="1"/>
    <col min="3" max="3" width="6.88671875" style="3" bestFit="1" customWidth="1"/>
    <col min="4" max="4" width="9.77734375" style="3" customWidth="1"/>
    <col min="5" max="5" width="6.21484375" style="3" bestFit="1" customWidth="1"/>
    <col min="6" max="6" width="8.10546875" style="3" customWidth="1"/>
    <col min="7" max="7" width="6.21484375" style="3" bestFit="1" customWidth="1"/>
    <col min="8" max="8" width="9.77734375" style="3" customWidth="1"/>
    <col min="9" max="9" width="6.21484375" style="3" bestFit="1" customWidth="1"/>
    <col min="10" max="10" width="7.6640625" style="3" customWidth="1"/>
    <col min="11" max="11" width="6.21484375" style="3" bestFit="1" customWidth="1"/>
    <col min="12" max="14" width="9.77734375" style="3" customWidth="1"/>
    <col min="15" max="15" width="10.4453125" style="3" customWidth="1"/>
    <col min="16" max="16384" width="9.77734375" style="3" customWidth="1"/>
  </cols>
  <sheetData>
    <row r="1" spans="1:16" s="218" customFormat="1" ht="31.5" customHeight="1">
      <c r="A1" s="328" t="s">
        <v>224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</row>
    <row r="2" spans="1:16" s="91" customFormat="1" ht="18" customHeight="1" thickBot="1">
      <c r="A2" s="164" t="s">
        <v>225</v>
      </c>
      <c r="P2" s="134" t="s">
        <v>176</v>
      </c>
    </row>
    <row r="3" spans="1:16" s="157" customFormat="1" ht="36" customHeight="1">
      <c r="A3" s="322" t="s">
        <v>177</v>
      </c>
      <c r="B3" s="315" t="s">
        <v>32</v>
      </c>
      <c r="C3" s="322"/>
      <c r="D3" s="320" t="s">
        <v>33</v>
      </c>
      <c r="E3" s="322"/>
      <c r="F3" s="315" t="s">
        <v>226</v>
      </c>
      <c r="G3" s="280"/>
      <c r="H3" s="280"/>
      <c r="I3" s="281"/>
      <c r="J3" s="320" t="s">
        <v>34</v>
      </c>
      <c r="K3" s="321"/>
      <c r="L3" s="321"/>
      <c r="M3" s="321"/>
      <c r="N3" s="321"/>
      <c r="O3" s="322"/>
      <c r="P3" s="315" t="s">
        <v>189</v>
      </c>
    </row>
    <row r="4" spans="1:16" s="157" customFormat="1" ht="27" customHeight="1">
      <c r="A4" s="323"/>
      <c r="B4" s="316"/>
      <c r="C4" s="323"/>
      <c r="D4" s="316"/>
      <c r="E4" s="323"/>
      <c r="F4" s="316"/>
      <c r="G4" s="323"/>
      <c r="H4" s="324" t="s">
        <v>35</v>
      </c>
      <c r="I4" s="279"/>
      <c r="J4" s="136"/>
      <c r="K4" s="181"/>
      <c r="L4" s="135" t="s">
        <v>36</v>
      </c>
      <c r="M4" s="182" t="s">
        <v>37</v>
      </c>
      <c r="N4" s="182" t="s">
        <v>38</v>
      </c>
      <c r="O4" s="182" t="s">
        <v>39</v>
      </c>
      <c r="P4" s="316"/>
    </row>
    <row r="5" spans="1:16" s="157" customFormat="1" ht="27" customHeight="1">
      <c r="A5" s="323"/>
      <c r="B5" s="136"/>
      <c r="C5" s="180" t="s">
        <v>40</v>
      </c>
      <c r="D5" s="183" t="s">
        <v>227</v>
      </c>
      <c r="E5" s="180" t="s">
        <v>40</v>
      </c>
      <c r="F5" s="136"/>
      <c r="G5" s="180" t="s">
        <v>40</v>
      </c>
      <c r="H5" s="183" t="s">
        <v>1</v>
      </c>
      <c r="I5" s="180" t="s">
        <v>40</v>
      </c>
      <c r="J5" s="136"/>
      <c r="K5" s="180" t="s">
        <v>40</v>
      </c>
      <c r="L5" s="136"/>
      <c r="M5" s="136" t="s">
        <v>228</v>
      </c>
      <c r="N5" s="136" t="s">
        <v>229</v>
      </c>
      <c r="O5" s="136" t="s">
        <v>230</v>
      </c>
      <c r="P5" s="316"/>
    </row>
    <row r="6" spans="1:16" s="157" customFormat="1" ht="30" customHeight="1">
      <c r="A6" s="323"/>
      <c r="B6" s="136"/>
      <c r="C6" s="136"/>
      <c r="D6" s="183" t="s">
        <v>231</v>
      </c>
      <c r="E6" s="136"/>
      <c r="F6" s="318"/>
      <c r="G6" s="136"/>
      <c r="H6" s="96" t="s">
        <v>2</v>
      </c>
      <c r="I6" s="136"/>
      <c r="J6" s="136"/>
      <c r="K6" s="136"/>
      <c r="L6" s="95" t="s">
        <v>232</v>
      </c>
      <c r="M6" s="211" t="s">
        <v>233</v>
      </c>
      <c r="N6" s="95" t="s">
        <v>41</v>
      </c>
      <c r="O6" s="136" t="s">
        <v>42</v>
      </c>
      <c r="P6" s="316"/>
    </row>
    <row r="7" spans="1:16" s="157" customFormat="1" ht="30" customHeight="1">
      <c r="A7" s="355"/>
      <c r="B7" s="137" t="s">
        <v>135</v>
      </c>
      <c r="C7" s="137" t="s">
        <v>234</v>
      </c>
      <c r="D7" s="137" t="s">
        <v>43</v>
      </c>
      <c r="E7" s="137" t="s">
        <v>234</v>
      </c>
      <c r="F7" s="319"/>
      <c r="G7" s="137" t="s">
        <v>234</v>
      </c>
      <c r="H7" s="184" t="s">
        <v>3</v>
      </c>
      <c r="I7" s="137" t="s">
        <v>234</v>
      </c>
      <c r="J7" s="137"/>
      <c r="K7" s="137" t="s">
        <v>234</v>
      </c>
      <c r="L7" s="137" t="s">
        <v>44</v>
      </c>
      <c r="M7" s="212" t="s">
        <v>235</v>
      </c>
      <c r="N7" s="137" t="s">
        <v>236</v>
      </c>
      <c r="O7" s="137" t="s">
        <v>45</v>
      </c>
      <c r="P7" s="317"/>
    </row>
    <row r="8" spans="1:16" s="4" customFormat="1" ht="24.75" customHeight="1">
      <c r="A8" s="227" t="s">
        <v>26</v>
      </c>
      <c r="B8" s="287">
        <v>261</v>
      </c>
      <c r="C8" s="288">
        <v>100</v>
      </c>
      <c r="D8" s="289">
        <v>70</v>
      </c>
      <c r="E8" s="288">
        <v>26.9</v>
      </c>
      <c r="F8" s="289">
        <v>10</v>
      </c>
      <c r="G8" s="288">
        <f>F8/$B$8*100</f>
        <v>3.8314176245210727</v>
      </c>
      <c r="H8" s="289">
        <v>10</v>
      </c>
      <c r="I8" s="288">
        <f>H8/$B$8*100</f>
        <v>3.8314176245210727</v>
      </c>
      <c r="J8" s="289">
        <v>180</v>
      </c>
      <c r="K8" s="288">
        <v>69.2</v>
      </c>
      <c r="L8" s="289">
        <v>25</v>
      </c>
      <c r="M8" s="290">
        <v>71</v>
      </c>
      <c r="N8" s="290">
        <v>29</v>
      </c>
      <c r="O8" s="291">
        <v>56</v>
      </c>
      <c r="P8" s="292" t="s">
        <v>26</v>
      </c>
    </row>
    <row r="9" spans="1:16" s="4" customFormat="1" ht="24.75" customHeight="1">
      <c r="A9" s="31" t="s">
        <v>20</v>
      </c>
      <c r="B9" s="185">
        <v>264</v>
      </c>
      <c r="C9" s="30">
        <v>100</v>
      </c>
      <c r="D9" s="29">
        <v>66</v>
      </c>
      <c r="E9" s="30">
        <v>25</v>
      </c>
      <c r="F9" s="29">
        <v>12</v>
      </c>
      <c r="G9" s="30">
        <v>4.5</v>
      </c>
      <c r="H9" s="29">
        <v>12</v>
      </c>
      <c r="I9" s="30">
        <v>4.5</v>
      </c>
      <c r="J9" s="29">
        <v>186</v>
      </c>
      <c r="K9" s="30">
        <v>70.5</v>
      </c>
      <c r="L9" s="29">
        <v>25</v>
      </c>
      <c r="M9" s="186">
        <v>75</v>
      </c>
      <c r="N9" s="186">
        <v>27</v>
      </c>
      <c r="O9" s="187">
        <v>59</v>
      </c>
      <c r="P9" s="27" t="s">
        <v>20</v>
      </c>
    </row>
    <row r="10" spans="1:16" s="26" customFormat="1" ht="24.75" customHeight="1">
      <c r="A10" s="31" t="s">
        <v>21</v>
      </c>
      <c r="B10" s="185">
        <v>271</v>
      </c>
      <c r="C10" s="30">
        <v>100</v>
      </c>
      <c r="D10" s="29">
        <v>62</v>
      </c>
      <c r="E10" s="30">
        <v>23</v>
      </c>
      <c r="F10" s="29">
        <v>13</v>
      </c>
      <c r="G10" s="30">
        <v>4.797047970479705</v>
      </c>
      <c r="H10" s="29">
        <v>13</v>
      </c>
      <c r="I10" s="30">
        <v>4.797047970479705</v>
      </c>
      <c r="J10" s="29">
        <v>195</v>
      </c>
      <c r="K10" s="30">
        <v>72.2</v>
      </c>
      <c r="L10" s="29">
        <v>25</v>
      </c>
      <c r="M10" s="27">
        <v>75</v>
      </c>
      <c r="N10" s="27">
        <v>29</v>
      </c>
      <c r="O10" s="31">
        <v>66</v>
      </c>
      <c r="P10" s="27" t="s">
        <v>21</v>
      </c>
    </row>
    <row r="11" spans="1:16" s="26" customFormat="1" ht="24.75" customHeight="1">
      <c r="A11" s="31" t="s">
        <v>49</v>
      </c>
      <c r="B11" s="185">
        <v>281</v>
      </c>
      <c r="C11" s="30">
        <f aca="true" t="shared" si="0" ref="C11:C17">B11/B11*100</f>
        <v>100</v>
      </c>
      <c r="D11" s="29">
        <v>72</v>
      </c>
      <c r="E11" s="30">
        <f aca="true" t="shared" si="1" ref="E11:E17">D11/B11*100</f>
        <v>25.622775800711743</v>
      </c>
      <c r="F11" s="29">
        <v>12</v>
      </c>
      <c r="G11" s="30">
        <f aca="true" t="shared" si="2" ref="G11:G17">F11/B11*100</f>
        <v>4.270462633451958</v>
      </c>
      <c r="H11" s="29">
        <v>12</v>
      </c>
      <c r="I11" s="293">
        <f aca="true" t="shared" si="3" ref="I11:I17">H11/B11*100</f>
        <v>4.270462633451958</v>
      </c>
      <c r="J11" s="29">
        <v>196</v>
      </c>
      <c r="K11" s="30">
        <f aca="true" t="shared" si="4" ref="K11:K17">J11/B11*100</f>
        <v>69.7508896797153</v>
      </c>
      <c r="L11" s="29">
        <v>26</v>
      </c>
      <c r="M11" s="27">
        <v>74</v>
      </c>
      <c r="N11" s="27">
        <v>28</v>
      </c>
      <c r="O11" s="31">
        <v>69</v>
      </c>
      <c r="P11" s="27" t="s">
        <v>49</v>
      </c>
    </row>
    <row r="12" spans="1:16" s="35" customFormat="1" ht="24.75" customHeight="1">
      <c r="A12" s="33" t="s">
        <v>48</v>
      </c>
      <c r="B12" s="294">
        <v>278</v>
      </c>
      <c r="C12" s="295">
        <f t="shared" si="0"/>
        <v>100</v>
      </c>
      <c r="D12" s="296">
        <v>68</v>
      </c>
      <c r="E12" s="295">
        <f t="shared" si="1"/>
        <v>24.46043165467626</v>
      </c>
      <c r="F12" s="296">
        <v>12</v>
      </c>
      <c r="G12" s="295">
        <f t="shared" si="2"/>
        <v>4.316546762589928</v>
      </c>
      <c r="H12" s="297">
        <v>12</v>
      </c>
      <c r="I12" s="295">
        <f t="shared" si="3"/>
        <v>4.316546762589928</v>
      </c>
      <c r="J12" s="296">
        <v>198</v>
      </c>
      <c r="K12" s="295">
        <f t="shared" si="4"/>
        <v>71.22302158273382</v>
      </c>
      <c r="L12" s="296">
        <v>25</v>
      </c>
      <c r="M12" s="296">
        <v>74</v>
      </c>
      <c r="N12" s="296">
        <v>28</v>
      </c>
      <c r="O12" s="298">
        <v>72</v>
      </c>
      <c r="P12" s="58" t="s">
        <v>48</v>
      </c>
    </row>
    <row r="13" spans="1:16" s="7" customFormat="1" ht="24.75" customHeight="1">
      <c r="A13" s="5" t="s">
        <v>50</v>
      </c>
      <c r="B13" s="299">
        <f>AVERAGE(B14:B17)</f>
        <v>284</v>
      </c>
      <c r="C13" s="300">
        <f t="shared" si="0"/>
        <v>100</v>
      </c>
      <c r="D13" s="301">
        <f>AVERAGE(D14:D17)</f>
        <v>67</v>
      </c>
      <c r="E13" s="300">
        <f t="shared" si="1"/>
        <v>23.591549295774648</v>
      </c>
      <c r="F13" s="301">
        <f>AVERAGE(F14:F17)</f>
        <v>12</v>
      </c>
      <c r="G13" s="300">
        <f t="shared" si="2"/>
        <v>4.225352112676056</v>
      </c>
      <c r="H13" s="301">
        <f>AVERAGE(H14:H17)</f>
        <v>12</v>
      </c>
      <c r="I13" s="300">
        <f t="shared" si="3"/>
        <v>4.225352112676056</v>
      </c>
      <c r="J13" s="301">
        <f>AVERAGE(J14:J17)</f>
        <v>205</v>
      </c>
      <c r="K13" s="300">
        <f t="shared" si="4"/>
        <v>72.1830985915493</v>
      </c>
      <c r="L13" s="301">
        <f>AVERAGE(L14:L17)</f>
        <v>21.75</v>
      </c>
      <c r="M13" s="301">
        <f>AVERAGE(M14:M17)</f>
        <v>75.25</v>
      </c>
      <c r="N13" s="301">
        <f>AVERAGE(N14:N17)</f>
        <v>26.5</v>
      </c>
      <c r="O13" s="302">
        <f>AVERAGE(O14:O17)</f>
        <v>81.5</v>
      </c>
      <c r="P13" s="6" t="s">
        <v>50</v>
      </c>
    </row>
    <row r="14" spans="1:16" s="26" customFormat="1" ht="24.75" customHeight="1">
      <c r="A14" s="59">
        <v>0.25</v>
      </c>
      <c r="B14" s="303">
        <f>SUM(D14,F14,J14)</f>
        <v>279</v>
      </c>
      <c r="C14" s="304">
        <f t="shared" si="0"/>
        <v>100</v>
      </c>
      <c r="D14" s="305">
        <v>66</v>
      </c>
      <c r="E14" s="304">
        <f t="shared" si="1"/>
        <v>23.655913978494624</v>
      </c>
      <c r="F14" s="305">
        <v>13</v>
      </c>
      <c r="G14" s="304">
        <f t="shared" si="2"/>
        <v>4.659498207885305</v>
      </c>
      <c r="H14" s="305">
        <v>13</v>
      </c>
      <c r="I14" s="304">
        <f t="shared" si="3"/>
        <v>4.659498207885305</v>
      </c>
      <c r="J14" s="305">
        <v>200</v>
      </c>
      <c r="K14" s="304">
        <f t="shared" si="4"/>
        <v>71.68458781362007</v>
      </c>
      <c r="L14" s="305">
        <v>21</v>
      </c>
      <c r="M14" s="305">
        <v>74</v>
      </c>
      <c r="N14" s="305">
        <v>27</v>
      </c>
      <c r="O14" s="306">
        <v>77</v>
      </c>
      <c r="P14" s="188">
        <v>0.25</v>
      </c>
    </row>
    <row r="15" spans="1:16" s="26" customFormat="1" ht="24.75" customHeight="1">
      <c r="A15" s="59">
        <v>0.5</v>
      </c>
      <c r="B15" s="303">
        <f>SUM(D15,F15,J15)</f>
        <v>288</v>
      </c>
      <c r="C15" s="304">
        <f t="shared" si="0"/>
        <v>100</v>
      </c>
      <c r="D15" s="305">
        <v>69</v>
      </c>
      <c r="E15" s="304">
        <f t="shared" si="1"/>
        <v>23.958333333333336</v>
      </c>
      <c r="F15" s="305">
        <v>11</v>
      </c>
      <c r="G15" s="304">
        <f t="shared" si="2"/>
        <v>3.8194444444444446</v>
      </c>
      <c r="H15" s="305">
        <v>11</v>
      </c>
      <c r="I15" s="304">
        <f t="shared" si="3"/>
        <v>3.8194444444444446</v>
      </c>
      <c r="J15" s="305">
        <v>208</v>
      </c>
      <c r="K15" s="304">
        <f t="shared" si="4"/>
        <v>72.22222222222221</v>
      </c>
      <c r="L15" s="305">
        <v>23</v>
      </c>
      <c r="M15" s="305">
        <v>77</v>
      </c>
      <c r="N15" s="305">
        <v>26</v>
      </c>
      <c r="O15" s="306">
        <v>83</v>
      </c>
      <c r="P15" s="188">
        <v>0.5</v>
      </c>
    </row>
    <row r="16" spans="1:16" s="26" customFormat="1" ht="24.75" customHeight="1">
      <c r="A16" s="59">
        <v>0.75</v>
      </c>
      <c r="B16" s="303">
        <f>SUM(D16,F16,J16)</f>
        <v>281</v>
      </c>
      <c r="C16" s="304">
        <f t="shared" si="0"/>
        <v>100</v>
      </c>
      <c r="D16" s="305">
        <v>64</v>
      </c>
      <c r="E16" s="304">
        <f t="shared" si="1"/>
        <v>22.77580071174377</v>
      </c>
      <c r="F16" s="305">
        <v>12</v>
      </c>
      <c r="G16" s="304">
        <f t="shared" si="2"/>
        <v>4.270462633451958</v>
      </c>
      <c r="H16" s="305">
        <v>12</v>
      </c>
      <c r="I16" s="304">
        <f t="shared" si="3"/>
        <v>4.270462633451958</v>
      </c>
      <c r="J16" s="305">
        <f>SUM(L16:O16)</f>
        <v>205</v>
      </c>
      <c r="K16" s="304">
        <f t="shared" si="4"/>
        <v>72.95373665480427</v>
      </c>
      <c r="L16" s="305">
        <v>21</v>
      </c>
      <c r="M16" s="305">
        <v>76</v>
      </c>
      <c r="N16" s="305">
        <v>26</v>
      </c>
      <c r="O16" s="306">
        <v>82</v>
      </c>
      <c r="P16" s="188">
        <v>0.75</v>
      </c>
    </row>
    <row r="17" spans="1:16" s="26" customFormat="1" ht="24.75" customHeight="1" thickBot="1">
      <c r="A17" s="60">
        <v>1</v>
      </c>
      <c r="B17" s="307">
        <f>SUM(D17,F17,J17)</f>
        <v>288</v>
      </c>
      <c r="C17" s="308">
        <f t="shared" si="0"/>
        <v>100</v>
      </c>
      <c r="D17" s="309">
        <v>69</v>
      </c>
      <c r="E17" s="308">
        <f t="shared" si="1"/>
        <v>23.958333333333336</v>
      </c>
      <c r="F17" s="309">
        <v>12</v>
      </c>
      <c r="G17" s="308">
        <f t="shared" si="2"/>
        <v>4.166666666666666</v>
      </c>
      <c r="H17" s="309">
        <v>12</v>
      </c>
      <c r="I17" s="308">
        <f t="shared" si="3"/>
        <v>4.166666666666666</v>
      </c>
      <c r="J17" s="309">
        <f>SUM(L17:O17)</f>
        <v>207</v>
      </c>
      <c r="K17" s="308">
        <f t="shared" si="4"/>
        <v>71.875</v>
      </c>
      <c r="L17" s="309">
        <v>22</v>
      </c>
      <c r="M17" s="309">
        <v>74</v>
      </c>
      <c r="N17" s="309">
        <v>27</v>
      </c>
      <c r="O17" s="310">
        <v>84</v>
      </c>
      <c r="P17" s="189">
        <v>1</v>
      </c>
    </row>
    <row r="18" spans="1:16" s="209" customFormat="1" ht="15" customHeight="1">
      <c r="A18" s="356" t="s">
        <v>65</v>
      </c>
      <c r="B18" s="357"/>
      <c r="C18" s="357"/>
      <c r="D18" s="357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311" t="s">
        <v>237</v>
      </c>
    </row>
    <row r="19" s="209" customFormat="1" ht="15" customHeight="1">
      <c r="A19" s="286" t="s">
        <v>238</v>
      </c>
    </row>
    <row r="20" s="91" customFormat="1" ht="15" customHeight="1">
      <c r="A20" s="91" t="s">
        <v>288</v>
      </c>
    </row>
    <row r="21" spans="1:16" s="178" customFormat="1" ht="13.5" customHeight="1">
      <c r="A21" s="353"/>
      <c r="B21" s="354"/>
      <c r="C21" s="354"/>
      <c r="D21" s="354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1"/>
    </row>
    <row r="22" s="192" customFormat="1" ht="13.5" customHeight="1">
      <c r="A22" s="177"/>
    </row>
    <row r="23" spans="1:17" s="213" customFormat="1" ht="13.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Q23" s="91"/>
    </row>
    <row r="24" s="26" customFormat="1" ht="13.5"/>
    <row r="25" s="26" customFormat="1" ht="13.5"/>
  </sheetData>
  <mergeCells count="14">
    <mergeCell ref="F3:I3"/>
    <mergeCell ref="A21:D21"/>
    <mergeCell ref="A3:A7"/>
    <mergeCell ref="A18:D18"/>
    <mergeCell ref="P3:P7"/>
    <mergeCell ref="A1:P1"/>
    <mergeCell ref="F6:F7"/>
    <mergeCell ref="J3:O3"/>
    <mergeCell ref="B4:C4"/>
    <mergeCell ref="D4:E4"/>
    <mergeCell ref="F4:G4"/>
    <mergeCell ref="H4:I4"/>
    <mergeCell ref="B3:C3"/>
    <mergeCell ref="D3:E3"/>
  </mergeCells>
  <printOptions/>
  <pageMargins left="0.36" right="0.35" top="1" bottom="1" header="0.5" footer="0.5"/>
  <pageSetup horizontalDpi="600" verticalDpi="600" orientation="landscape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2"/>
  <sheetViews>
    <sheetView zoomScaleSheetLayoutView="75" workbookViewId="0" topLeftCell="A10">
      <selection activeCell="X14" sqref="X14"/>
    </sheetView>
  </sheetViews>
  <sheetFormatPr defaultColWidth="8.88671875" defaultRowHeight="13.5"/>
  <cols>
    <col min="1" max="1" width="7.77734375" style="0" customWidth="1"/>
    <col min="2" max="2" width="7.5546875" style="0" bestFit="1" customWidth="1"/>
    <col min="3" max="3" width="6.99609375" style="0" customWidth="1"/>
    <col min="4" max="4" width="8.10546875" style="0" customWidth="1"/>
    <col min="5" max="5" width="6.99609375" style="0" bestFit="1" customWidth="1"/>
    <col min="6" max="6" width="8.6640625" style="0" customWidth="1"/>
    <col min="7" max="7" width="6.99609375" style="0" bestFit="1" customWidth="1"/>
    <col min="8" max="8" width="7.77734375" style="0" customWidth="1"/>
    <col min="9" max="9" width="6.99609375" style="0" bestFit="1" customWidth="1"/>
    <col min="10" max="10" width="6.5546875" style="0" customWidth="1"/>
    <col min="11" max="11" width="6.99609375" style="0" bestFit="1" customWidth="1"/>
    <col min="12" max="12" width="9.3359375" style="0" customWidth="1"/>
    <col min="13" max="13" width="7.6640625" style="0" bestFit="1" customWidth="1"/>
    <col min="14" max="14" width="7.3359375" style="0" customWidth="1"/>
    <col min="15" max="15" width="8.4453125" style="0" customWidth="1"/>
    <col min="16" max="16" width="9.3359375" style="0" customWidth="1"/>
    <col min="17" max="17" width="6.99609375" style="0" bestFit="1" customWidth="1"/>
    <col min="18" max="18" width="7.77734375" style="0" customWidth="1"/>
    <col min="19" max="19" width="6.99609375" style="0" bestFit="1" customWidth="1"/>
    <col min="20" max="20" width="8.3359375" style="0" customWidth="1"/>
    <col min="21" max="21" width="7.5546875" style="0" customWidth="1"/>
  </cols>
  <sheetData>
    <row r="1" spans="1:26" s="260" customFormat="1" ht="36" customHeight="1">
      <c r="A1" s="363" t="s">
        <v>173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217"/>
      <c r="Z1" s="217"/>
    </row>
    <row r="2" spans="1:25" s="127" customFormat="1" ht="21" customHeight="1" thickBot="1">
      <c r="A2" s="164" t="s">
        <v>174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166"/>
      <c r="O2" s="164"/>
      <c r="P2" s="91"/>
      <c r="Q2" s="91"/>
      <c r="R2" s="91"/>
      <c r="S2" s="91"/>
      <c r="T2" s="91"/>
      <c r="U2" s="91"/>
      <c r="V2" s="91"/>
      <c r="W2" s="91"/>
      <c r="X2" s="166" t="s">
        <v>176</v>
      </c>
      <c r="Y2" s="92"/>
    </row>
    <row r="3" spans="1:24" s="157" customFormat="1" ht="34.5" customHeight="1">
      <c r="A3" s="364" t="s">
        <v>177</v>
      </c>
      <c r="B3" s="331" t="s">
        <v>178</v>
      </c>
      <c r="C3" s="334"/>
      <c r="D3" s="315" t="s">
        <v>179</v>
      </c>
      <c r="E3" s="334"/>
      <c r="F3" s="315" t="s">
        <v>180</v>
      </c>
      <c r="G3" s="334"/>
      <c r="H3" s="315" t="s">
        <v>181</v>
      </c>
      <c r="I3" s="334"/>
      <c r="J3" s="315" t="s">
        <v>182</v>
      </c>
      <c r="K3" s="334"/>
      <c r="L3" s="315" t="s">
        <v>183</v>
      </c>
      <c r="M3" s="334"/>
      <c r="N3" s="315" t="s">
        <v>184</v>
      </c>
      <c r="O3" s="334"/>
      <c r="P3" s="315" t="s">
        <v>185</v>
      </c>
      <c r="Q3" s="334"/>
      <c r="R3" s="315" t="s">
        <v>186</v>
      </c>
      <c r="S3" s="334"/>
      <c r="T3" s="315" t="s">
        <v>187</v>
      </c>
      <c r="U3" s="334"/>
      <c r="V3" s="315" t="s">
        <v>188</v>
      </c>
      <c r="W3" s="334"/>
      <c r="X3" s="359" t="s">
        <v>189</v>
      </c>
    </row>
    <row r="4" spans="1:24" s="157" customFormat="1" ht="34.5" customHeight="1">
      <c r="A4" s="365"/>
      <c r="B4" s="332"/>
      <c r="C4" s="335"/>
      <c r="D4" s="332"/>
      <c r="E4" s="335"/>
      <c r="F4" s="332"/>
      <c r="G4" s="335"/>
      <c r="H4" s="332"/>
      <c r="I4" s="335"/>
      <c r="J4" s="332"/>
      <c r="K4" s="335"/>
      <c r="L4" s="332"/>
      <c r="M4" s="335"/>
      <c r="N4" s="332"/>
      <c r="O4" s="336"/>
      <c r="P4" s="332"/>
      <c r="Q4" s="335"/>
      <c r="R4" s="332"/>
      <c r="S4" s="335"/>
      <c r="T4" s="332"/>
      <c r="U4" s="335"/>
      <c r="V4" s="332"/>
      <c r="W4" s="335"/>
      <c r="X4" s="360"/>
    </row>
    <row r="5" spans="1:24" s="127" customFormat="1" ht="30" customHeight="1">
      <c r="A5" s="365"/>
      <c r="B5" s="168"/>
      <c r="C5" s="99" t="s">
        <v>40</v>
      </c>
      <c r="D5" s="100" t="s">
        <v>190</v>
      </c>
      <c r="E5" s="99" t="s">
        <v>40</v>
      </c>
      <c r="F5" s="95"/>
      <c r="G5" s="99" t="s">
        <v>40</v>
      </c>
      <c r="H5" s="101" t="s">
        <v>191</v>
      </c>
      <c r="I5" s="99" t="s">
        <v>40</v>
      </c>
      <c r="J5" s="169"/>
      <c r="K5" s="99" t="s">
        <v>40</v>
      </c>
      <c r="L5" s="101"/>
      <c r="M5" s="99" t="s">
        <v>40</v>
      </c>
      <c r="N5" s="100"/>
      <c r="O5" s="100" t="s">
        <v>40</v>
      </c>
      <c r="P5" s="95" t="s">
        <v>192</v>
      </c>
      <c r="Q5" s="99" t="s">
        <v>40</v>
      </c>
      <c r="R5" s="101" t="s">
        <v>193</v>
      </c>
      <c r="S5" s="99" t="s">
        <v>40</v>
      </c>
      <c r="T5" s="169" t="s">
        <v>194</v>
      </c>
      <c r="U5" s="99" t="s">
        <v>40</v>
      </c>
      <c r="V5" s="100"/>
      <c r="W5" s="99" t="s">
        <v>40</v>
      </c>
      <c r="X5" s="360"/>
    </row>
    <row r="6" spans="1:24" s="127" customFormat="1" ht="30" customHeight="1">
      <c r="A6" s="365"/>
      <c r="B6" s="100"/>
      <c r="C6" s="97"/>
      <c r="D6" s="96" t="s">
        <v>195</v>
      </c>
      <c r="E6" s="97"/>
      <c r="F6" s="100"/>
      <c r="G6" s="97"/>
      <c r="H6" s="101" t="s">
        <v>196</v>
      </c>
      <c r="I6" s="100"/>
      <c r="J6" s="170"/>
      <c r="K6" s="100"/>
      <c r="L6" s="171"/>
      <c r="M6" s="100"/>
      <c r="N6" s="96"/>
      <c r="O6" s="97"/>
      <c r="P6" s="100" t="s">
        <v>197</v>
      </c>
      <c r="Q6" s="97"/>
      <c r="R6" s="101" t="s">
        <v>198</v>
      </c>
      <c r="S6" s="100"/>
      <c r="T6" s="169" t="s">
        <v>199</v>
      </c>
      <c r="U6" s="100"/>
      <c r="V6" s="100"/>
      <c r="W6" s="100"/>
      <c r="X6" s="360"/>
    </row>
    <row r="7" spans="1:24" s="127" customFormat="1" ht="30" customHeight="1">
      <c r="A7" s="365"/>
      <c r="B7" s="100"/>
      <c r="C7" s="100" t="s">
        <v>201</v>
      </c>
      <c r="D7" s="172" t="s">
        <v>4</v>
      </c>
      <c r="E7" s="100" t="s">
        <v>201</v>
      </c>
      <c r="F7" s="170"/>
      <c r="G7" s="100" t="s">
        <v>201</v>
      </c>
      <c r="H7" s="101" t="s">
        <v>202</v>
      </c>
      <c r="I7" s="100" t="s">
        <v>201</v>
      </c>
      <c r="J7" s="170"/>
      <c r="K7" s="100" t="s">
        <v>201</v>
      </c>
      <c r="L7" s="101" t="s">
        <v>203</v>
      </c>
      <c r="M7" s="100" t="s">
        <v>201</v>
      </c>
      <c r="N7" s="173" t="s">
        <v>204</v>
      </c>
      <c r="O7" s="100" t="s">
        <v>200</v>
      </c>
      <c r="P7" s="169" t="s">
        <v>205</v>
      </c>
      <c r="Q7" s="100" t="s">
        <v>201</v>
      </c>
      <c r="R7" s="101" t="s">
        <v>206</v>
      </c>
      <c r="S7" s="100" t="s">
        <v>201</v>
      </c>
      <c r="T7" s="169" t="s">
        <v>207</v>
      </c>
      <c r="U7" s="100" t="s">
        <v>201</v>
      </c>
      <c r="V7" s="100" t="s">
        <v>208</v>
      </c>
      <c r="W7" s="100" t="s">
        <v>201</v>
      </c>
      <c r="X7" s="360"/>
    </row>
    <row r="8" spans="1:24" s="127" customFormat="1" ht="30" customHeight="1">
      <c r="A8" s="366"/>
      <c r="B8" s="103" t="s">
        <v>135</v>
      </c>
      <c r="C8" s="175" t="s">
        <v>211</v>
      </c>
      <c r="D8" s="103" t="s">
        <v>210</v>
      </c>
      <c r="E8" s="175" t="s">
        <v>211</v>
      </c>
      <c r="F8" s="103" t="s">
        <v>212</v>
      </c>
      <c r="G8" s="175" t="s">
        <v>211</v>
      </c>
      <c r="H8" s="161" t="s">
        <v>213</v>
      </c>
      <c r="I8" s="175" t="s">
        <v>211</v>
      </c>
      <c r="J8" s="103" t="s">
        <v>214</v>
      </c>
      <c r="K8" s="175" t="s">
        <v>211</v>
      </c>
      <c r="L8" s="161" t="s">
        <v>215</v>
      </c>
      <c r="M8" s="175" t="s">
        <v>211</v>
      </c>
      <c r="N8" s="103" t="s">
        <v>215</v>
      </c>
      <c r="O8" s="174" t="s">
        <v>209</v>
      </c>
      <c r="P8" s="103" t="s">
        <v>216</v>
      </c>
      <c r="Q8" s="175" t="s">
        <v>211</v>
      </c>
      <c r="R8" s="161" t="s">
        <v>215</v>
      </c>
      <c r="S8" s="175" t="s">
        <v>211</v>
      </c>
      <c r="T8" s="103" t="s">
        <v>217</v>
      </c>
      <c r="U8" s="175" t="s">
        <v>211</v>
      </c>
      <c r="V8" s="103" t="s">
        <v>218</v>
      </c>
      <c r="W8" s="175" t="s">
        <v>211</v>
      </c>
      <c r="X8" s="361"/>
    </row>
    <row r="9" spans="1:24" s="17" customFormat="1" ht="45.75" customHeight="1">
      <c r="A9" s="227" t="s">
        <v>26</v>
      </c>
      <c r="B9" s="244">
        <v>261</v>
      </c>
      <c r="C9" s="244">
        <v>99.81395348837208</v>
      </c>
      <c r="D9" s="244">
        <v>5</v>
      </c>
      <c r="E9" s="245">
        <f>D9/B9*100</f>
        <v>1.9157088122605364</v>
      </c>
      <c r="F9" s="244">
        <v>12</v>
      </c>
      <c r="G9" s="245">
        <f>F9/B9*100</f>
        <v>4.597701149425287</v>
      </c>
      <c r="H9" s="244">
        <v>16</v>
      </c>
      <c r="I9" s="245">
        <f>H9/B9*100</f>
        <v>6.130268199233716</v>
      </c>
      <c r="J9" s="244">
        <v>30</v>
      </c>
      <c r="K9" s="245">
        <f>J9/B9*100</f>
        <v>11.494252873563218</v>
      </c>
      <c r="L9" s="244">
        <v>34</v>
      </c>
      <c r="M9" s="246">
        <f>L9/B9*100</f>
        <v>13.026819923371647</v>
      </c>
      <c r="N9" s="244">
        <v>30</v>
      </c>
      <c r="O9" s="245">
        <f>N9/'[1]5.직업별취업자'!N9*100</f>
        <v>1.5</v>
      </c>
      <c r="P9" s="244">
        <v>62</v>
      </c>
      <c r="Q9" s="245">
        <f>P9/'[1]5.직업별취업자'!N9*100</f>
        <v>3.1</v>
      </c>
      <c r="R9" s="244">
        <v>19</v>
      </c>
      <c r="S9" s="245">
        <f>R9/'[1]5.직업별취업자'!N9*100</f>
        <v>0.95</v>
      </c>
      <c r="T9" s="244">
        <v>22</v>
      </c>
      <c r="U9" s="245">
        <f>T9/'[1]5.직업별취업자'!N9*100</f>
        <v>1.0999999999999999</v>
      </c>
      <c r="V9" s="244">
        <v>32</v>
      </c>
      <c r="W9" s="247">
        <f>V9/'[1]5.직업별취업자'!N9*100</f>
        <v>1.6</v>
      </c>
      <c r="X9" s="248" t="s">
        <v>5</v>
      </c>
    </row>
    <row r="10" spans="1:24" s="49" customFormat="1" ht="45.75" customHeight="1">
      <c r="A10" s="31" t="s">
        <v>220</v>
      </c>
      <c r="B10" s="61">
        <v>264</v>
      </c>
      <c r="C10" s="61">
        <v>100</v>
      </c>
      <c r="D10" s="61">
        <v>4</v>
      </c>
      <c r="E10" s="62">
        <f>D10/B10*100</f>
        <v>1.5151515151515151</v>
      </c>
      <c r="F10" s="61">
        <v>14</v>
      </c>
      <c r="G10" s="62">
        <f>F10/B10*100</f>
        <v>5.303030303030303</v>
      </c>
      <c r="H10" s="61">
        <v>16</v>
      </c>
      <c r="I10" s="62">
        <f>H10/B10*100</f>
        <v>6.0606060606060606</v>
      </c>
      <c r="J10" s="61">
        <v>30</v>
      </c>
      <c r="K10" s="62">
        <f>J10/B10*100</f>
        <v>11.363636363636363</v>
      </c>
      <c r="L10" s="61">
        <v>37</v>
      </c>
      <c r="M10" s="62">
        <f>L10/B10*100</f>
        <v>14.015151515151514</v>
      </c>
      <c r="N10" s="61">
        <v>31</v>
      </c>
      <c r="O10" s="62">
        <f>N10/'[1]5.직업별취업자'!N10*100</f>
        <v>1.5492253873063468</v>
      </c>
      <c r="P10" s="61">
        <v>60</v>
      </c>
      <c r="Q10" s="62">
        <f>P10/'[1]5.직업별취업자'!N10*100</f>
        <v>2.998500749625187</v>
      </c>
      <c r="R10" s="61">
        <v>19</v>
      </c>
      <c r="S10" s="62">
        <f>R10/'[1]5.직업별취업자'!N10*100</f>
        <v>0.9495252373813095</v>
      </c>
      <c r="T10" s="61">
        <v>22</v>
      </c>
      <c r="U10" s="62">
        <f>T10/'[1]5.직업별취업자'!N10*100</f>
        <v>1.0994502748625687</v>
      </c>
      <c r="V10" s="61">
        <v>31</v>
      </c>
      <c r="W10" s="63">
        <f>V10/'[1]5.직업별취업자'!N10*100</f>
        <v>1.5492253873063468</v>
      </c>
      <c r="X10" s="28" t="s">
        <v>20</v>
      </c>
    </row>
    <row r="11" spans="1:24" s="49" customFormat="1" ht="45.75" customHeight="1">
      <c r="A11" s="31" t="s">
        <v>21</v>
      </c>
      <c r="B11" s="61">
        <v>271</v>
      </c>
      <c r="C11" s="61">
        <v>100</v>
      </c>
      <c r="D11" s="61">
        <v>3</v>
      </c>
      <c r="E11" s="62">
        <v>1.107011070110701</v>
      </c>
      <c r="F11" s="61">
        <v>13</v>
      </c>
      <c r="G11" s="62">
        <v>4.797047970479705</v>
      </c>
      <c r="H11" s="61">
        <v>16</v>
      </c>
      <c r="I11" s="62">
        <v>5.904059040590406</v>
      </c>
      <c r="J11" s="61">
        <v>30</v>
      </c>
      <c r="K11" s="62">
        <v>11.07011070110701</v>
      </c>
      <c r="L11" s="61">
        <v>43</v>
      </c>
      <c r="M11" s="62">
        <v>15.867158671586715</v>
      </c>
      <c r="N11" s="61">
        <v>33</v>
      </c>
      <c r="O11" s="62">
        <v>12.177121771217712</v>
      </c>
      <c r="P11" s="61">
        <v>57</v>
      </c>
      <c r="Q11" s="62">
        <v>21.033210332103323</v>
      </c>
      <c r="R11" s="61">
        <v>22</v>
      </c>
      <c r="S11" s="62">
        <v>8.118081180811808</v>
      </c>
      <c r="T11" s="61">
        <v>23</v>
      </c>
      <c r="U11" s="62">
        <v>8.487084870848708</v>
      </c>
      <c r="V11" s="61">
        <v>32</v>
      </c>
      <c r="W11" s="63">
        <v>11.808118081180812</v>
      </c>
      <c r="X11" s="27" t="s">
        <v>221</v>
      </c>
    </row>
    <row r="12" spans="1:24" s="18" customFormat="1" ht="45.75" customHeight="1">
      <c r="A12" s="33" t="s">
        <v>49</v>
      </c>
      <c r="B12" s="64">
        <v>281</v>
      </c>
      <c r="C12" s="64">
        <f aca="true" t="shared" si="0" ref="C12:C18">B12/B12*100</f>
        <v>100</v>
      </c>
      <c r="D12" s="64">
        <v>4</v>
      </c>
      <c r="E12" s="65">
        <f>D12/$B$12*100</f>
        <v>1.4234875444839856</v>
      </c>
      <c r="F12" s="64">
        <v>16</v>
      </c>
      <c r="G12" s="65">
        <f>F12/$B$12*100</f>
        <v>5.6939501779359425</v>
      </c>
      <c r="H12" s="64">
        <v>17</v>
      </c>
      <c r="I12" s="65">
        <f>H12/$B$12*100</f>
        <v>6.049822064056939</v>
      </c>
      <c r="J12" s="64">
        <v>31</v>
      </c>
      <c r="K12" s="65">
        <f>J12/B12*100</f>
        <v>11.032028469750891</v>
      </c>
      <c r="L12" s="64">
        <v>43</v>
      </c>
      <c r="M12" s="65">
        <f>L12/B12*100</f>
        <v>15.302491103202847</v>
      </c>
      <c r="N12" s="64">
        <v>29</v>
      </c>
      <c r="O12" s="65">
        <f>N12/B12*100</f>
        <v>10.320284697508896</v>
      </c>
      <c r="P12" s="64">
        <v>67</v>
      </c>
      <c r="Q12" s="65">
        <f>P12/B12*100</f>
        <v>23.843416370106763</v>
      </c>
      <c r="R12" s="64">
        <v>24</v>
      </c>
      <c r="S12" s="65">
        <f>R12/B12*100</f>
        <v>8.540925266903916</v>
      </c>
      <c r="T12" s="64">
        <v>21</v>
      </c>
      <c r="U12" s="65">
        <f>T12/B12*100</f>
        <v>7.473309608540925</v>
      </c>
      <c r="V12" s="64">
        <v>28</v>
      </c>
      <c r="W12" s="66">
        <f>V12/B12*100</f>
        <v>9.9644128113879</v>
      </c>
      <c r="X12" s="34" t="s">
        <v>49</v>
      </c>
    </row>
    <row r="13" spans="1:24" s="53" customFormat="1" ht="45.75" customHeight="1">
      <c r="A13" s="33" t="s">
        <v>48</v>
      </c>
      <c r="B13" s="64">
        <v>278</v>
      </c>
      <c r="C13" s="64">
        <f t="shared" si="0"/>
        <v>100</v>
      </c>
      <c r="D13" s="64">
        <v>4</v>
      </c>
      <c r="E13" s="65">
        <f>D13/$B$12*100</f>
        <v>1.4234875444839856</v>
      </c>
      <c r="F13" s="64">
        <v>16</v>
      </c>
      <c r="G13" s="65">
        <v>5.8</v>
      </c>
      <c r="H13" s="64">
        <v>16</v>
      </c>
      <c r="I13" s="65">
        <v>5.8</v>
      </c>
      <c r="J13" s="64">
        <v>29</v>
      </c>
      <c r="K13" s="65">
        <f>J13/B13*100</f>
        <v>10.431654676258994</v>
      </c>
      <c r="L13" s="64">
        <v>44</v>
      </c>
      <c r="M13" s="65">
        <f>L13/B13*100</f>
        <v>15.827338129496402</v>
      </c>
      <c r="N13" s="64">
        <v>30</v>
      </c>
      <c r="O13" s="65">
        <f>N13/B13*100</f>
        <v>10.79136690647482</v>
      </c>
      <c r="P13" s="64">
        <v>61</v>
      </c>
      <c r="Q13" s="65">
        <f>P13/B13*100</f>
        <v>21.942446043165468</v>
      </c>
      <c r="R13" s="64">
        <v>25</v>
      </c>
      <c r="S13" s="65">
        <f>R13/B13*100</f>
        <v>8.992805755395683</v>
      </c>
      <c r="T13" s="64">
        <v>21</v>
      </c>
      <c r="U13" s="65">
        <f>T13/B13*100</f>
        <v>7.553956834532374</v>
      </c>
      <c r="V13" s="64">
        <v>32</v>
      </c>
      <c r="W13" s="66">
        <f>V13/B13*100</f>
        <v>11.510791366906476</v>
      </c>
      <c r="X13" s="34" t="s">
        <v>48</v>
      </c>
    </row>
    <row r="14" spans="1:24" s="18" customFormat="1" ht="45.75" customHeight="1">
      <c r="A14" s="5" t="s">
        <v>50</v>
      </c>
      <c r="B14" s="249">
        <v>284</v>
      </c>
      <c r="C14" s="249">
        <f t="shared" si="0"/>
        <v>100</v>
      </c>
      <c r="D14" s="249">
        <f>AVERAGE(D15:D18)</f>
        <v>4.75</v>
      </c>
      <c r="E14" s="250">
        <f>D14/B14*100</f>
        <v>1.6725352112676055</v>
      </c>
      <c r="F14" s="249">
        <f>AVERAGE(F15:F18)</f>
        <v>19</v>
      </c>
      <c r="G14" s="250">
        <f>F14/B14*100</f>
        <v>6.690140845070422</v>
      </c>
      <c r="H14" s="249">
        <f>AVERAGE(H15:H18)</f>
        <v>18.25</v>
      </c>
      <c r="I14" s="250">
        <f>H14/B14*100</f>
        <v>6.426056338028169</v>
      </c>
      <c r="J14" s="249">
        <f>AVERAGE(J15:J18)</f>
        <v>30.5</v>
      </c>
      <c r="K14" s="250">
        <f>J14/B14*100</f>
        <v>10.73943661971831</v>
      </c>
      <c r="L14" s="249">
        <f>AVERAGE(L15:L18)</f>
        <v>44.75</v>
      </c>
      <c r="M14" s="250">
        <f>L14/B14*100</f>
        <v>15.757042253521128</v>
      </c>
      <c r="N14" s="249">
        <f>AVERAGE(N15:N18)</f>
        <v>31.75</v>
      </c>
      <c r="O14" s="250">
        <v>11.2</v>
      </c>
      <c r="P14" s="249">
        <f>AVERAGE(P15:P18)</f>
        <v>60.5</v>
      </c>
      <c r="Q14" s="250">
        <v>21.3</v>
      </c>
      <c r="R14" s="249">
        <f>AVERAGE(R15:R18)</f>
        <v>25</v>
      </c>
      <c r="S14" s="250">
        <v>8.8</v>
      </c>
      <c r="T14" s="249">
        <f>AVERAGE(T15:T18)</f>
        <v>19</v>
      </c>
      <c r="U14" s="250">
        <v>6.7</v>
      </c>
      <c r="V14" s="249">
        <v>30</v>
      </c>
      <c r="W14" s="251">
        <v>10.7</v>
      </c>
      <c r="X14" s="6" t="s">
        <v>50</v>
      </c>
    </row>
    <row r="15" spans="1:24" s="49" customFormat="1" ht="45.75" customHeight="1">
      <c r="A15" s="59">
        <v>0.25</v>
      </c>
      <c r="B15" s="252">
        <v>278</v>
      </c>
      <c r="C15" s="253">
        <f t="shared" si="0"/>
        <v>100</v>
      </c>
      <c r="D15" s="253">
        <v>4</v>
      </c>
      <c r="E15" s="254">
        <f>D15/B15*100</f>
        <v>1.4388489208633095</v>
      </c>
      <c r="F15" s="253">
        <v>18</v>
      </c>
      <c r="G15" s="254">
        <f>F15/B15*100</f>
        <v>6.474820143884892</v>
      </c>
      <c r="H15" s="253">
        <v>19</v>
      </c>
      <c r="I15" s="254">
        <f>H15/B15*100</f>
        <v>6.83453237410072</v>
      </c>
      <c r="J15" s="253">
        <v>29</v>
      </c>
      <c r="K15" s="254">
        <f>J15/B15*100</f>
        <v>10.431654676258994</v>
      </c>
      <c r="L15" s="253">
        <v>43</v>
      </c>
      <c r="M15" s="254">
        <f>L15/B15*100</f>
        <v>15.467625899280577</v>
      </c>
      <c r="N15" s="253">
        <v>32</v>
      </c>
      <c r="O15" s="254">
        <v>11.5</v>
      </c>
      <c r="P15" s="253">
        <v>61</v>
      </c>
      <c r="Q15" s="254">
        <v>21.9</v>
      </c>
      <c r="R15" s="253">
        <v>24</v>
      </c>
      <c r="S15" s="254">
        <v>8.6</v>
      </c>
      <c r="T15" s="253">
        <v>20</v>
      </c>
      <c r="U15" s="254">
        <v>7.2</v>
      </c>
      <c r="V15" s="253">
        <v>28</v>
      </c>
      <c r="W15" s="255">
        <v>10.1</v>
      </c>
      <c r="X15" s="67">
        <v>36895</v>
      </c>
    </row>
    <row r="16" spans="1:24" s="49" customFormat="1" ht="45.75" customHeight="1">
      <c r="A16" s="59">
        <v>0.5</v>
      </c>
      <c r="B16" s="252">
        <v>287</v>
      </c>
      <c r="C16" s="253">
        <f t="shared" si="0"/>
        <v>100</v>
      </c>
      <c r="D16" s="253">
        <v>4</v>
      </c>
      <c r="E16" s="254">
        <f>D16/B16*100</f>
        <v>1.3937282229965158</v>
      </c>
      <c r="F16" s="253">
        <v>19</v>
      </c>
      <c r="G16" s="254">
        <f>F16/B16*100</f>
        <v>6.620209059233449</v>
      </c>
      <c r="H16" s="253">
        <v>19</v>
      </c>
      <c r="I16" s="254">
        <f>H16/B16*100</f>
        <v>6.620209059233449</v>
      </c>
      <c r="J16" s="253">
        <v>28</v>
      </c>
      <c r="K16" s="254">
        <f>J16/B16*100</f>
        <v>9.75609756097561</v>
      </c>
      <c r="L16" s="253">
        <v>48</v>
      </c>
      <c r="M16" s="254">
        <f>L16/B16*100</f>
        <v>16.72473867595819</v>
      </c>
      <c r="N16" s="253">
        <v>32</v>
      </c>
      <c r="O16" s="254">
        <v>11.1</v>
      </c>
      <c r="P16" s="253">
        <v>63</v>
      </c>
      <c r="Q16" s="254">
        <v>22</v>
      </c>
      <c r="R16" s="253">
        <v>26</v>
      </c>
      <c r="S16" s="254">
        <v>9.1</v>
      </c>
      <c r="T16" s="253">
        <v>19</v>
      </c>
      <c r="U16" s="254">
        <v>6.6</v>
      </c>
      <c r="V16" s="253">
        <v>29</v>
      </c>
      <c r="W16" s="255">
        <v>10.1</v>
      </c>
      <c r="X16" s="67">
        <v>36926</v>
      </c>
    </row>
    <row r="17" spans="1:24" s="49" customFormat="1" ht="45.75" customHeight="1">
      <c r="A17" s="59">
        <v>0.75</v>
      </c>
      <c r="B17" s="252">
        <v>282</v>
      </c>
      <c r="C17" s="253">
        <f t="shared" si="0"/>
        <v>100</v>
      </c>
      <c r="D17" s="253">
        <v>5</v>
      </c>
      <c r="E17" s="254">
        <f>D17/B17*100</f>
        <v>1.773049645390071</v>
      </c>
      <c r="F17" s="253">
        <v>20</v>
      </c>
      <c r="G17" s="254">
        <f>F17/B17*100</f>
        <v>7.092198581560284</v>
      </c>
      <c r="H17" s="253">
        <v>18</v>
      </c>
      <c r="I17" s="254">
        <f>H17/B17*100</f>
        <v>6.382978723404255</v>
      </c>
      <c r="J17" s="253">
        <v>31</v>
      </c>
      <c r="K17" s="254">
        <f>J17/B17*100</f>
        <v>10.99290780141844</v>
      </c>
      <c r="L17" s="253">
        <v>45</v>
      </c>
      <c r="M17" s="254">
        <f>L17/B17*100</f>
        <v>15.957446808510639</v>
      </c>
      <c r="N17" s="253">
        <v>31</v>
      </c>
      <c r="O17" s="254">
        <v>11</v>
      </c>
      <c r="P17" s="253">
        <v>60</v>
      </c>
      <c r="Q17" s="254">
        <v>21.3</v>
      </c>
      <c r="R17" s="253">
        <v>25</v>
      </c>
      <c r="S17" s="254">
        <v>8.9</v>
      </c>
      <c r="T17" s="253">
        <v>19</v>
      </c>
      <c r="U17" s="254">
        <v>6.7</v>
      </c>
      <c r="V17" s="253">
        <v>28</v>
      </c>
      <c r="W17" s="255">
        <v>9.9</v>
      </c>
      <c r="X17" s="67">
        <v>36954</v>
      </c>
    </row>
    <row r="18" spans="1:24" s="49" customFormat="1" ht="45.75" customHeight="1" thickBot="1">
      <c r="A18" s="60">
        <v>1</v>
      </c>
      <c r="B18" s="256">
        <v>288</v>
      </c>
      <c r="C18" s="257">
        <f t="shared" si="0"/>
        <v>100</v>
      </c>
      <c r="D18" s="257">
        <v>6</v>
      </c>
      <c r="E18" s="258">
        <f>D18/B18*100</f>
        <v>2.083333333333333</v>
      </c>
      <c r="F18" s="257">
        <v>19</v>
      </c>
      <c r="G18" s="258">
        <f>F18/B18*100</f>
        <v>6.597222222222222</v>
      </c>
      <c r="H18" s="257">
        <v>17</v>
      </c>
      <c r="I18" s="258">
        <f>H18/B18*100</f>
        <v>5.902777777777778</v>
      </c>
      <c r="J18" s="257">
        <v>34</v>
      </c>
      <c r="K18" s="258">
        <f>J18/B18*100</f>
        <v>11.805555555555555</v>
      </c>
      <c r="L18" s="257">
        <v>43</v>
      </c>
      <c r="M18" s="258">
        <f>L18/B18*100</f>
        <v>14.930555555555555</v>
      </c>
      <c r="N18" s="257">
        <v>32</v>
      </c>
      <c r="O18" s="258">
        <v>11.1</v>
      </c>
      <c r="P18" s="257">
        <v>58</v>
      </c>
      <c r="Q18" s="258">
        <v>20.1</v>
      </c>
      <c r="R18" s="257">
        <v>25</v>
      </c>
      <c r="S18" s="258">
        <v>8.7</v>
      </c>
      <c r="T18" s="257">
        <v>18</v>
      </c>
      <c r="U18" s="258">
        <v>6.3</v>
      </c>
      <c r="V18" s="257">
        <v>36</v>
      </c>
      <c r="W18" s="259">
        <v>12.5</v>
      </c>
      <c r="X18" s="68">
        <v>36985</v>
      </c>
    </row>
    <row r="19" spans="1:24" s="209" customFormat="1" ht="18" customHeight="1">
      <c r="A19" s="286" t="s">
        <v>222</v>
      </c>
      <c r="G19" s="312"/>
      <c r="H19" s="312"/>
      <c r="I19" s="312"/>
      <c r="J19" s="312"/>
      <c r="K19" s="312"/>
      <c r="L19" s="313" t="s">
        <v>223</v>
      </c>
      <c r="P19" s="358" t="s">
        <v>96</v>
      </c>
      <c r="Q19" s="358"/>
      <c r="R19" s="358"/>
      <c r="S19" s="358"/>
      <c r="T19" s="358"/>
      <c r="U19" s="358"/>
      <c r="V19" s="358"/>
      <c r="W19" s="358"/>
      <c r="X19" s="358"/>
    </row>
    <row r="20" s="91" customFormat="1" ht="18" customHeight="1">
      <c r="A20" s="91" t="s">
        <v>271</v>
      </c>
    </row>
    <row r="21" spans="1:24" s="178" customFormat="1" ht="15" customHeight="1">
      <c r="A21" s="177"/>
      <c r="G21" s="219"/>
      <c r="H21" s="219"/>
      <c r="I21" s="219"/>
      <c r="J21" s="219"/>
      <c r="K21" s="219"/>
      <c r="L21" s="190"/>
      <c r="P21" s="362"/>
      <c r="Q21" s="362"/>
      <c r="R21" s="362"/>
      <c r="S21" s="362"/>
      <c r="T21" s="362"/>
      <c r="U21" s="362"/>
      <c r="V21" s="362"/>
      <c r="W21" s="362"/>
      <c r="X21" s="362"/>
    </row>
    <row r="22" spans="1:22" s="157" customFormat="1" ht="12">
      <c r="A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</row>
    <row r="25" s="127" customFormat="1" ht="13.5"/>
    <row r="26" s="127" customFormat="1" ht="13.5"/>
    <row r="27" s="127" customFormat="1" ht="13.5"/>
  </sheetData>
  <mergeCells count="16">
    <mergeCell ref="P21:X21"/>
    <mergeCell ref="V3:W4"/>
    <mergeCell ref="A1:X1"/>
    <mergeCell ref="B3:C4"/>
    <mergeCell ref="D3:E4"/>
    <mergeCell ref="F3:G4"/>
    <mergeCell ref="H3:I4"/>
    <mergeCell ref="J3:K4"/>
    <mergeCell ref="L3:M4"/>
    <mergeCell ref="A3:A8"/>
    <mergeCell ref="P19:X19"/>
    <mergeCell ref="X3:X8"/>
    <mergeCell ref="N3:O4"/>
    <mergeCell ref="P3:Q4"/>
    <mergeCell ref="R3:S4"/>
    <mergeCell ref="T3:U4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zoomScaleSheetLayoutView="75" workbookViewId="0" topLeftCell="C13">
      <selection activeCell="L14" sqref="L14"/>
    </sheetView>
  </sheetViews>
  <sheetFormatPr defaultColWidth="8.88671875" defaultRowHeight="13.5"/>
  <cols>
    <col min="1" max="1" width="13.77734375" style="0" customWidth="1"/>
    <col min="2" max="2" width="9.10546875" style="0" customWidth="1"/>
    <col min="3" max="6" width="8.77734375" style="0" customWidth="1"/>
    <col min="7" max="8" width="9.10546875" style="0" customWidth="1"/>
    <col min="9" max="13" width="8.77734375" style="0" customWidth="1"/>
    <col min="14" max="14" width="14.21484375" style="0" customWidth="1"/>
    <col min="15" max="17" width="9.3359375" style="0" customWidth="1"/>
    <col min="18" max="18" width="12.21484375" style="0" customWidth="1"/>
  </cols>
  <sheetData>
    <row r="1" spans="1:14" s="159" customFormat="1" ht="30.75" customHeight="1">
      <c r="A1" s="328" t="s">
        <v>150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1:14" s="91" customFormat="1" ht="15" customHeight="1" thickBot="1">
      <c r="A2" s="164" t="s">
        <v>97</v>
      </c>
      <c r="N2" s="165" t="s">
        <v>131</v>
      </c>
    </row>
    <row r="3" spans="1:14" s="221" customFormat="1" ht="18.75" customHeight="1">
      <c r="A3" s="220"/>
      <c r="B3" s="368" t="s">
        <v>132</v>
      </c>
      <c r="C3" s="369"/>
      <c r="D3" s="369"/>
      <c r="E3" s="370"/>
      <c r="F3" s="368" t="s">
        <v>133</v>
      </c>
      <c r="G3" s="369"/>
      <c r="H3" s="369"/>
      <c r="I3" s="370"/>
      <c r="J3" s="368" t="s">
        <v>134</v>
      </c>
      <c r="K3" s="369"/>
      <c r="L3" s="369"/>
      <c r="M3" s="370"/>
      <c r="N3" s="220"/>
    </row>
    <row r="4" spans="1:14" s="221" customFormat="1" ht="18.75" customHeight="1">
      <c r="A4" s="222"/>
      <c r="B4" s="371" t="s">
        <v>135</v>
      </c>
      <c r="C4" s="372"/>
      <c r="D4" s="372"/>
      <c r="E4" s="373"/>
      <c r="F4" s="371" t="s">
        <v>136</v>
      </c>
      <c r="G4" s="372"/>
      <c r="H4" s="372"/>
      <c r="I4" s="373"/>
      <c r="J4" s="374" t="s">
        <v>137</v>
      </c>
      <c r="K4" s="372"/>
      <c r="L4" s="372"/>
      <c r="M4" s="373"/>
      <c r="N4" s="222"/>
    </row>
    <row r="5" spans="1:14" s="221" customFormat="1" ht="18.75" customHeight="1">
      <c r="A5" s="222"/>
      <c r="B5" s="224" t="s">
        <v>138</v>
      </c>
      <c r="C5" s="375" t="s">
        <v>139</v>
      </c>
      <c r="D5" s="376"/>
      <c r="E5" s="377"/>
      <c r="F5" s="224" t="s">
        <v>138</v>
      </c>
      <c r="G5" s="375" t="s">
        <v>139</v>
      </c>
      <c r="H5" s="376"/>
      <c r="I5" s="377"/>
      <c r="J5" s="224" t="s">
        <v>138</v>
      </c>
      <c r="K5" s="375" t="s">
        <v>139</v>
      </c>
      <c r="L5" s="376"/>
      <c r="M5" s="377"/>
      <c r="N5" s="222"/>
    </row>
    <row r="6" spans="1:14" s="221" customFormat="1" ht="18.75" customHeight="1">
      <c r="A6" s="222"/>
      <c r="B6" s="225"/>
      <c r="C6" s="371" t="s">
        <v>141</v>
      </c>
      <c r="D6" s="372"/>
      <c r="E6" s="373"/>
      <c r="F6" s="225"/>
      <c r="G6" s="371" t="s">
        <v>141</v>
      </c>
      <c r="H6" s="372"/>
      <c r="I6" s="373"/>
      <c r="J6" s="225"/>
      <c r="K6" s="371" t="s">
        <v>141</v>
      </c>
      <c r="L6" s="372"/>
      <c r="M6" s="373"/>
      <c r="N6" s="222"/>
    </row>
    <row r="7" spans="1:14" s="221" customFormat="1" ht="18.75" customHeight="1">
      <c r="A7" s="222"/>
      <c r="B7" s="225" t="s">
        <v>151</v>
      </c>
      <c r="C7" s="224" t="s">
        <v>132</v>
      </c>
      <c r="D7" s="224" t="s">
        <v>143</v>
      </c>
      <c r="E7" s="224" t="s">
        <v>144</v>
      </c>
      <c r="F7" s="225" t="s">
        <v>151</v>
      </c>
      <c r="G7" s="224" t="s">
        <v>132</v>
      </c>
      <c r="H7" s="224" t="s">
        <v>143</v>
      </c>
      <c r="I7" s="224" t="s">
        <v>144</v>
      </c>
      <c r="J7" s="225" t="s">
        <v>151</v>
      </c>
      <c r="K7" s="224" t="s">
        <v>132</v>
      </c>
      <c r="L7" s="224" t="s">
        <v>143</v>
      </c>
      <c r="M7" s="224" t="s">
        <v>144</v>
      </c>
      <c r="N7" s="222"/>
    </row>
    <row r="8" spans="1:14" s="221" customFormat="1" ht="18.75" customHeight="1">
      <c r="A8" s="223"/>
      <c r="B8" s="226" t="s">
        <v>145</v>
      </c>
      <c r="C8" s="226" t="s">
        <v>135</v>
      </c>
      <c r="D8" s="226" t="s">
        <v>146</v>
      </c>
      <c r="E8" s="226" t="s">
        <v>31</v>
      </c>
      <c r="F8" s="226" t="s">
        <v>145</v>
      </c>
      <c r="G8" s="226" t="s">
        <v>135</v>
      </c>
      <c r="H8" s="226" t="s">
        <v>146</v>
      </c>
      <c r="I8" s="226" t="s">
        <v>31</v>
      </c>
      <c r="J8" s="226" t="s">
        <v>145</v>
      </c>
      <c r="K8" s="226" t="s">
        <v>135</v>
      </c>
      <c r="L8" s="226" t="s">
        <v>146</v>
      </c>
      <c r="M8" s="226" t="s">
        <v>31</v>
      </c>
      <c r="N8" s="223"/>
    </row>
    <row r="9" spans="1:14" s="230" customFormat="1" ht="15.75" customHeight="1">
      <c r="A9" s="227">
        <v>2000</v>
      </c>
      <c r="B9" s="228">
        <v>74</v>
      </c>
      <c r="C9" s="228">
        <v>6689</v>
      </c>
      <c r="D9" s="228">
        <v>6050</v>
      </c>
      <c r="E9" s="228">
        <v>639</v>
      </c>
      <c r="F9" s="228">
        <v>74</v>
      </c>
      <c r="G9" s="228">
        <v>6689</v>
      </c>
      <c r="H9" s="228">
        <v>6050</v>
      </c>
      <c r="I9" s="228">
        <v>639</v>
      </c>
      <c r="J9" s="228">
        <v>0</v>
      </c>
      <c r="K9" s="228">
        <v>0</v>
      </c>
      <c r="L9" s="228">
        <v>0</v>
      </c>
      <c r="M9" s="229">
        <v>0</v>
      </c>
      <c r="N9" s="222">
        <v>2000</v>
      </c>
    </row>
    <row r="10" spans="1:14" s="230" customFormat="1" ht="15.75" customHeight="1">
      <c r="A10" s="227">
        <v>2001</v>
      </c>
      <c r="B10" s="228">
        <v>74</v>
      </c>
      <c r="C10" s="228">
        <v>5591</v>
      </c>
      <c r="D10" s="228">
        <v>4978</v>
      </c>
      <c r="E10" s="228">
        <v>613</v>
      </c>
      <c r="F10" s="228">
        <v>74</v>
      </c>
      <c r="G10" s="228">
        <v>5591</v>
      </c>
      <c r="H10" s="228">
        <v>4978</v>
      </c>
      <c r="I10" s="228">
        <v>613</v>
      </c>
      <c r="J10" s="228">
        <v>0</v>
      </c>
      <c r="K10" s="228">
        <v>0</v>
      </c>
      <c r="L10" s="228">
        <v>0</v>
      </c>
      <c r="M10" s="229">
        <v>0</v>
      </c>
      <c r="N10" s="222">
        <v>2001</v>
      </c>
    </row>
    <row r="11" spans="1:14" s="230" customFormat="1" ht="15.75" customHeight="1">
      <c r="A11" s="227">
        <v>2002</v>
      </c>
      <c r="B11" s="228">
        <v>77</v>
      </c>
      <c r="C11" s="228">
        <v>4951</v>
      </c>
      <c r="D11" s="228">
        <v>4363</v>
      </c>
      <c r="E11" s="228">
        <v>588</v>
      </c>
      <c r="F11" s="228">
        <v>77</v>
      </c>
      <c r="G11" s="228">
        <v>4951</v>
      </c>
      <c r="H11" s="228">
        <v>4363</v>
      </c>
      <c r="I11" s="228">
        <v>588</v>
      </c>
      <c r="J11" s="228">
        <v>0</v>
      </c>
      <c r="K11" s="228">
        <v>0</v>
      </c>
      <c r="L11" s="228">
        <v>0</v>
      </c>
      <c r="M11" s="229">
        <v>0</v>
      </c>
      <c r="N11" s="222">
        <v>2002</v>
      </c>
    </row>
    <row r="12" spans="1:14" s="230" customFormat="1" ht="15.75" customHeight="1">
      <c r="A12" s="227">
        <v>2003</v>
      </c>
      <c r="B12" s="228">
        <v>67</v>
      </c>
      <c r="C12" s="228">
        <v>5141</v>
      </c>
      <c r="D12" s="228">
        <v>4510</v>
      </c>
      <c r="E12" s="228">
        <v>631</v>
      </c>
      <c r="F12" s="228">
        <v>67</v>
      </c>
      <c r="G12" s="228">
        <v>5141</v>
      </c>
      <c r="H12" s="228">
        <v>4510</v>
      </c>
      <c r="I12" s="228">
        <v>631</v>
      </c>
      <c r="J12" s="228">
        <v>0</v>
      </c>
      <c r="K12" s="228">
        <v>0</v>
      </c>
      <c r="L12" s="228">
        <v>0</v>
      </c>
      <c r="M12" s="229">
        <v>0</v>
      </c>
      <c r="N12" s="222">
        <v>2003</v>
      </c>
    </row>
    <row r="13" spans="1:14" s="230" customFormat="1" ht="15.75" customHeight="1">
      <c r="A13" s="227">
        <v>2004</v>
      </c>
      <c r="B13" s="228">
        <v>56</v>
      </c>
      <c r="C13" s="228">
        <v>5293</v>
      </c>
      <c r="D13" s="228">
        <v>4689</v>
      </c>
      <c r="E13" s="228">
        <v>604</v>
      </c>
      <c r="F13" s="228">
        <v>53</v>
      </c>
      <c r="G13" s="228">
        <v>5250</v>
      </c>
      <c r="H13" s="228">
        <v>4646</v>
      </c>
      <c r="I13" s="228">
        <v>604</v>
      </c>
      <c r="J13" s="228">
        <v>3</v>
      </c>
      <c r="K13" s="228">
        <v>43</v>
      </c>
      <c r="L13" s="228">
        <v>43</v>
      </c>
      <c r="M13" s="229">
        <v>0</v>
      </c>
      <c r="N13" s="222">
        <v>2004</v>
      </c>
    </row>
    <row r="14" spans="1:14" s="234" customFormat="1" ht="15.75" customHeight="1">
      <c r="A14" s="5">
        <v>2005</v>
      </c>
      <c r="B14" s="231">
        <f aca="true" t="shared" si="0" ref="B14:M14">SUM(B15:B28)</f>
        <v>48</v>
      </c>
      <c r="C14" s="232">
        <f t="shared" si="0"/>
        <v>4997</v>
      </c>
      <c r="D14" s="232">
        <f t="shared" si="0"/>
        <v>4048</v>
      </c>
      <c r="E14" s="232">
        <f t="shared" si="0"/>
        <v>949</v>
      </c>
      <c r="F14" s="232">
        <f t="shared" si="0"/>
        <v>45</v>
      </c>
      <c r="G14" s="232">
        <f t="shared" si="0"/>
        <v>4802</v>
      </c>
      <c r="H14" s="232">
        <f t="shared" si="0"/>
        <v>3947</v>
      </c>
      <c r="I14" s="232">
        <f t="shared" si="0"/>
        <v>855</v>
      </c>
      <c r="J14" s="232">
        <f t="shared" si="0"/>
        <v>3</v>
      </c>
      <c r="K14" s="232">
        <f t="shared" si="0"/>
        <v>195</v>
      </c>
      <c r="L14" s="232">
        <f t="shared" si="0"/>
        <v>101</v>
      </c>
      <c r="M14" s="233">
        <f t="shared" si="0"/>
        <v>94</v>
      </c>
      <c r="N14" s="107">
        <v>2005</v>
      </c>
    </row>
    <row r="15" spans="1:14" s="127" customFormat="1" ht="15.75" customHeight="1">
      <c r="A15" s="31" t="s">
        <v>152</v>
      </c>
      <c r="B15" s="235">
        <f>SUM(F15,J15)</f>
        <v>5</v>
      </c>
      <c r="C15" s="236">
        <f>SUM(D15:E15)</f>
        <v>234</v>
      </c>
      <c r="D15" s="236">
        <v>230</v>
      </c>
      <c r="E15" s="236">
        <v>4</v>
      </c>
      <c r="F15" s="236">
        <v>5</v>
      </c>
      <c r="G15" s="236">
        <f>SUM(H15:I15)</f>
        <v>234</v>
      </c>
      <c r="H15" s="236">
        <v>230</v>
      </c>
      <c r="I15" s="236">
        <v>4</v>
      </c>
      <c r="J15" s="236">
        <v>0</v>
      </c>
      <c r="K15" s="236">
        <f>SUM(L15:M15)</f>
        <v>0</v>
      </c>
      <c r="L15" s="236">
        <v>0</v>
      </c>
      <c r="M15" s="237">
        <v>0</v>
      </c>
      <c r="N15" s="46" t="s">
        <v>67</v>
      </c>
    </row>
    <row r="16" spans="1:14" s="127" customFormat="1" ht="15.75" customHeight="1">
      <c r="A16" s="31" t="s">
        <v>153</v>
      </c>
      <c r="B16" s="235">
        <f aca="true" t="shared" si="1" ref="B16:B28">SUM(F16,J16)</f>
        <v>4</v>
      </c>
      <c r="C16" s="236">
        <f aca="true" t="shared" si="2" ref="C16:C28">SUM(D16:E16)</f>
        <v>422</v>
      </c>
      <c r="D16" s="236">
        <v>420</v>
      </c>
      <c r="E16" s="236">
        <v>2</v>
      </c>
      <c r="F16" s="236">
        <v>3</v>
      </c>
      <c r="G16" s="236">
        <f>SUM(H16:I16)</f>
        <v>404</v>
      </c>
      <c r="H16" s="236">
        <v>402</v>
      </c>
      <c r="I16" s="236">
        <v>2</v>
      </c>
      <c r="J16" s="236">
        <v>1</v>
      </c>
      <c r="K16" s="236">
        <f aca="true" t="shared" si="3" ref="K16:K28">SUM(L16:M16)</f>
        <v>18</v>
      </c>
      <c r="L16" s="236">
        <v>18</v>
      </c>
      <c r="M16" s="237">
        <v>0</v>
      </c>
      <c r="N16" s="46" t="s">
        <v>68</v>
      </c>
    </row>
    <row r="17" spans="1:14" s="127" customFormat="1" ht="15.75" customHeight="1">
      <c r="A17" s="31" t="s">
        <v>154</v>
      </c>
      <c r="B17" s="235">
        <f t="shared" si="1"/>
        <v>4</v>
      </c>
      <c r="C17" s="236">
        <f t="shared" si="2"/>
        <v>209</v>
      </c>
      <c r="D17" s="236">
        <v>146</v>
      </c>
      <c r="E17" s="236">
        <v>63</v>
      </c>
      <c r="F17" s="236">
        <v>4</v>
      </c>
      <c r="G17" s="236">
        <f aca="true" t="shared" si="4" ref="G17:G28">SUM(H17:I17)</f>
        <v>209</v>
      </c>
      <c r="H17" s="236">
        <v>146</v>
      </c>
      <c r="I17" s="236">
        <v>63</v>
      </c>
      <c r="J17" s="236">
        <v>0</v>
      </c>
      <c r="K17" s="236">
        <f t="shared" si="3"/>
        <v>0</v>
      </c>
      <c r="L17" s="236">
        <v>0</v>
      </c>
      <c r="M17" s="237">
        <v>0</v>
      </c>
      <c r="N17" s="46" t="s">
        <v>69</v>
      </c>
    </row>
    <row r="18" spans="1:14" s="127" customFormat="1" ht="15.75" customHeight="1">
      <c r="A18" s="31" t="s">
        <v>155</v>
      </c>
      <c r="B18" s="235">
        <f t="shared" si="1"/>
        <v>3</v>
      </c>
      <c r="C18" s="236">
        <f t="shared" si="2"/>
        <v>343</v>
      </c>
      <c r="D18" s="236">
        <v>218</v>
      </c>
      <c r="E18" s="236">
        <v>125</v>
      </c>
      <c r="F18" s="236">
        <v>3</v>
      </c>
      <c r="G18" s="236">
        <f t="shared" si="4"/>
        <v>343</v>
      </c>
      <c r="H18" s="236">
        <v>218</v>
      </c>
      <c r="I18" s="236">
        <v>125</v>
      </c>
      <c r="J18" s="236">
        <v>0</v>
      </c>
      <c r="K18" s="236">
        <f t="shared" si="3"/>
        <v>0</v>
      </c>
      <c r="L18" s="236">
        <v>0</v>
      </c>
      <c r="M18" s="237">
        <v>0</v>
      </c>
      <c r="N18" s="46" t="s">
        <v>70</v>
      </c>
    </row>
    <row r="19" spans="1:14" s="127" customFormat="1" ht="15.75" customHeight="1">
      <c r="A19" s="31" t="s">
        <v>156</v>
      </c>
      <c r="B19" s="235">
        <f t="shared" si="1"/>
        <v>10</v>
      </c>
      <c r="C19" s="236">
        <f t="shared" si="2"/>
        <v>76</v>
      </c>
      <c r="D19" s="236">
        <v>34</v>
      </c>
      <c r="E19" s="236">
        <v>42</v>
      </c>
      <c r="F19" s="236">
        <v>10</v>
      </c>
      <c r="G19" s="236">
        <f t="shared" si="4"/>
        <v>76</v>
      </c>
      <c r="H19" s="236">
        <v>34</v>
      </c>
      <c r="I19" s="236">
        <v>42</v>
      </c>
      <c r="J19" s="236">
        <v>0</v>
      </c>
      <c r="K19" s="236">
        <f t="shared" si="3"/>
        <v>0</v>
      </c>
      <c r="L19" s="236">
        <v>0</v>
      </c>
      <c r="M19" s="237">
        <v>0</v>
      </c>
      <c r="N19" s="46" t="s">
        <v>71</v>
      </c>
    </row>
    <row r="20" spans="1:14" s="127" customFormat="1" ht="15.75" customHeight="1">
      <c r="A20" s="238" t="s">
        <v>157</v>
      </c>
      <c r="B20" s="235">
        <f t="shared" si="1"/>
        <v>0</v>
      </c>
      <c r="C20" s="236">
        <f t="shared" si="2"/>
        <v>0</v>
      </c>
      <c r="D20" s="236">
        <v>0</v>
      </c>
      <c r="E20" s="236">
        <f>SUM(I20,M20)</f>
        <v>0</v>
      </c>
      <c r="F20" s="236">
        <v>0</v>
      </c>
      <c r="G20" s="236">
        <f t="shared" si="4"/>
        <v>0</v>
      </c>
      <c r="H20" s="236">
        <v>0</v>
      </c>
      <c r="I20" s="236">
        <v>0</v>
      </c>
      <c r="J20" s="236">
        <v>0</v>
      </c>
      <c r="K20" s="236">
        <f t="shared" si="3"/>
        <v>0</v>
      </c>
      <c r="L20" s="236">
        <v>0</v>
      </c>
      <c r="M20" s="237">
        <v>0</v>
      </c>
      <c r="N20" s="46" t="s">
        <v>72</v>
      </c>
    </row>
    <row r="21" spans="1:14" s="127" customFormat="1" ht="15.75" customHeight="1">
      <c r="A21" s="31" t="s">
        <v>158</v>
      </c>
      <c r="B21" s="235">
        <f t="shared" si="1"/>
        <v>2</v>
      </c>
      <c r="C21" s="236">
        <f t="shared" si="2"/>
        <v>1567</v>
      </c>
      <c r="D21" s="236">
        <v>1567</v>
      </c>
      <c r="E21" s="236">
        <f>SUM(I21,M21)</f>
        <v>0</v>
      </c>
      <c r="F21" s="236">
        <v>2</v>
      </c>
      <c r="G21" s="236">
        <f t="shared" si="4"/>
        <v>1567</v>
      </c>
      <c r="H21" s="236">
        <v>1567</v>
      </c>
      <c r="I21" s="236">
        <v>0</v>
      </c>
      <c r="J21" s="236">
        <v>0</v>
      </c>
      <c r="K21" s="236">
        <f t="shared" si="3"/>
        <v>0</v>
      </c>
      <c r="L21" s="236">
        <v>0</v>
      </c>
      <c r="M21" s="237">
        <v>0</v>
      </c>
      <c r="N21" s="46" t="s">
        <v>73</v>
      </c>
    </row>
    <row r="22" spans="1:14" s="127" customFormat="1" ht="15.75" customHeight="1">
      <c r="A22" s="31" t="s">
        <v>159</v>
      </c>
      <c r="B22" s="235">
        <f t="shared" si="1"/>
        <v>1</v>
      </c>
      <c r="C22" s="236">
        <f t="shared" si="2"/>
        <v>536</v>
      </c>
      <c r="D22" s="236">
        <v>529</v>
      </c>
      <c r="E22" s="236">
        <v>7</v>
      </c>
      <c r="F22" s="236">
        <v>1</v>
      </c>
      <c r="G22" s="236">
        <f t="shared" si="4"/>
        <v>536</v>
      </c>
      <c r="H22" s="236">
        <v>529</v>
      </c>
      <c r="I22" s="236">
        <v>7</v>
      </c>
      <c r="J22" s="236">
        <v>0</v>
      </c>
      <c r="K22" s="236">
        <f t="shared" si="3"/>
        <v>0</v>
      </c>
      <c r="L22" s="236">
        <v>0</v>
      </c>
      <c r="M22" s="237">
        <v>0</v>
      </c>
      <c r="N22" s="46" t="s">
        <v>74</v>
      </c>
    </row>
    <row r="23" spans="1:14" s="127" customFormat="1" ht="15.75" customHeight="1">
      <c r="A23" s="31" t="s">
        <v>160</v>
      </c>
      <c r="B23" s="235">
        <f t="shared" si="1"/>
        <v>0</v>
      </c>
      <c r="C23" s="236">
        <f t="shared" si="2"/>
        <v>0</v>
      </c>
      <c r="D23" s="236">
        <f>SUM(H23,L23)</f>
        <v>0</v>
      </c>
      <c r="E23" s="236">
        <f>SUM(I23,M23)</f>
        <v>0</v>
      </c>
      <c r="F23" s="236">
        <v>0</v>
      </c>
      <c r="G23" s="236">
        <f t="shared" si="4"/>
        <v>0</v>
      </c>
      <c r="H23" s="236">
        <v>0</v>
      </c>
      <c r="I23" s="236">
        <v>0</v>
      </c>
      <c r="J23" s="236">
        <v>0</v>
      </c>
      <c r="K23" s="236">
        <f t="shared" si="3"/>
        <v>0</v>
      </c>
      <c r="L23" s="236">
        <v>0</v>
      </c>
      <c r="M23" s="237">
        <v>0</v>
      </c>
      <c r="N23" s="46" t="s">
        <v>161</v>
      </c>
    </row>
    <row r="24" spans="1:14" s="127" customFormat="1" ht="15.75" customHeight="1">
      <c r="A24" s="31" t="s">
        <v>162</v>
      </c>
      <c r="B24" s="235">
        <f t="shared" si="1"/>
        <v>0</v>
      </c>
      <c r="C24" s="236">
        <f t="shared" si="2"/>
        <v>0</v>
      </c>
      <c r="D24" s="236">
        <f>SUM(H24,L24)</f>
        <v>0</v>
      </c>
      <c r="E24" s="236">
        <f>SUM(I24,M24)</f>
        <v>0</v>
      </c>
      <c r="F24" s="236">
        <v>0</v>
      </c>
      <c r="G24" s="236">
        <f t="shared" si="4"/>
        <v>0</v>
      </c>
      <c r="H24" s="236">
        <v>0</v>
      </c>
      <c r="I24" s="236">
        <v>0</v>
      </c>
      <c r="J24" s="236">
        <v>0</v>
      </c>
      <c r="K24" s="236">
        <f t="shared" si="3"/>
        <v>0</v>
      </c>
      <c r="L24" s="236">
        <v>0</v>
      </c>
      <c r="M24" s="237">
        <v>0</v>
      </c>
      <c r="N24" s="46" t="s">
        <v>163</v>
      </c>
    </row>
    <row r="25" spans="1:14" s="127" customFormat="1" ht="15.75" customHeight="1">
      <c r="A25" s="31" t="s">
        <v>164</v>
      </c>
      <c r="B25" s="235">
        <f t="shared" si="1"/>
        <v>3</v>
      </c>
      <c r="C25" s="236">
        <f t="shared" si="2"/>
        <v>122</v>
      </c>
      <c r="D25" s="236">
        <v>102</v>
      </c>
      <c r="E25" s="236">
        <v>20</v>
      </c>
      <c r="F25" s="236">
        <v>3</v>
      </c>
      <c r="G25" s="236">
        <f t="shared" si="4"/>
        <v>122</v>
      </c>
      <c r="H25" s="236">
        <v>102</v>
      </c>
      <c r="I25" s="236">
        <v>20</v>
      </c>
      <c r="J25" s="236">
        <v>0</v>
      </c>
      <c r="K25" s="236">
        <f t="shared" si="3"/>
        <v>0</v>
      </c>
      <c r="L25" s="236">
        <v>0</v>
      </c>
      <c r="M25" s="237">
        <v>0</v>
      </c>
      <c r="N25" s="46" t="s">
        <v>165</v>
      </c>
    </row>
    <row r="26" spans="1:14" s="127" customFormat="1" ht="15.75" customHeight="1">
      <c r="A26" s="31" t="s">
        <v>75</v>
      </c>
      <c r="B26" s="235">
        <f t="shared" si="1"/>
        <v>3</v>
      </c>
      <c r="C26" s="236">
        <f t="shared" si="2"/>
        <v>298</v>
      </c>
      <c r="D26" s="236">
        <v>112</v>
      </c>
      <c r="E26" s="236">
        <v>186</v>
      </c>
      <c r="F26" s="236">
        <v>1</v>
      </c>
      <c r="G26" s="236">
        <f t="shared" si="4"/>
        <v>121</v>
      </c>
      <c r="H26" s="236">
        <v>29</v>
      </c>
      <c r="I26" s="236">
        <v>92</v>
      </c>
      <c r="J26" s="236">
        <v>2</v>
      </c>
      <c r="K26" s="236">
        <f t="shared" si="3"/>
        <v>177</v>
      </c>
      <c r="L26" s="236">
        <v>83</v>
      </c>
      <c r="M26" s="237">
        <v>94</v>
      </c>
      <c r="N26" s="46" t="s">
        <v>166</v>
      </c>
    </row>
    <row r="27" spans="1:14" s="127" customFormat="1" ht="15.75" customHeight="1">
      <c r="A27" s="31" t="s">
        <v>167</v>
      </c>
      <c r="B27" s="235">
        <f t="shared" si="1"/>
        <v>3</v>
      </c>
      <c r="C27" s="236">
        <f t="shared" si="2"/>
        <v>360</v>
      </c>
      <c r="D27" s="236">
        <v>243</v>
      </c>
      <c r="E27" s="236">
        <v>117</v>
      </c>
      <c r="F27" s="236">
        <v>3</v>
      </c>
      <c r="G27" s="236">
        <f t="shared" si="4"/>
        <v>360</v>
      </c>
      <c r="H27" s="236">
        <v>243</v>
      </c>
      <c r="I27" s="236">
        <v>117</v>
      </c>
      <c r="J27" s="236">
        <v>0</v>
      </c>
      <c r="K27" s="236">
        <f t="shared" si="3"/>
        <v>0</v>
      </c>
      <c r="L27" s="236">
        <v>0</v>
      </c>
      <c r="M27" s="237">
        <v>0</v>
      </c>
      <c r="N27" s="46" t="s">
        <v>168</v>
      </c>
    </row>
    <row r="28" spans="1:14" s="127" customFormat="1" ht="15.75" customHeight="1" thickBot="1">
      <c r="A28" s="239" t="s">
        <v>169</v>
      </c>
      <c r="B28" s="240">
        <f t="shared" si="1"/>
        <v>10</v>
      </c>
      <c r="C28" s="241">
        <f t="shared" si="2"/>
        <v>830</v>
      </c>
      <c r="D28" s="241">
        <v>447</v>
      </c>
      <c r="E28" s="241">
        <v>383</v>
      </c>
      <c r="F28" s="241">
        <v>10</v>
      </c>
      <c r="G28" s="241">
        <f t="shared" si="4"/>
        <v>830</v>
      </c>
      <c r="H28" s="241">
        <v>447</v>
      </c>
      <c r="I28" s="241">
        <v>383</v>
      </c>
      <c r="J28" s="241">
        <v>0</v>
      </c>
      <c r="K28" s="241">
        <f t="shared" si="3"/>
        <v>0</v>
      </c>
      <c r="L28" s="241">
        <v>0</v>
      </c>
      <c r="M28" s="242">
        <v>0</v>
      </c>
      <c r="N28" s="243" t="s">
        <v>170</v>
      </c>
    </row>
    <row r="29" spans="1:14" s="91" customFormat="1" ht="15.75" customHeight="1">
      <c r="A29" s="91" t="s">
        <v>171</v>
      </c>
      <c r="N29" s="165" t="s">
        <v>172</v>
      </c>
    </row>
    <row r="30" s="49" customFormat="1" ht="15.75" customHeight="1">
      <c r="A30" s="158" t="s">
        <v>149</v>
      </c>
    </row>
    <row r="31" spans="1:2" s="157" customFormat="1" ht="12">
      <c r="A31" s="367" t="s">
        <v>289</v>
      </c>
      <c r="B31" s="367"/>
    </row>
    <row r="32" s="127" customFormat="1" ht="13.5"/>
    <row r="33" s="127" customFormat="1" ht="13.5"/>
    <row r="34" s="127" customFormat="1" ht="13.5"/>
    <row r="35" s="127" customFormat="1" ht="13.5"/>
    <row r="36" s="127" customFormat="1" ht="13.5"/>
    <row r="37" s="127" customFormat="1" ht="13.5"/>
    <row r="38" s="127" customFormat="1" ht="13.5"/>
    <row r="39" s="127" customFormat="1" ht="13.5"/>
    <row r="40" s="127" customFormat="1" ht="13.5"/>
    <row r="41" s="127" customFormat="1" ht="13.5"/>
    <row r="42" s="127" customFormat="1" ht="13.5"/>
    <row r="43" s="127" customFormat="1" ht="13.5"/>
    <row r="44" s="127" customFormat="1" ht="13.5"/>
    <row r="45" s="127" customFormat="1" ht="13.5"/>
    <row r="46" s="127" customFormat="1" ht="13.5"/>
  </sheetData>
  <mergeCells count="14">
    <mergeCell ref="J4:M4"/>
    <mergeCell ref="C5:E5"/>
    <mergeCell ref="G5:I5"/>
    <mergeCell ref="K5:M5"/>
    <mergeCell ref="A31:B31"/>
    <mergeCell ref="A1:N1"/>
    <mergeCell ref="B3:E3"/>
    <mergeCell ref="F3:I3"/>
    <mergeCell ref="J3:M3"/>
    <mergeCell ref="C6:E6"/>
    <mergeCell ref="G6:I6"/>
    <mergeCell ref="K6:M6"/>
    <mergeCell ref="B4:E4"/>
    <mergeCell ref="F4:I4"/>
  </mergeCells>
  <printOptions/>
  <pageMargins left="0.75" right="0.75" top="1" bottom="1" header="0.5" footer="0.5"/>
  <pageSetup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4">
      <selection activeCell="M19" sqref="M19"/>
    </sheetView>
  </sheetViews>
  <sheetFormatPr defaultColWidth="8.88671875" defaultRowHeight="13.5"/>
  <cols>
    <col min="1" max="1" width="10.77734375" style="0" customWidth="1"/>
    <col min="2" max="13" width="7.5546875" style="0" customWidth="1"/>
    <col min="14" max="14" width="11.4453125" style="0" customWidth="1"/>
  </cols>
  <sheetData>
    <row r="1" spans="1:14" s="261" customFormat="1" ht="25.5">
      <c r="A1" s="381" t="s">
        <v>291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1:14" s="127" customFormat="1" ht="13.5" customHeight="1" thickBot="1">
      <c r="A2" s="382" t="s">
        <v>97</v>
      </c>
      <c r="B2" s="383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91"/>
      <c r="N2" s="92" t="s">
        <v>131</v>
      </c>
    </row>
    <row r="3" spans="1:14" s="127" customFormat="1" ht="22.5" customHeight="1">
      <c r="A3" s="334" t="s">
        <v>292</v>
      </c>
      <c r="B3" s="331" t="s">
        <v>132</v>
      </c>
      <c r="C3" s="384"/>
      <c r="D3" s="384"/>
      <c r="E3" s="334"/>
      <c r="F3" s="331" t="s">
        <v>133</v>
      </c>
      <c r="G3" s="384"/>
      <c r="H3" s="384"/>
      <c r="I3" s="334"/>
      <c r="J3" s="331" t="s">
        <v>134</v>
      </c>
      <c r="K3" s="384"/>
      <c r="L3" s="384"/>
      <c r="M3" s="334"/>
      <c r="N3" s="331" t="s">
        <v>293</v>
      </c>
    </row>
    <row r="4" spans="1:14" s="127" customFormat="1" ht="22.5" customHeight="1">
      <c r="A4" s="335"/>
      <c r="B4" s="333" t="s">
        <v>135</v>
      </c>
      <c r="C4" s="378"/>
      <c r="D4" s="378"/>
      <c r="E4" s="336"/>
      <c r="F4" s="333" t="s">
        <v>136</v>
      </c>
      <c r="G4" s="378"/>
      <c r="H4" s="378"/>
      <c r="I4" s="336"/>
      <c r="J4" s="379" t="s">
        <v>137</v>
      </c>
      <c r="K4" s="378"/>
      <c r="L4" s="378"/>
      <c r="M4" s="336"/>
      <c r="N4" s="332"/>
    </row>
    <row r="5" spans="1:14" s="127" customFormat="1" ht="22.5" customHeight="1">
      <c r="A5" s="335"/>
      <c r="B5" s="99" t="s">
        <v>138</v>
      </c>
      <c r="C5" s="380" t="s">
        <v>139</v>
      </c>
      <c r="D5" s="343"/>
      <c r="E5" s="344"/>
      <c r="F5" s="99" t="s">
        <v>138</v>
      </c>
      <c r="G5" s="380" t="s">
        <v>139</v>
      </c>
      <c r="H5" s="343"/>
      <c r="I5" s="344"/>
      <c r="J5" s="99" t="s">
        <v>138</v>
      </c>
      <c r="K5" s="380" t="s">
        <v>139</v>
      </c>
      <c r="L5" s="343"/>
      <c r="M5" s="344"/>
      <c r="N5" s="332"/>
    </row>
    <row r="6" spans="1:14" s="127" customFormat="1" ht="22.5" customHeight="1">
      <c r="A6" s="335"/>
      <c r="B6" s="100" t="s">
        <v>140</v>
      </c>
      <c r="C6" s="333" t="s">
        <v>141</v>
      </c>
      <c r="D6" s="378"/>
      <c r="E6" s="336"/>
      <c r="F6" s="100" t="s">
        <v>140</v>
      </c>
      <c r="G6" s="333" t="s">
        <v>141</v>
      </c>
      <c r="H6" s="378"/>
      <c r="I6" s="336"/>
      <c r="J6" s="100" t="s">
        <v>140</v>
      </c>
      <c r="K6" s="333" t="s">
        <v>141</v>
      </c>
      <c r="L6" s="378"/>
      <c r="M6" s="336"/>
      <c r="N6" s="332"/>
    </row>
    <row r="7" spans="1:14" s="127" customFormat="1" ht="22.5" customHeight="1">
      <c r="A7" s="335"/>
      <c r="B7" s="100" t="s">
        <v>142</v>
      </c>
      <c r="C7" s="99" t="s">
        <v>132</v>
      </c>
      <c r="D7" s="99" t="s">
        <v>143</v>
      </c>
      <c r="E7" s="99" t="s">
        <v>144</v>
      </c>
      <c r="F7" s="100" t="s">
        <v>142</v>
      </c>
      <c r="G7" s="99" t="s">
        <v>132</v>
      </c>
      <c r="H7" s="99" t="s">
        <v>143</v>
      </c>
      <c r="I7" s="99" t="s">
        <v>144</v>
      </c>
      <c r="J7" s="100" t="s">
        <v>142</v>
      </c>
      <c r="K7" s="99" t="s">
        <v>132</v>
      </c>
      <c r="L7" s="99" t="s">
        <v>143</v>
      </c>
      <c r="M7" s="99" t="s">
        <v>144</v>
      </c>
      <c r="N7" s="332"/>
    </row>
    <row r="8" spans="1:14" s="127" customFormat="1" ht="22.5" customHeight="1">
      <c r="A8" s="336"/>
      <c r="B8" s="103" t="s">
        <v>145</v>
      </c>
      <c r="C8" s="103" t="s">
        <v>135</v>
      </c>
      <c r="D8" s="103" t="s">
        <v>146</v>
      </c>
      <c r="E8" s="103" t="s">
        <v>31</v>
      </c>
      <c r="F8" s="103" t="s">
        <v>145</v>
      </c>
      <c r="G8" s="103" t="s">
        <v>135</v>
      </c>
      <c r="H8" s="103" t="s">
        <v>146</v>
      </c>
      <c r="I8" s="103" t="s">
        <v>31</v>
      </c>
      <c r="J8" s="103" t="s">
        <v>145</v>
      </c>
      <c r="K8" s="103" t="s">
        <v>135</v>
      </c>
      <c r="L8" s="103" t="s">
        <v>146</v>
      </c>
      <c r="M8" s="103" t="s">
        <v>31</v>
      </c>
      <c r="N8" s="333"/>
    </row>
    <row r="9" spans="1:14" s="127" customFormat="1" ht="22.5" customHeight="1">
      <c r="A9" s="122" t="s">
        <v>85</v>
      </c>
      <c r="B9" s="123">
        <v>46</v>
      </c>
      <c r="C9" s="124">
        <v>5730</v>
      </c>
      <c r="D9" s="124">
        <v>5300</v>
      </c>
      <c r="E9" s="124">
        <v>430</v>
      </c>
      <c r="F9" s="124">
        <v>46</v>
      </c>
      <c r="G9" s="124">
        <v>5730</v>
      </c>
      <c r="H9" s="124">
        <v>5300</v>
      </c>
      <c r="I9" s="124">
        <v>430</v>
      </c>
      <c r="J9" s="125">
        <v>0</v>
      </c>
      <c r="K9" s="125">
        <v>0</v>
      </c>
      <c r="L9" s="125">
        <v>0</v>
      </c>
      <c r="M9" s="125">
        <v>0</v>
      </c>
      <c r="N9" s="126" t="s">
        <v>85</v>
      </c>
    </row>
    <row r="10" spans="1:14" s="127" customFormat="1" ht="22.5" customHeight="1">
      <c r="A10" s="122" t="s">
        <v>86</v>
      </c>
      <c r="B10" s="123">
        <v>11</v>
      </c>
      <c r="C10" s="124">
        <v>283</v>
      </c>
      <c r="D10" s="124">
        <v>241</v>
      </c>
      <c r="E10" s="124">
        <v>42</v>
      </c>
      <c r="F10" s="124">
        <v>11</v>
      </c>
      <c r="G10" s="124">
        <v>283</v>
      </c>
      <c r="H10" s="124">
        <v>241</v>
      </c>
      <c r="I10" s="124">
        <v>42</v>
      </c>
      <c r="J10" s="125">
        <v>0</v>
      </c>
      <c r="K10" s="125">
        <v>0</v>
      </c>
      <c r="L10" s="125">
        <v>0</v>
      </c>
      <c r="M10" s="125">
        <v>0</v>
      </c>
      <c r="N10" s="128" t="s">
        <v>86</v>
      </c>
    </row>
    <row r="11" spans="1:14" s="127" customFormat="1" ht="22.5" customHeight="1">
      <c r="A11" s="122" t="s">
        <v>87</v>
      </c>
      <c r="B11" s="123">
        <v>46</v>
      </c>
      <c r="C11" s="124">
        <v>4857</v>
      </c>
      <c r="D11" s="124">
        <v>4399</v>
      </c>
      <c r="E11" s="124">
        <v>458</v>
      </c>
      <c r="F11" s="124">
        <v>46</v>
      </c>
      <c r="G11" s="124">
        <v>4857</v>
      </c>
      <c r="H11" s="124">
        <v>4399</v>
      </c>
      <c r="I11" s="124">
        <v>458</v>
      </c>
      <c r="J11" s="125">
        <v>0</v>
      </c>
      <c r="K11" s="125">
        <v>0</v>
      </c>
      <c r="L11" s="125">
        <v>0</v>
      </c>
      <c r="M11" s="125">
        <v>0</v>
      </c>
      <c r="N11" s="128" t="s">
        <v>87</v>
      </c>
    </row>
    <row r="12" spans="1:14" s="127" customFormat="1" ht="22.5" customHeight="1">
      <c r="A12" s="122" t="s">
        <v>88</v>
      </c>
      <c r="B12" s="123">
        <v>9</v>
      </c>
      <c r="C12" s="124">
        <v>165</v>
      </c>
      <c r="D12" s="124">
        <v>123</v>
      </c>
      <c r="E12" s="124">
        <v>42</v>
      </c>
      <c r="F12" s="124">
        <v>9</v>
      </c>
      <c r="G12" s="124">
        <v>165</v>
      </c>
      <c r="H12" s="124">
        <v>123</v>
      </c>
      <c r="I12" s="124">
        <v>42</v>
      </c>
      <c r="J12" s="125">
        <v>0</v>
      </c>
      <c r="K12" s="125">
        <v>0</v>
      </c>
      <c r="L12" s="125">
        <v>0</v>
      </c>
      <c r="M12" s="125">
        <v>0</v>
      </c>
      <c r="N12" s="128" t="s">
        <v>88</v>
      </c>
    </row>
    <row r="13" spans="1:14" s="127" customFormat="1" ht="22.5" customHeight="1">
      <c r="A13" s="122" t="s">
        <v>89</v>
      </c>
      <c r="B13" s="123">
        <v>48</v>
      </c>
      <c r="C13" s="124">
        <v>4287</v>
      </c>
      <c r="D13" s="124">
        <v>3852</v>
      </c>
      <c r="E13" s="124">
        <v>435</v>
      </c>
      <c r="F13" s="124">
        <v>48</v>
      </c>
      <c r="G13" s="124">
        <v>4287</v>
      </c>
      <c r="H13" s="124">
        <v>3852</v>
      </c>
      <c r="I13" s="124">
        <v>435</v>
      </c>
      <c r="J13" s="125">
        <v>0</v>
      </c>
      <c r="K13" s="125">
        <v>0</v>
      </c>
      <c r="L13" s="125">
        <v>0</v>
      </c>
      <c r="M13" s="125">
        <v>0</v>
      </c>
      <c r="N13" s="128" t="s">
        <v>89</v>
      </c>
    </row>
    <row r="14" spans="1:14" s="127" customFormat="1" ht="22.5" customHeight="1">
      <c r="A14" s="122" t="s">
        <v>90</v>
      </c>
      <c r="B14" s="123">
        <v>17</v>
      </c>
      <c r="C14" s="124">
        <v>352</v>
      </c>
      <c r="D14" s="124">
        <v>294</v>
      </c>
      <c r="E14" s="124">
        <v>58</v>
      </c>
      <c r="F14" s="124">
        <v>10</v>
      </c>
      <c r="G14" s="124">
        <v>156</v>
      </c>
      <c r="H14" s="124">
        <v>104</v>
      </c>
      <c r="I14" s="124">
        <v>52</v>
      </c>
      <c r="J14" s="124">
        <v>7</v>
      </c>
      <c r="K14" s="124">
        <v>196</v>
      </c>
      <c r="L14" s="124">
        <v>190</v>
      </c>
      <c r="M14" s="124">
        <v>6</v>
      </c>
      <c r="N14" s="128" t="s">
        <v>90</v>
      </c>
    </row>
    <row r="15" spans="1:14" s="127" customFormat="1" ht="22.5" customHeight="1">
      <c r="A15" s="122" t="s">
        <v>91</v>
      </c>
      <c r="B15" s="123">
        <v>36</v>
      </c>
      <c r="C15" s="124">
        <v>4485</v>
      </c>
      <c r="D15" s="124">
        <v>3986</v>
      </c>
      <c r="E15" s="124">
        <v>499</v>
      </c>
      <c r="F15" s="124">
        <v>36</v>
      </c>
      <c r="G15" s="124">
        <v>4485</v>
      </c>
      <c r="H15" s="124">
        <v>3986</v>
      </c>
      <c r="I15" s="124">
        <v>499</v>
      </c>
      <c r="J15" s="125">
        <v>0</v>
      </c>
      <c r="K15" s="125">
        <v>0</v>
      </c>
      <c r="L15" s="125">
        <v>0</v>
      </c>
      <c r="M15" s="125">
        <v>0</v>
      </c>
      <c r="N15" s="128" t="s">
        <v>91</v>
      </c>
    </row>
    <row r="16" spans="1:14" s="127" customFormat="1" ht="22.5" customHeight="1">
      <c r="A16" s="122" t="s">
        <v>92</v>
      </c>
      <c r="B16" s="123">
        <v>10</v>
      </c>
      <c r="C16" s="124">
        <v>155</v>
      </c>
      <c r="D16" s="124">
        <v>103</v>
      </c>
      <c r="E16" s="124">
        <v>52</v>
      </c>
      <c r="F16" s="124">
        <v>10</v>
      </c>
      <c r="G16" s="124">
        <v>155</v>
      </c>
      <c r="H16" s="124">
        <v>103</v>
      </c>
      <c r="I16" s="124">
        <v>52</v>
      </c>
      <c r="J16" s="125">
        <v>0</v>
      </c>
      <c r="K16" s="125">
        <v>0</v>
      </c>
      <c r="L16" s="125">
        <v>0</v>
      </c>
      <c r="M16" s="125">
        <v>0</v>
      </c>
      <c r="N16" s="128" t="s">
        <v>92</v>
      </c>
    </row>
    <row r="17" spans="1:14" s="127" customFormat="1" ht="22.5" customHeight="1">
      <c r="A17" s="122" t="s">
        <v>93</v>
      </c>
      <c r="B17" s="123">
        <v>23</v>
      </c>
      <c r="C17" s="124">
        <v>4297</v>
      </c>
      <c r="D17" s="124">
        <v>3835</v>
      </c>
      <c r="E17" s="124">
        <v>462</v>
      </c>
      <c r="F17" s="124">
        <v>23</v>
      </c>
      <c r="G17" s="124">
        <v>4297</v>
      </c>
      <c r="H17" s="124">
        <v>3835</v>
      </c>
      <c r="I17" s="124">
        <v>462</v>
      </c>
      <c r="J17" s="125">
        <v>0</v>
      </c>
      <c r="K17" s="125">
        <v>0</v>
      </c>
      <c r="L17" s="125">
        <v>0</v>
      </c>
      <c r="M17" s="125">
        <v>0</v>
      </c>
      <c r="N17" s="128" t="s">
        <v>93</v>
      </c>
    </row>
    <row r="18" spans="1:14" s="127" customFormat="1" ht="22.5" customHeight="1">
      <c r="A18" s="122" t="s">
        <v>94</v>
      </c>
      <c r="B18" s="123">
        <v>12</v>
      </c>
      <c r="C18" s="124">
        <v>166</v>
      </c>
      <c r="D18" s="124">
        <v>114</v>
      </c>
      <c r="E18" s="124">
        <v>52</v>
      </c>
      <c r="F18" s="124">
        <v>11</v>
      </c>
      <c r="G18" s="124">
        <v>148</v>
      </c>
      <c r="H18" s="124">
        <v>96</v>
      </c>
      <c r="I18" s="124">
        <v>52</v>
      </c>
      <c r="J18" s="124">
        <v>1</v>
      </c>
      <c r="K18" s="124">
        <v>18</v>
      </c>
      <c r="L18" s="124">
        <v>18</v>
      </c>
      <c r="M18" s="125">
        <v>0</v>
      </c>
      <c r="N18" s="128" t="s">
        <v>94</v>
      </c>
    </row>
    <row r="19" spans="1:14" s="119" customFormat="1" ht="22.5" customHeight="1" thickBot="1">
      <c r="A19" s="129" t="s">
        <v>50</v>
      </c>
      <c r="B19" s="130">
        <f>SUM(F19,J19)</f>
        <v>29</v>
      </c>
      <c r="C19" s="131">
        <f>SUM(D19:E19)</f>
        <v>1661</v>
      </c>
      <c r="D19" s="131">
        <f>SUM(H19,L19)</f>
        <v>1131</v>
      </c>
      <c r="E19" s="131">
        <f>SUM(I19,M19)</f>
        <v>530</v>
      </c>
      <c r="F19" s="131">
        <v>26</v>
      </c>
      <c r="G19" s="131">
        <f>SUM(H19:I19)</f>
        <v>1466</v>
      </c>
      <c r="H19" s="131">
        <v>1030</v>
      </c>
      <c r="I19" s="131">
        <v>436</v>
      </c>
      <c r="J19" s="132">
        <v>3</v>
      </c>
      <c r="K19" s="132">
        <f>SUM(L19:M19)</f>
        <v>195</v>
      </c>
      <c r="L19" s="132">
        <v>101</v>
      </c>
      <c r="M19" s="132">
        <v>94</v>
      </c>
      <c r="N19" s="133" t="s">
        <v>50</v>
      </c>
    </row>
    <row r="20" spans="1:14" s="163" customFormat="1" ht="13.5">
      <c r="A20" s="157" t="s">
        <v>147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62" t="s">
        <v>148</v>
      </c>
    </row>
    <row r="21" spans="1:14" s="127" customFormat="1" ht="13.5">
      <c r="A21" s="158" t="s">
        <v>149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="127" customFormat="1" ht="13.5"/>
    <row r="23" s="127" customFormat="1" ht="13.5"/>
    <row r="24" s="127" customFormat="1" ht="13.5"/>
    <row r="25" s="127" customFormat="1" ht="13.5"/>
    <row r="26" s="127" customFormat="1" ht="13.5"/>
  </sheetData>
  <mergeCells count="16">
    <mergeCell ref="A1:N1"/>
    <mergeCell ref="A2:B2"/>
    <mergeCell ref="B3:E3"/>
    <mergeCell ref="F3:I3"/>
    <mergeCell ref="J3:M3"/>
    <mergeCell ref="A3:A8"/>
    <mergeCell ref="N3:N8"/>
    <mergeCell ref="C6:E6"/>
    <mergeCell ref="G6:I6"/>
    <mergeCell ref="K6:M6"/>
    <mergeCell ref="B4:E4"/>
    <mergeCell ref="F4:I4"/>
    <mergeCell ref="J4:M4"/>
    <mergeCell ref="C5:E5"/>
    <mergeCell ref="G5:I5"/>
    <mergeCell ref="K5:M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X37"/>
  <sheetViews>
    <sheetView zoomScale="75" zoomScaleNormal="75" zoomScaleSheetLayoutView="100" workbookViewId="0" topLeftCell="A1">
      <selection activeCell="I29" sqref="I29"/>
    </sheetView>
  </sheetViews>
  <sheetFormatPr defaultColWidth="8.88671875" defaultRowHeight="13.5"/>
  <cols>
    <col min="1" max="1" width="11.77734375" style="0" customWidth="1"/>
    <col min="2" max="2" width="6.77734375" style="0" customWidth="1"/>
    <col min="3" max="3" width="7.77734375" style="0" customWidth="1"/>
    <col min="4" max="5" width="6.77734375" style="0" customWidth="1"/>
    <col min="6" max="6" width="7.21484375" style="0" customWidth="1"/>
    <col min="7" max="7" width="7.77734375" style="0" customWidth="1"/>
    <col min="8" max="8" width="6.77734375" style="0" customWidth="1"/>
    <col min="9" max="9" width="7.77734375" style="0" customWidth="1"/>
    <col min="10" max="10" width="7.6640625" style="0" customWidth="1"/>
    <col min="11" max="11" width="7.77734375" style="0" customWidth="1"/>
    <col min="12" max="12" width="7.21484375" style="0" customWidth="1"/>
    <col min="13" max="13" width="7.77734375" style="0" customWidth="1"/>
    <col min="14" max="14" width="7.21484375" style="0" customWidth="1"/>
    <col min="15" max="15" width="7.77734375" style="0" customWidth="1"/>
    <col min="16" max="17" width="6.77734375" style="0" customWidth="1"/>
    <col min="18" max="18" width="10.88671875" style="0" customWidth="1"/>
    <col min="19" max="23" width="7.21484375" style="0" customWidth="1"/>
  </cols>
  <sheetData>
    <row r="1" spans="1:18" s="138" customFormat="1" ht="21" customHeight="1">
      <c r="A1" s="385" t="s">
        <v>76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</row>
    <row r="2" spans="1:18" s="140" customFormat="1" ht="14.25" thickBot="1">
      <c r="A2" s="139" t="s">
        <v>97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399" t="s">
        <v>98</v>
      </c>
      <c r="N2" s="399"/>
      <c r="O2" s="399"/>
      <c r="P2" s="399"/>
      <c r="Q2" s="399"/>
      <c r="R2" s="399"/>
    </row>
    <row r="3" spans="1:18" s="114" customFormat="1" ht="35.25" customHeight="1">
      <c r="A3" s="386" t="s">
        <v>99</v>
      </c>
      <c r="B3" s="396" t="s">
        <v>78</v>
      </c>
      <c r="C3" s="395"/>
      <c r="D3" s="390" t="s">
        <v>79</v>
      </c>
      <c r="E3" s="391"/>
      <c r="F3" s="394" t="s">
        <v>80</v>
      </c>
      <c r="G3" s="395"/>
      <c r="H3" s="400" t="s">
        <v>47</v>
      </c>
      <c r="I3" s="401"/>
      <c r="J3" s="396" t="s">
        <v>81</v>
      </c>
      <c r="K3" s="395"/>
      <c r="L3" s="396" t="s">
        <v>82</v>
      </c>
      <c r="M3" s="395"/>
      <c r="N3" s="390" t="s">
        <v>83</v>
      </c>
      <c r="O3" s="391"/>
      <c r="P3" s="390" t="s">
        <v>84</v>
      </c>
      <c r="Q3" s="391"/>
      <c r="R3" s="388" t="s">
        <v>24</v>
      </c>
    </row>
    <row r="4" spans="1:18" s="25" customFormat="1" ht="34.5" customHeight="1">
      <c r="A4" s="387"/>
      <c r="B4" s="19" t="s">
        <v>100</v>
      </c>
      <c r="C4" s="20" t="s">
        <v>101</v>
      </c>
      <c r="D4" s="19" t="s">
        <v>100</v>
      </c>
      <c r="E4" s="20" t="s">
        <v>101</v>
      </c>
      <c r="F4" s="19" t="s">
        <v>100</v>
      </c>
      <c r="G4" s="20" t="s">
        <v>101</v>
      </c>
      <c r="H4" s="19" t="s">
        <v>100</v>
      </c>
      <c r="I4" s="20" t="s">
        <v>101</v>
      </c>
      <c r="J4" s="19" t="s">
        <v>100</v>
      </c>
      <c r="K4" s="20" t="s">
        <v>101</v>
      </c>
      <c r="L4" s="19" t="s">
        <v>100</v>
      </c>
      <c r="M4" s="20" t="s">
        <v>101</v>
      </c>
      <c r="N4" s="19" t="s">
        <v>100</v>
      </c>
      <c r="O4" s="20" t="s">
        <v>101</v>
      </c>
      <c r="P4" s="19" t="s">
        <v>102</v>
      </c>
      <c r="Q4" s="21" t="s">
        <v>101</v>
      </c>
      <c r="R4" s="389"/>
    </row>
    <row r="5" spans="1:18" s="17" customFormat="1" ht="15" customHeight="1">
      <c r="A5" s="141" t="s">
        <v>103</v>
      </c>
      <c r="B5" s="142">
        <f>SUM(D5,F5,H5,J5,L5,N5,P5,B19,D19,F19,H19,J19,L19,N19,P19)</f>
        <v>46</v>
      </c>
      <c r="C5" s="143">
        <f>SUM(E5,G5,I5,K5,M5,O5,Q5,C19,E19,G19,I19,K19,M19,O19,Q19)</f>
        <v>5730</v>
      </c>
      <c r="D5" s="143" t="s">
        <v>104</v>
      </c>
      <c r="E5" s="143" t="s">
        <v>104</v>
      </c>
      <c r="F5" s="143">
        <v>1</v>
      </c>
      <c r="G5" s="143">
        <v>610</v>
      </c>
      <c r="H5" s="143" t="s">
        <v>104</v>
      </c>
      <c r="I5" s="143" t="s">
        <v>104</v>
      </c>
      <c r="J5" s="143">
        <v>4</v>
      </c>
      <c r="K5" s="143">
        <v>64</v>
      </c>
      <c r="L5" s="143">
        <v>1</v>
      </c>
      <c r="M5" s="143">
        <v>12</v>
      </c>
      <c r="N5" s="143">
        <v>4</v>
      </c>
      <c r="O5" s="143">
        <v>228</v>
      </c>
      <c r="P5" s="143" t="s">
        <v>104</v>
      </c>
      <c r="Q5" s="144" t="s">
        <v>104</v>
      </c>
      <c r="R5" s="145" t="s">
        <v>103</v>
      </c>
    </row>
    <row r="6" spans="1:18" s="17" customFormat="1" ht="15" customHeight="1">
      <c r="A6" s="146" t="s">
        <v>105</v>
      </c>
      <c r="B6" s="147">
        <v>16</v>
      </c>
      <c r="C6" s="148">
        <v>431</v>
      </c>
      <c r="D6" s="148" t="s">
        <v>104</v>
      </c>
      <c r="E6" s="148" t="s">
        <v>104</v>
      </c>
      <c r="F6" s="148">
        <v>1</v>
      </c>
      <c r="G6" s="148">
        <v>10</v>
      </c>
      <c r="H6" s="148" t="s">
        <v>104</v>
      </c>
      <c r="I6" s="148" t="s">
        <v>104</v>
      </c>
      <c r="J6" s="148">
        <v>4</v>
      </c>
      <c r="K6" s="148">
        <v>93</v>
      </c>
      <c r="L6" s="148" t="s">
        <v>104</v>
      </c>
      <c r="M6" s="148" t="s">
        <v>104</v>
      </c>
      <c r="N6" s="148">
        <v>2</v>
      </c>
      <c r="O6" s="148">
        <v>16</v>
      </c>
      <c r="P6" s="148" t="s">
        <v>104</v>
      </c>
      <c r="Q6" s="149" t="s">
        <v>104</v>
      </c>
      <c r="R6" s="150" t="s">
        <v>105</v>
      </c>
    </row>
    <row r="7" spans="1:18" s="49" customFormat="1" ht="15" customHeight="1">
      <c r="A7" s="146" t="s">
        <v>106</v>
      </c>
      <c r="B7" s="147">
        <f>SUM(D7,F7,H7,J7,L7,N7,P7,B21,D21,F21,H21,J21,L21,N21,P21)</f>
        <v>46</v>
      </c>
      <c r="C7" s="148">
        <f>SUM(E7,G7,I7,K7,M7,O7,Q7,C21,E21,G21,I21,K21,M21,O21,Q21)</f>
        <v>4857</v>
      </c>
      <c r="D7" s="148" t="s">
        <v>104</v>
      </c>
      <c r="E7" s="148" t="s">
        <v>104</v>
      </c>
      <c r="F7" s="148">
        <v>1</v>
      </c>
      <c r="G7" s="148">
        <v>610</v>
      </c>
      <c r="H7" s="148" t="s">
        <v>104</v>
      </c>
      <c r="I7" s="148" t="s">
        <v>104</v>
      </c>
      <c r="J7" s="148">
        <v>4</v>
      </c>
      <c r="K7" s="148">
        <v>63</v>
      </c>
      <c r="L7" s="148">
        <v>1</v>
      </c>
      <c r="M7" s="148">
        <v>8</v>
      </c>
      <c r="N7" s="148">
        <v>4</v>
      </c>
      <c r="O7" s="148">
        <v>231</v>
      </c>
      <c r="P7" s="148" t="s">
        <v>104</v>
      </c>
      <c r="Q7" s="149" t="s">
        <v>104</v>
      </c>
      <c r="R7" s="150" t="s">
        <v>106</v>
      </c>
    </row>
    <row r="8" spans="1:18" s="49" customFormat="1" ht="15" customHeight="1">
      <c r="A8" s="146" t="s">
        <v>107</v>
      </c>
      <c r="B8" s="147">
        <v>9</v>
      </c>
      <c r="C8" s="148">
        <v>165</v>
      </c>
      <c r="D8" s="148" t="s">
        <v>104</v>
      </c>
      <c r="E8" s="148" t="s">
        <v>104</v>
      </c>
      <c r="F8" s="148" t="s">
        <v>294</v>
      </c>
      <c r="G8" s="148" t="s">
        <v>294</v>
      </c>
      <c r="H8" s="148" t="s">
        <v>104</v>
      </c>
      <c r="I8" s="148" t="s">
        <v>104</v>
      </c>
      <c r="J8" s="148">
        <v>3</v>
      </c>
      <c r="K8" s="148">
        <v>51</v>
      </c>
      <c r="L8" s="148" t="s">
        <v>104</v>
      </c>
      <c r="M8" s="148" t="s">
        <v>104</v>
      </c>
      <c r="N8" s="148">
        <v>2</v>
      </c>
      <c r="O8" s="148">
        <v>16</v>
      </c>
      <c r="P8" s="148" t="s">
        <v>104</v>
      </c>
      <c r="Q8" s="149" t="s">
        <v>104</v>
      </c>
      <c r="R8" s="150" t="s">
        <v>107</v>
      </c>
    </row>
    <row r="9" spans="1:18" s="152" customFormat="1" ht="15" customHeight="1">
      <c r="A9" s="146" t="s">
        <v>108</v>
      </c>
      <c r="B9" s="147">
        <f>SUM(D9,F9,H9,J9,L9,N9,P9,B23,D23,F23,H23,J23,L23,N23,P23)</f>
        <v>48</v>
      </c>
      <c r="C9" s="148">
        <f>SUM(E9,G9,I9,K9,M9,O9,Q9,C23,E23,G23,I23,K23,M23,O23,Q23)</f>
        <v>4287</v>
      </c>
      <c r="D9" s="148" t="s">
        <v>104</v>
      </c>
      <c r="E9" s="148" t="s">
        <v>104</v>
      </c>
      <c r="F9" s="151">
        <v>1</v>
      </c>
      <c r="G9" s="151">
        <v>610</v>
      </c>
      <c r="H9" s="148" t="s">
        <v>104</v>
      </c>
      <c r="I9" s="148" t="s">
        <v>104</v>
      </c>
      <c r="J9" s="151">
        <v>4</v>
      </c>
      <c r="K9" s="151">
        <v>63</v>
      </c>
      <c r="L9" s="151">
        <v>1</v>
      </c>
      <c r="M9" s="151">
        <v>8</v>
      </c>
      <c r="N9" s="151">
        <v>4</v>
      </c>
      <c r="O9" s="151">
        <v>232</v>
      </c>
      <c r="P9" s="148" t="s">
        <v>104</v>
      </c>
      <c r="Q9" s="149" t="s">
        <v>104</v>
      </c>
      <c r="R9" s="150" t="s">
        <v>108</v>
      </c>
    </row>
    <row r="10" spans="1:18" s="152" customFormat="1" ht="15" customHeight="1">
      <c r="A10" s="146" t="s">
        <v>109</v>
      </c>
      <c r="B10" s="147">
        <v>17</v>
      </c>
      <c r="C10" s="148">
        <v>352</v>
      </c>
      <c r="D10" s="148" t="s">
        <v>104</v>
      </c>
      <c r="E10" s="148" t="s">
        <v>104</v>
      </c>
      <c r="F10" s="151">
        <v>1</v>
      </c>
      <c r="G10" s="151">
        <v>6</v>
      </c>
      <c r="H10" s="148">
        <v>2</v>
      </c>
      <c r="I10" s="148">
        <v>81</v>
      </c>
      <c r="J10" s="151">
        <v>4</v>
      </c>
      <c r="K10" s="151">
        <v>57</v>
      </c>
      <c r="L10" s="148" t="s">
        <v>104</v>
      </c>
      <c r="M10" s="148" t="s">
        <v>104</v>
      </c>
      <c r="N10" s="151">
        <v>2</v>
      </c>
      <c r="O10" s="151">
        <v>15</v>
      </c>
      <c r="P10" s="148" t="s">
        <v>104</v>
      </c>
      <c r="Q10" s="149" t="s">
        <v>104</v>
      </c>
      <c r="R10" s="150" t="s">
        <v>109</v>
      </c>
    </row>
    <row r="11" spans="1:18" s="152" customFormat="1" ht="15" customHeight="1">
      <c r="A11" s="146" t="s">
        <v>110</v>
      </c>
      <c r="B11" s="147">
        <v>36</v>
      </c>
      <c r="C11" s="148">
        <v>4485</v>
      </c>
      <c r="D11" s="148" t="s">
        <v>104</v>
      </c>
      <c r="E11" s="148" t="s">
        <v>104</v>
      </c>
      <c r="F11" s="151">
        <v>1</v>
      </c>
      <c r="G11" s="151">
        <v>525</v>
      </c>
      <c r="H11" s="148">
        <v>3</v>
      </c>
      <c r="I11" s="148">
        <v>94</v>
      </c>
      <c r="J11" s="151">
        <v>4</v>
      </c>
      <c r="K11" s="151">
        <v>76</v>
      </c>
      <c r="L11" s="148" t="s">
        <v>104</v>
      </c>
      <c r="M11" s="148" t="s">
        <v>104</v>
      </c>
      <c r="N11" s="151">
        <v>3</v>
      </c>
      <c r="O11" s="151">
        <v>222</v>
      </c>
      <c r="P11" s="148" t="s">
        <v>104</v>
      </c>
      <c r="Q11" s="149" t="s">
        <v>104</v>
      </c>
      <c r="R11" s="150" t="s">
        <v>110</v>
      </c>
    </row>
    <row r="12" spans="1:18" s="152" customFormat="1" ht="15" customHeight="1">
      <c r="A12" s="146" t="s">
        <v>111</v>
      </c>
      <c r="B12" s="147">
        <v>10</v>
      </c>
      <c r="C12" s="148">
        <v>155</v>
      </c>
      <c r="D12" s="148" t="s">
        <v>104</v>
      </c>
      <c r="E12" s="148" t="s">
        <v>104</v>
      </c>
      <c r="F12" s="151" t="s">
        <v>294</v>
      </c>
      <c r="G12" s="151" t="s">
        <v>294</v>
      </c>
      <c r="H12" s="148">
        <v>1</v>
      </c>
      <c r="I12" s="148">
        <v>58</v>
      </c>
      <c r="J12" s="151">
        <v>4</v>
      </c>
      <c r="K12" s="151">
        <v>57</v>
      </c>
      <c r="L12" s="148" t="s">
        <v>104</v>
      </c>
      <c r="M12" s="148" t="s">
        <v>104</v>
      </c>
      <c r="N12" s="151">
        <v>2</v>
      </c>
      <c r="O12" s="151">
        <v>14</v>
      </c>
      <c r="P12" s="148" t="s">
        <v>104</v>
      </c>
      <c r="Q12" s="149" t="s">
        <v>104</v>
      </c>
      <c r="R12" s="150" t="s">
        <v>111</v>
      </c>
    </row>
    <row r="13" spans="1:18" s="53" customFormat="1" ht="15" customHeight="1">
      <c r="A13" s="117" t="s">
        <v>112</v>
      </c>
      <c r="B13" s="70">
        <v>23</v>
      </c>
      <c r="C13" s="71">
        <v>4297</v>
      </c>
      <c r="D13" s="153" t="s">
        <v>104</v>
      </c>
      <c r="E13" s="153" t="s">
        <v>104</v>
      </c>
      <c r="F13" s="72">
        <v>1</v>
      </c>
      <c r="G13" s="72">
        <v>496</v>
      </c>
      <c r="H13" s="153" t="s">
        <v>104</v>
      </c>
      <c r="I13" s="153" t="s">
        <v>104</v>
      </c>
      <c r="J13" s="72">
        <v>2</v>
      </c>
      <c r="K13" s="72">
        <v>41</v>
      </c>
      <c r="L13" s="153" t="s">
        <v>104</v>
      </c>
      <c r="M13" s="153" t="s">
        <v>104</v>
      </c>
      <c r="N13" s="72">
        <v>3</v>
      </c>
      <c r="O13" s="72">
        <v>212</v>
      </c>
      <c r="P13" s="153" t="s">
        <v>104</v>
      </c>
      <c r="Q13" s="154" t="s">
        <v>104</v>
      </c>
      <c r="R13" s="120" t="s">
        <v>112</v>
      </c>
    </row>
    <row r="14" spans="1:18" s="53" customFormat="1" ht="15" customHeight="1">
      <c r="A14" s="117" t="s">
        <v>113</v>
      </c>
      <c r="B14" s="70">
        <v>12</v>
      </c>
      <c r="C14" s="71">
        <v>166</v>
      </c>
      <c r="D14" s="153" t="s">
        <v>104</v>
      </c>
      <c r="E14" s="153" t="s">
        <v>104</v>
      </c>
      <c r="F14" s="72" t="s">
        <v>294</v>
      </c>
      <c r="G14" s="72" t="s">
        <v>294</v>
      </c>
      <c r="H14" s="153">
        <v>2</v>
      </c>
      <c r="I14" s="153">
        <v>62</v>
      </c>
      <c r="J14" s="72">
        <v>4</v>
      </c>
      <c r="K14" s="72">
        <v>57</v>
      </c>
      <c r="L14" s="153" t="s">
        <v>104</v>
      </c>
      <c r="M14" s="153" t="s">
        <v>104</v>
      </c>
      <c r="N14" s="72">
        <v>2</v>
      </c>
      <c r="O14" s="72">
        <v>14</v>
      </c>
      <c r="P14" s="153" t="s">
        <v>104</v>
      </c>
      <c r="Q14" s="154" t="s">
        <v>104</v>
      </c>
      <c r="R14" s="120" t="s">
        <v>113</v>
      </c>
    </row>
    <row r="15" spans="1:18" s="22" customFormat="1" ht="15" customHeight="1" thickBot="1">
      <c r="A15" s="118" t="s">
        <v>114</v>
      </c>
      <c r="B15" s="90">
        <f>SUM(D15,F15,H15,J15,L15,N15,P15,B29,D29,F29,H29,J29,L29,N29,P29)</f>
        <v>29</v>
      </c>
      <c r="C15" s="88">
        <f>SUM(E15,G15,I15,K15,M15,O15,Q15,C29,E29,G29,I29,K29,M29,O29,Q29)</f>
        <v>1661</v>
      </c>
      <c r="D15" s="88" t="s">
        <v>104</v>
      </c>
      <c r="E15" s="88" t="s">
        <v>104</v>
      </c>
      <c r="F15" s="88" t="s">
        <v>104</v>
      </c>
      <c r="G15" s="88" t="s">
        <v>104</v>
      </c>
      <c r="H15" s="88" t="s">
        <v>104</v>
      </c>
      <c r="I15" s="88" t="s">
        <v>104</v>
      </c>
      <c r="J15" s="88">
        <v>5</v>
      </c>
      <c r="K15" s="88">
        <v>69</v>
      </c>
      <c r="L15" s="88" t="s">
        <v>104</v>
      </c>
      <c r="M15" s="88" t="s">
        <v>104</v>
      </c>
      <c r="N15" s="88">
        <v>4</v>
      </c>
      <c r="O15" s="88">
        <v>209</v>
      </c>
      <c r="P15" s="88" t="s">
        <v>104</v>
      </c>
      <c r="Q15" s="115" t="s">
        <v>104</v>
      </c>
      <c r="R15" s="16" t="s">
        <v>114</v>
      </c>
    </row>
    <row r="16" spans="1:18" s="18" customFormat="1" ht="10.5" customHeight="1" thickBot="1">
      <c r="A16" s="84"/>
      <c r="B16" s="85"/>
      <c r="C16" s="85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84"/>
    </row>
    <row r="17" spans="1:18" s="114" customFormat="1" ht="27" customHeight="1">
      <c r="A17" s="393" t="s">
        <v>115</v>
      </c>
      <c r="B17" s="390" t="s">
        <v>116</v>
      </c>
      <c r="C17" s="391"/>
      <c r="D17" s="390" t="s">
        <v>117</v>
      </c>
      <c r="E17" s="391"/>
      <c r="F17" s="390" t="s">
        <v>118</v>
      </c>
      <c r="G17" s="397"/>
      <c r="H17" s="390" t="s">
        <v>119</v>
      </c>
      <c r="I17" s="391"/>
      <c r="J17" s="392" t="s">
        <v>120</v>
      </c>
      <c r="K17" s="391"/>
      <c r="L17" s="390" t="s">
        <v>121</v>
      </c>
      <c r="M17" s="391"/>
      <c r="N17" s="390" t="s">
        <v>122</v>
      </c>
      <c r="O17" s="391"/>
      <c r="P17" s="390" t="s">
        <v>123</v>
      </c>
      <c r="Q17" s="391"/>
      <c r="R17" s="388" t="s">
        <v>124</v>
      </c>
    </row>
    <row r="18" spans="1:18" s="121" customFormat="1" ht="34.5" customHeight="1">
      <c r="A18" s="387"/>
      <c r="B18" s="19" t="s">
        <v>125</v>
      </c>
      <c r="C18" s="20" t="s">
        <v>126</v>
      </c>
      <c r="D18" s="19" t="s">
        <v>125</v>
      </c>
      <c r="E18" s="20" t="s">
        <v>126</v>
      </c>
      <c r="F18" s="19" t="s">
        <v>125</v>
      </c>
      <c r="G18" s="20" t="s">
        <v>126</v>
      </c>
      <c r="H18" s="19" t="s">
        <v>125</v>
      </c>
      <c r="I18" s="20" t="s">
        <v>126</v>
      </c>
      <c r="J18" s="19" t="s">
        <v>125</v>
      </c>
      <c r="K18" s="20" t="s">
        <v>126</v>
      </c>
      <c r="L18" s="19" t="s">
        <v>125</v>
      </c>
      <c r="M18" s="20" t="s">
        <v>126</v>
      </c>
      <c r="N18" s="19" t="s">
        <v>125</v>
      </c>
      <c r="O18" s="20" t="s">
        <v>126</v>
      </c>
      <c r="P18" s="19" t="s">
        <v>127</v>
      </c>
      <c r="Q18" s="21" t="s">
        <v>126</v>
      </c>
      <c r="R18" s="389"/>
    </row>
    <row r="19" spans="1:46" s="49" customFormat="1" ht="15" customHeight="1">
      <c r="A19" s="141" t="s">
        <v>103</v>
      </c>
      <c r="B19" s="142">
        <v>14</v>
      </c>
      <c r="C19" s="143">
        <v>944</v>
      </c>
      <c r="D19" s="143">
        <v>8</v>
      </c>
      <c r="E19" s="143">
        <v>731</v>
      </c>
      <c r="F19" s="143" t="s">
        <v>104</v>
      </c>
      <c r="G19" s="143" t="s">
        <v>104</v>
      </c>
      <c r="H19" s="143" t="s">
        <v>104</v>
      </c>
      <c r="I19" s="143" t="s">
        <v>104</v>
      </c>
      <c r="J19" s="143" t="s">
        <v>104</v>
      </c>
      <c r="K19" s="143" t="s">
        <v>104</v>
      </c>
      <c r="L19" s="143" t="s">
        <v>104</v>
      </c>
      <c r="M19" s="143" t="s">
        <v>104</v>
      </c>
      <c r="N19" s="143" t="s">
        <v>104</v>
      </c>
      <c r="O19" s="143" t="s">
        <v>104</v>
      </c>
      <c r="P19" s="143">
        <v>14</v>
      </c>
      <c r="Q19" s="144">
        <v>3141</v>
      </c>
      <c r="R19" s="145" t="s">
        <v>103</v>
      </c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</row>
    <row r="20" spans="1:46" s="49" customFormat="1" ht="15" customHeight="1">
      <c r="A20" s="146" t="s">
        <v>105</v>
      </c>
      <c r="B20" s="147">
        <v>2</v>
      </c>
      <c r="C20" s="148">
        <v>18</v>
      </c>
      <c r="D20" s="148" t="s">
        <v>104</v>
      </c>
      <c r="E20" s="148" t="s">
        <v>104</v>
      </c>
      <c r="F20" s="148">
        <v>6</v>
      </c>
      <c r="G20" s="148">
        <v>217</v>
      </c>
      <c r="H20" s="148" t="s">
        <v>104</v>
      </c>
      <c r="I20" s="148" t="s">
        <v>104</v>
      </c>
      <c r="J20" s="148" t="s">
        <v>104</v>
      </c>
      <c r="K20" s="148" t="s">
        <v>104</v>
      </c>
      <c r="L20" s="148" t="s">
        <v>104</v>
      </c>
      <c r="M20" s="148" t="s">
        <v>104</v>
      </c>
      <c r="N20" s="148" t="s">
        <v>104</v>
      </c>
      <c r="O20" s="148" t="s">
        <v>104</v>
      </c>
      <c r="P20" s="148">
        <v>1</v>
      </c>
      <c r="Q20" s="149">
        <v>77</v>
      </c>
      <c r="R20" s="150" t="s">
        <v>105</v>
      </c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</row>
    <row r="21" spans="1:128" s="17" customFormat="1" ht="15" customHeight="1">
      <c r="A21" s="146" t="s">
        <v>106</v>
      </c>
      <c r="B21" s="147">
        <v>14</v>
      </c>
      <c r="C21" s="148">
        <v>1057</v>
      </c>
      <c r="D21" s="148">
        <v>8</v>
      </c>
      <c r="E21" s="148">
        <v>767</v>
      </c>
      <c r="F21" s="148">
        <v>5</v>
      </c>
      <c r="G21" s="148">
        <v>361</v>
      </c>
      <c r="H21" s="148">
        <v>2</v>
      </c>
      <c r="I21" s="148">
        <v>15</v>
      </c>
      <c r="J21" s="148">
        <v>2</v>
      </c>
      <c r="K21" s="148">
        <v>127</v>
      </c>
      <c r="L21" s="148">
        <v>1</v>
      </c>
      <c r="M21" s="148">
        <v>25</v>
      </c>
      <c r="N21" s="148" t="s">
        <v>104</v>
      </c>
      <c r="O21" s="148" t="s">
        <v>104</v>
      </c>
      <c r="P21" s="148">
        <v>4</v>
      </c>
      <c r="Q21" s="149">
        <v>1593</v>
      </c>
      <c r="R21" s="150" t="s">
        <v>106</v>
      </c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</row>
    <row r="22" spans="1:128" s="17" customFormat="1" ht="15" customHeight="1">
      <c r="A22" s="146" t="s">
        <v>107</v>
      </c>
      <c r="B22" s="147">
        <v>3</v>
      </c>
      <c r="C22" s="148">
        <v>21</v>
      </c>
      <c r="D22" s="148" t="s">
        <v>104</v>
      </c>
      <c r="E22" s="148" t="s">
        <v>104</v>
      </c>
      <c r="F22" s="148" t="s">
        <v>104</v>
      </c>
      <c r="G22" s="148" t="s">
        <v>104</v>
      </c>
      <c r="H22" s="148" t="s">
        <v>104</v>
      </c>
      <c r="I22" s="148" t="s">
        <v>104</v>
      </c>
      <c r="J22" s="148" t="s">
        <v>104</v>
      </c>
      <c r="K22" s="148" t="s">
        <v>104</v>
      </c>
      <c r="L22" s="148" t="s">
        <v>104</v>
      </c>
      <c r="M22" s="148" t="s">
        <v>104</v>
      </c>
      <c r="N22" s="148" t="s">
        <v>104</v>
      </c>
      <c r="O22" s="148" t="s">
        <v>104</v>
      </c>
      <c r="P22" s="148">
        <v>1</v>
      </c>
      <c r="Q22" s="149">
        <v>77</v>
      </c>
      <c r="R22" s="150" t="s">
        <v>107</v>
      </c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</row>
    <row r="23" spans="1:128" s="49" customFormat="1" ht="15" customHeight="1">
      <c r="A23" s="146" t="s">
        <v>108</v>
      </c>
      <c r="B23" s="155">
        <v>13</v>
      </c>
      <c r="C23" s="151">
        <v>1059</v>
      </c>
      <c r="D23" s="151">
        <v>9</v>
      </c>
      <c r="E23" s="151">
        <v>763</v>
      </c>
      <c r="F23" s="151">
        <v>6</v>
      </c>
      <c r="G23" s="151">
        <v>390</v>
      </c>
      <c r="H23" s="151">
        <v>2</v>
      </c>
      <c r="I23" s="151">
        <v>15</v>
      </c>
      <c r="J23" s="151">
        <v>2</v>
      </c>
      <c r="K23" s="151">
        <v>127</v>
      </c>
      <c r="L23" s="148" t="s">
        <v>128</v>
      </c>
      <c r="M23" s="148" t="s">
        <v>128</v>
      </c>
      <c r="N23" s="148" t="s">
        <v>104</v>
      </c>
      <c r="O23" s="148" t="s">
        <v>104</v>
      </c>
      <c r="P23" s="151">
        <v>6</v>
      </c>
      <c r="Q23" s="156">
        <v>1020</v>
      </c>
      <c r="R23" s="150" t="s">
        <v>108</v>
      </c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52"/>
      <c r="DT23" s="152"/>
      <c r="DU23" s="152"/>
      <c r="DV23" s="152"/>
      <c r="DW23" s="152"/>
      <c r="DX23" s="152"/>
    </row>
    <row r="24" spans="1:128" s="49" customFormat="1" ht="15" customHeight="1">
      <c r="A24" s="146" t="s">
        <v>109</v>
      </c>
      <c r="B24" s="155">
        <v>2</v>
      </c>
      <c r="C24" s="151">
        <v>18</v>
      </c>
      <c r="D24" s="148" t="s">
        <v>104</v>
      </c>
      <c r="E24" s="148" t="s">
        <v>104</v>
      </c>
      <c r="F24" s="151">
        <v>5</v>
      </c>
      <c r="G24" s="151">
        <v>98</v>
      </c>
      <c r="H24" s="148" t="s">
        <v>104</v>
      </c>
      <c r="I24" s="148" t="s">
        <v>104</v>
      </c>
      <c r="J24" s="148" t="s">
        <v>104</v>
      </c>
      <c r="K24" s="148" t="s">
        <v>104</v>
      </c>
      <c r="L24" s="148" t="s">
        <v>104</v>
      </c>
      <c r="M24" s="148" t="s">
        <v>104</v>
      </c>
      <c r="N24" s="148" t="s">
        <v>104</v>
      </c>
      <c r="O24" s="148" t="s">
        <v>104</v>
      </c>
      <c r="P24" s="151">
        <v>1</v>
      </c>
      <c r="Q24" s="156">
        <v>77</v>
      </c>
      <c r="R24" s="150" t="s">
        <v>109</v>
      </c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</row>
    <row r="25" spans="1:128" s="49" customFormat="1" ht="15" customHeight="1">
      <c r="A25" s="146" t="s">
        <v>110</v>
      </c>
      <c r="B25" s="155">
        <v>1</v>
      </c>
      <c r="C25" s="151">
        <v>805</v>
      </c>
      <c r="D25" s="151">
        <v>10</v>
      </c>
      <c r="E25" s="151">
        <v>860</v>
      </c>
      <c r="F25" s="151">
        <v>5</v>
      </c>
      <c r="G25" s="151">
        <v>320</v>
      </c>
      <c r="H25" s="151">
        <v>1</v>
      </c>
      <c r="I25" s="151">
        <v>11</v>
      </c>
      <c r="J25" s="151">
        <v>3</v>
      </c>
      <c r="K25" s="151">
        <v>90</v>
      </c>
      <c r="L25" s="148" t="s">
        <v>104</v>
      </c>
      <c r="M25" s="148" t="s">
        <v>128</v>
      </c>
      <c r="N25" s="148" t="s">
        <v>104</v>
      </c>
      <c r="O25" s="148" t="s">
        <v>104</v>
      </c>
      <c r="P25" s="151">
        <v>5</v>
      </c>
      <c r="Q25" s="156">
        <v>1482</v>
      </c>
      <c r="R25" s="150" t="s">
        <v>110</v>
      </c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</row>
    <row r="26" spans="1:128" s="49" customFormat="1" ht="15" customHeight="1">
      <c r="A26" s="146" t="s">
        <v>111</v>
      </c>
      <c r="B26" s="155">
        <v>3</v>
      </c>
      <c r="C26" s="151">
        <v>26</v>
      </c>
      <c r="D26" s="148" t="s">
        <v>104</v>
      </c>
      <c r="E26" s="148" t="s">
        <v>104</v>
      </c>
      <c r="F26" s="148" t="s">
        <v>104</v>
      </c>
      <c r="G26" s="148" t="s">
        <v>104</v>
      </c>
      <c r="H26" s="148" t="s">
        <v>104</v>
      </c>
      <c r="I26" s="148" t="s">
        <v>104</v>
      </c>
      <c r="J26" s="148" t="s">
        <v>104</v>
      </c>
      <c r="K26" s="148" t="s">
        <v>104</v>
      </c>
      <c r="L26" s="148" t="s">
        <v>104</v>
      </c>
      <c r="M26" s="148" t="s">
        <v>104</v>
      </c>
      <c r="N26" s="148" t="s">
        <v>104</v>
      </c>
      <c r="O26" s="148" t="s">
        <v>104</v>
      </c>
      <c r="P26" s="148" t="s">
        <v>104</v>
      </c>
      <c r="Q26" s="149" t="s">
        <v>104</v>
      </c>
      <c r="R26" s="150" t="s">
        <v>111</v>
      </c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</row>
    <row r="27" spans="1:18" s="69" customFormat="1" ht="15" customHeight="1">
      <c r="A27" s="117" t="s">
        <v>112</v>
      </c>
      <c r="B27" s="82">
        <v>1</v>
      </c>
      <c r="C27" s="72">
        <v>1332</v>
      </c>
      <c r="D27" s="72">
        <v>2</v>
      </c>
      <c r="E27" s="72">
        <v>259</v>
      </c>
      <c r="F27" s="72">
        <v>4</v>
      </c>
      <c r="G27" s="72">
        <v>215</v>
      </c>
      <c r="H27" s="72">
        <v>1</v>
      </c>
      <c r="I27" s="72">
        <v>77</v>
      </c>
      <c r="J27" s="153" t="s">
        <v>104</v>
      </c>
      <c r="K27" s="153" t="s">
        <v>104</v>
      </c>
      <c r="L27" s="153" t="s">
        <v>104</v>
      </c>
      <c r="M27" s="153" t="s">
        <v>104</v>
      </c>
      <c r="N27" s="153" t="s">
        <v>104</v>
      </c>
      <c r="O27" s="153" t="s">
        <v>104</v>
      </c>
      <c r="P27" s="72">
        <v>9</v>
      </c>
      <c r="Q27" s="83">
        <v>1665</v>
      </c>
      <c r="R27" s="120" t="s">
        <v>112</v>
      </c>
    </row>
    <row r="28" spans="1:18" s="69" customFormat="1" ht="15" customHeight="1">
      <c r="A28" s="117" t="s">
        <v>113</v>
      </c>
      <c r="B28" s="82">
        <v>3</v>
      </c>
      <c r="C28" s="72">
        <v>26</v>
      </c>
      <c r="D28" s="153" t="s">
        <v>104</v>
      </c>
      <c r="E28" s="153" t="s">
        <v>104</v>
      </c>
      <c r="F28" s="153" t="s">
        <v>104</v>
      </c>
      <c r="G28" s="153" t="s">
        <v>104</v>
      </c>
      <c r="H28" s="153" t="s">
        <v>104</v>
      </c>
      <c r="I28" s="153" t="s">
        <v>104</v>
      </c>
      <c r="J28" s="153" t="s">
        <v>104</v>
      </c>
      <c r="K28" s="153" t="s">
        <v>104</v>
      </c>
      <c r="L28" s="153" t="s">
        <v>104</v>
      </c>
      <c r="M28" s="153" t="s">
        <v>104</v>
      </c>
      <c r="N28" s="153" t="s">
        <v>104</v>
      </c>
      <c r="O28" s="153" t="s">
        <v>104</v>
      </c>
      <c r="P28" s="72">
        <v>1</v>
      </c>
      <c r="Q28" s="83">
        <v>7</v>
      </c>
      <c r="R28" s="120" t="s">
        <v>113</v>
      </c>
    </row>
    <row r="29" spans="1:18" s="79" customFormat="1" ht="15" customHeight="1" thickBot="1">
      <c r="A29" s="13" t="s">
        <v>114</v>
      </c>
      <c r="B29" s="86">
        <v>3</v>
      </c>
      <c r="C29" s="87">
        <v>26</v>
      </c>
      <c r="D29" s="87">
        <v>1</v>
      </c>
      <c r="E29" s="87">
        <v>230</v>
      </c>
      <c r="F29" s="87">
        <v>3</v>
      </c>
      <c r="G29" s="87">
        <v>154</v>
      </c>
      <c r="H29" s="87">
        <v>2</v>
      </c>
      <c r="I29" s="87">
        <v>87</v>
      </c>
      <c r="J29" s="88" t="s">
        <v>104</v>
      </c>
      <c r="K29" s="88" t="s">
        <v>104</v>
      </c>
      <c r="L29" s="88" t="s">
        <v>104</v>
      </c>
      <c r="M29" s="88" t="s">
        <v>104</v>
      </c>
      <c r="N29" s="88" t="s">
        <v>104</v>
      </c>
      <c r="O29" s="88" t="s">
        <v>104</v>
      </c>
      <c r="P29" s="87">
        <v>11</v>
      </c>
      <c r="Q29" s="89">
        <v>886</v>
      </c>
      <c r="R29" s="16" t="s">
        <v>114</v>
      </c>
    </row>
    <row r="30" spans="1:18" s="157" customFormat="1" ht="12" customHeight="1">
      <c r="A30" s="157" t="s">
        <v>129</v>
      </c>
      <c r="I30" s="398" t="s">
        <v>130</v>
      </c>
      <c r="J30" s="398"/>
      <c r="K30" s="398"/>
      <c r="L30" s="398"/>
      <c r="M30" s="398"/>
      <c r="N30" s="398"/>
      <c r="O30" s="398"/>
      <c r="P30" s="398"/>
      <c r="Q30" s="398"/>
      <c r="R30" s="398"/>
    </row>
    <row r="31" s="127" customFormat="1" ht="10.5" customHeight="1">
      <c r="A31" s="158"/>
    </row>
    <row r="32" s="81" customFormat="1" ht="12" customHeight="1">
      <c r="A32" s="80"/>
    </row>
    <row r="33" ht="13.5">
      <c r="V33" s="24"/>
    </row>
    <row r="37" ht="13.5">
      <c r="C37" s="116"/>
    </row>
  </sheetData>
  <mergeCells count="23">
    <mergeCell ref="I30:R30"/>
    <mergeCell ref="M2:R2"/>
    <mergeCell ref="R17:R18"/>
    <mergeCell ref="J3:K3"/>
    <mergeCell ref="P3:Q3"/>
    <mergeCell ref="N3:O3"/>
    <mergeCell ref="L17:M17"/>
    <mergeCell ref="H17:I17"/>
    <mergeCell ref="H3:I3"/>
    <mergeCell ref="B3:C3"/>
    <mergeCell ref="L3:M3"/>
    <mergeCell ref="D17:E17"/>
    <mergeCell ref="F17:G17"/>
    <mergeCell ref="A1:R1"/>
    <mergeCell ref="A3:A4"/>
    <mergeCell ref="R3:R4"/>
    <mergeCell ref="N17:O17"/>
    <mergeCell ref="P17:Q17"/>
    <mergeCell ref="J17:K17"/>
    <mergeCell ref="D3:E3"/>
    <mergeCell ref="A17:A18"/>
    <mergeCell ref="F3:G3"/>
    <mergeCell ref="B17:C17"/>
  </mergeCells>
  <printOptions/>
  <pageMargins left="0.31" right="0.57" top="1" bottom="1" header="0.5" footer="0.5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제주시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문미숙</dc:creator>
  <cp:keywords/>
  <dc:description/>
  <cp:lastModifiedBy>WindowsXP</cp:lastModifiedBy>
  <cp:lastPrinted>2007-03-28T09:04:45Z</cp:lastPrinted>
  <dcterms:created xsi:type="dcterms:W3CDTF">2004-08-06T07:11:48Z</dcterms:created>
  <dcterms:modified xsi:type="dcterms:W3CDTF">2008-01-10T02:42:13Z</dcterms:modified>
  <cp:category/>
  <cp:version/>
  <cp:contentType/>
  <cp:contentStatus/>
</cp:coreProperties>
</file>