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년\민원처리현황\6월\"/>
    </mc:Choice>
  </mc:AlternateContent>
  <bookViews>
    <workbookView xWindow="600" yWindow="120" windowWidth="14160" windowHeight="9120"/>
  </bookViews>
  <sheets>
    <sheet name="민원처리실적" sheetId="2" r:id="rId1"/>
    <sheet name="읍면동민원 (6월)" sheetId="5" r:id="rId2"/>
  </sheets>
  <definedNames>
    <definedName name="_xlnm.Print_Area" localSheetId="0">민원처리실적!$A$1:$I$42</definedName>
    <definedName name="_xlnm.Print_Titles" localSheetId="1">'읍면동민원 (6월)'!$3:$3</definedName>
  </definedNames>
  <calcPr calcId="162913"/>
</workbook>
</file>

<file path=xl/calcChain.xml><?xml version="1.0" encoding="utf-8"?>
<calcChain xmlns="http://schemas.openxmlformats.org/spreadsheetml/2006/main">
  <c r="V79" i="5" l="1"/>
  <c r="V7" i="5" l="1"/>
  <c r="V58" i="5" l="1"/>
  <c r="V43" i="5" l="1"/>
  <c r="N9" i="5" l="1"/>
  <c r="N12" i="5" l="1"/>
  <c r="N15" i="5"/>
  <c r="N18" i="5"/>
  <c r="N21" i="5"/>
  <c r="N24" i="5"/>
  <c r="N27" i="5"/>
  <c r="N30" i="5"/>
  <c r="N33" i="5"/>
  <c r="N36" i="5"/>
  <c r="N39" i="5"/>
  <c r="N42" i="5"/>
  <c r="N45" i="5"/>
  <c r="N48" i="5"/>
  <c r="N51" i="5"/>
  <c r="N54" i="5"/>
  <c r="N57" i="5"/>
  <c r="D45" i="5" l="1"/>
  <c r="E45" i="5"/>
  <c r="F45" i="5"/>
  <c r="G45" i="5"/>
  <c r="H45" i="5"/>
  <c r="I45" i="5"/>
  <c r="J45" i="5"/>
  <c r="K45" i="5"/>
  <c r="L45" i="5"/>
  <c r="M45" i="5"/>
  <c r="O45" i="5"/>
  <c r="P45" i="5"/>
  <c r="Q45" i="5"/>
  <c r="R45" i="5"/>
  <c r="T45" i="5"/>
  <c r="C45" i="5"/>
  <c r="V45" i="5"/>
  <c r="C81" i="5" l="1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V81" i="5"/>
  <c r="D5" i="5" l="1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C5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C4" i="5"/>
  <c r="E37" i="2" l="1"/>
  <c r="E32" i="2"/>
  <c r="E27" i="2"/>
  <c r="E12" i="2"/>
  <c r="E6" i="2"/>
  <c r="E5" i="2" l="1"/>
  <c r="E4" i="2" s="1"/>
  <c r="C87" i="5"/>
  <c r="V87" i="5" s="1"/>
  <c r="V85" i="5"/>
  <c r="V88" i="5" l="1"/>
  <c r="V4" i="5" s="1"/>
  <c r="F7" i="2" l="1"/>
  <c r="G7" i="2"/>
  <c r="F8" i="2"/>
  <c r="G8" i="2"/>
  <c r="F9" i="2"/>
  <c r="G9" i="2"/>
  <c r="F10" i="2"/>
  <c r="G10" i="2"/>
  <c r="F11" i="2"/>
  <c r="G11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8" i="2"/>
  <c r="G28" i="2"/>
  <c r="F29" i="2"/>
  <c r="G29" i="2"/>
  <c r="F30" i="2"/>
  <c r="G30" i="2"/>
  <c r="F31" i="2"/>
  <c r="G31" i="2"/>
  <c r="F33" i="2"/>
  <c r="G33" i="2"/>
  <c r="F34" i="2"/>
  <c r="G34" i="2"/>
  <c r="F35" i="2"/>
  <c r="G35" i="2"/>
  <c r="F36" i="2"/>
  <c r="G36" i="2"/>
  <c r="F38" i="2"/>
  <c r="G38" i="2"/>
  <c r="F39" i="2"/>
  <c r="G39" i="2"/>
  <c r="F40" i="2"/>
  <c r="G40" i="2"/>
  <c r="F41" i="2"/>
  <c r="G41" i="2"/>
  <c r="F42" i="2"/>
  <c r="G42" i="2"/>
  <c r="D93" i="5" l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E84" i="5"/>
  <c r="C18" i="5" l="1"/>
  <c r="D18" i="5"/>
  <c r="E18" i="5"/>
  <c r="F18" i="5"/>
  <c r="G18" i="5"/>
  <c r="H18" i="5"/>
  <c r="I18" i="5"/>
  <c r="J18" i="5"/>
  <c r="K18" i="5"/>
  <c r="L18" i="5"/>
  <c r="M18" i="5"/>
  <c r="O18" i="5"/>
  <c r="P18" i="5"/>
  <c r="Q18" i="5"/>
  <c r="R18" i="5"/>
  <c r="S18" i="5"/>
  <c r="T18" i="5"/>
  <c r="U18" i="5"/>
  <c r="V18" i="5"/>
  <c r="C21" i="5"/>
  <c r="D21" i="5"/>
  <c r="E21" i="5"/>
  <c r="F21" i="5"/>
  <c r="G21" i="5"/>
  <c r="H21" i="5"/>
  <c r="I21" i="5"/>
  <c r="J21" i="5"/>
  <c r="K21" i="5"/>
  <c r="L21" i="5"/>
  <c r="M21" i="5"/>
  <c r="O21" i="5"/>
  <c r="P21" i="5"/>
  <c r="Q21" i="5"/>
  <c r="R21" i="5"/>
  <c r="S21" i="5"/>
  <c r="T21" i="5"/>
  <c r="U21" i="5"/>
  <c r="V21" i="5"/>
  <c r="C24" i="5"/>
  <c r="D24" i="5"/>
  <c r="E24" i="5"/>
  <c r="F24" i="5"/>
  <c r="G24" i="5"/>
  <c r="H24" i="5"/>
  <c r="I24" i="5"/>
  <c r="J24" i="5"/>
  <c r="K24" i="5"/>
  <c r="L24" i="5"/>
  <c r="M24" i="5"/>
  <c r="O24" i="5"/>
  <c r="P24" i="5"/>
  <c r="Q24" i="5"/>
  <c r="R24" i="5"/>
  <c r="S24" i="5"/>
  <c r="T24" i="5"/>
  <c r="U24" i="5"/>
  <c r="V24" i="5"/>
  <c r="C27" i="5"/>
  <c r="D27" i="5"/>
  <c r="E27" i="5"/>
  <c r="F27" i="5"/>
  <c r="G27" i="5"/>
  <c r="H27" i="5"/>
  <c r="I27" i="5"/>
  <c r="J27" i="5"/>
  <c r="K27" i="5"/>
  <c r="L27" i="5"/>
  <c r="M27" i="5"/>
  <c r="O27" i="5"/>
  <c r="P27" i="5"/>
  <c r="Q27" i="5"/>
  <c r="R27" i="5"/>
  <c r="S27" i="5"/>
  <c r="T27" i="5"/>
  <c r="U27" i="5"/>
  <c r="V27" i="5"/>
  <c r="C30" i="5"/>
  <c r="D30" i="5"/>
  <c r="E30" i="5"/>
  <c r="F30" i="5"/>
  <c r="G30" i="5"/>
  <c r="H30" i="5"/>
  <c r="I30" i="5"/>
  <c r="J30" i="5"/>
  <c r="K30" i="5"/>
  <c r="L30" i="5"/>
  <c r="M30" i="5"/>
  <c r="O30" i="5"/>
  <c r="P30" i="5"/>
  <c r="Q30" i="5"/>
  <c r="R30" i="5"/>
  <c r="S30" i="5"/>
  <c r="T30" i="5"/>
  <c r="U30" i="5"/>
  <c r="V30" i="5"/>
  <c r="C33" i="5"/>
  <c r="D33" i="5"/>
  <c r="E33" i="5"/>
  <c r="F33" i="5"/>
  <c r="G33" i="5"/>
  <c r="H33" i="5"/>
  <c r="I33" i="5"/>
  <c r="J33" i="5"/>
  <c r="K33" i="5"/>
  <c r="L33" i="5"/>
  <c r="M33" i="5"/>
  <c r="O33" i="5"/>
  <c r="P33" i="5"/>
  <c r="Q33" i="5"/>
  <c r="R33" i="5"/>
  <c r="T33" i="5"/>
  <c r="U33" i="5"/>
  <c r="V33" i="5"/>
  <c r="V36" i="5"/>
  <c r="C36" i="5"/>
  <c r="D36" i="5"/>
  <c r="E36" i="5"/>
  <c r="F36" i="5"/>
  <c r="G36" i="5"/>
  <c r="H36" i="5"/>
  <c r="I36" i="5"/>
  <c r="J36" i="5"/>
  <c r="K36" i="5"/>
  <c r="L36" i="5"/>
  <c r="M36" i="5"/>
  <c r="O36" i="5"/>
  <c r="P36" i="5"/>
  <c r="Q36" i="5"/>
  <c r="R36" i="5"/>
  <c r="S36" i="5"/>
  <c r="T36" i="5"/>
  <c r="U36" i="5"/>
  <c r="V39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S39" i="5"/>
  <c r="T39" i="5"/>
  <c r="U39" i="5"/>
  <c r="C42" i="5"/>
  <c r="D42" i="5"/>
  <c r="E42" i="5"/>
  <c r="F42" i="5"/>
  <c r="G42" i="5"/>
  <c r="H42" i="5"/>
  <c r="I42" i="5"/>
  <c r="J42" i="5"/>
  <c r="K42" i="5"/>
  <c r="L42" i="5"/>
  <c r="M42" i="5"/>
  <c r="O42" i="5"/>
  <c r="P42" i="5"/>
  <c r="Q42" i="5"/>
  <c r="R42" i="5"/>
  <c r="S42" i="5"/>
  <c r="T42" i="5"/>
  <c r="U42" i="5"/>
  <c r="C48" i="5"/>
  <c r="D48" i="5"/>
  <c r="E48" i="5"/>
  <c r="F48" i="5"/>
  <c r="G48" i="5"/>
  <c r="H48" i="5"/>
  <c r="I48" i="5"/>
  <c r="J48" i="5"/>
  <c r="K48" i="5"/>
  <c r="L48" i="5"/>
  <c r="M48" i="5"/>
  <c r="O48" i="5"/>
  <c r="P48" i="5"/>
  <c r="Q48" i="5"/>
  <c r="R48" i="5"/>
  <c r="S48" i="5"/>
  <c r="T48" i="5"/>
  <c r="U48" i="5"/>
  <c r="C51" i="5"/>
  <c r="D51" i="5"/>
  <c r="E51" i="5"/>
  <c r="F51" i="5"/>
  <c r="G51" i="5"/>
  <c r="H51" i="5"/>
  <c r="I51" i="5"/>
  <c r="J51" i="5"/>
  <c r="K51" i="5"/>
  <c r="L51" i="5"/>
  <c r="M51" i="5"/>
  <c r="O51" i="5"/>
  <c r="P51" i="5"/>
  <c r="Q51" i="5"/>
  <c r="R51" i="5"/>
  <c r="S51" i="5"/>
  <c r="T51" i="5"/>
  <c r="U51" i="5"/>
  <c r="V51" i="5"/>
  <c r="C54" i="5"/>
  <c r="D54" i="5"/>
  <c r="E54" i="5"/>
  <c r="F54" i="5"/>
  <c r="G54" i="5"/>
  <c r="H54" i="5"/>
  <c r="I54" i="5"/>
  <c r="J54" i="5"/>
  <c r="K54" i="5"/>
  <c r="L54" i="5"/>
  <c r="M54" i="5"/>
  <c r="O54" i="5"/>
  <c r="P54" i="5"/>
  <c r="Q54" i="5"/>
  <c r="R54" i="5"/>
  <c r="S54" i="5"/>
  <c r="T54" i="5"/>
  <c r="U54" i="5"/>
  <c r="V54" i="5"/>
  <c r="C57" i="5"/>
  <c r="D57" i="5"/>
  <c r="E57" i="5"/>
  <c r="F57" i="5"/>
  <c r="G57" i="5"/>
  <c r="H57" i="5"/>
  <c r="I57" i="5"/>
  <c r="J57" i="5"/>
  <c r="K57" i="5"/>
  <c r="L57" i="5"/>
  <c r="M57" i="5"/>
  <c r="O57" i="5"/>
  <c r="P57" i="5"/>
  <c r="Q57" i="5"/>
  <c r="R57" i="5"/>
  <c r="S57" i="5"/>
  <c r="T57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V84" i="5"/>
  <c r="C84" i="5"/>
  <c r="D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C90" i="5"/>
  <c r="V90" i="5" s="1"/>
  <c r="V93" i="5"/>
  <c r="C93" i="5"/>
  <c r="V63" i="5" l="1"/>
  <c r="V78" i="5"/>
  <c r="V69" i="5"/>
  <c r="V42" i="5"/>
  <c r="V75" i="5"/>
  <c r="V57" i="5"/>
  <c r="V48" i="5"/>
  <c r="G27" i="2" l="1"/>
  <c r="F27" i="2"/>
  <c r="I42" i="2"/>
  <c r="I29" i="2" l="1"/>
  <c r="I30" i="2"/>
  <c r="I31" i="2"/>
  <c r="I14" i="2"/>
  <c r="I15" i="2"/>
  <c r="I16" i="2"/>
  <c r="I17" i="2"/>
  <c r="I18" i="2"/>
  <c r="I19" i="2"/>
  <c r="I20" i="2"/>
  <c r="I21" i="2"/>
  <c r="I22" i="2"/>
  <c r="I23" i="2"/>
  <c r="I24" i="2"/>
  <c r="I25" i="2"/>
  <c r="I13" i="2"/>
  <c r="G15" i="5"/>
  <c r="H15" i="5"/>
  <c r="I15" i="5"/>
  <c r="J15" i="5"/>
  <c r="K15" i="5"/>
  <c r="L15" i="5"/>
  <c r="M15" i="5"/>
  <c r="O15" i="5"/>
  <c r="P15" i="5"/>
  <c r="Q15" i="5"/>
  <c r="R15" i="5"/>
  <c r="S15" i="5"/>
  <c r="T15" i="5"/>
  <c r="U15" i="5"/>
  <c r="D15" i="5"/>
  <c r="E15" i="5"/>
  <c r="F15" i="5"/>
  <c r="C15" i="5"/>
  <c r="U12" i="5"/>
  <c r="F12" i="5"/>
  <c r="G12" i="5"/>
  <c r="H12" i="5"/>
  <c r="I12" i="5"/>
  <c r="J12" i="5"/>
  <c r="K12" i="5"/>
  <c r="L12" i="5"/>
  <c r="M12" i="5"/>
  <c r="O12" i="5"/>
  <c r="P12" i="5"/>
  <c r="Q12" i="5"/>
  <c r="R12" i="5"/>
  <c r="S12" i="5"/>
  <c r="T12" i="5"/>
  <c r="D12" i="5"/>
  <c r="E12" i="5"/>
  <c r="C12" i="5"/>
  <c r="O9" i="5"/>
  <c r="P9" i="5"/>
  <c r="Q9" i="5"/>
  <c r="R9" i="5"/>
  <c r="S9" i="5"/>
  <c r="T9" i="5"/>
  <c r="U9" i="5"/>
  <c r="D9" i="5"/>
  <c r="E9" i="5"/>
  <c r="F9" i="5"/>
  <c r="G9" i="5"/>
  <c r="H9" i="5"/>
  <c r="I9" i="5"/>
  <c r="J9" i="5"/>
  <c r="K9" i="5"/>
  <c r="L9" i="5"/>
  <c r="M9" i="5"/>
  <c r="C9" i="5"/>
  <c r="I7" i="2"/>
  <c r="I8" i="2"/>
  <c r="I9" i="2"/>
  <c r="I10" i="2"/>
  <c r="I11" i="2"/>
  <c r="I28" i="2"/>
  <c r="I26" i="2"/>
  <c r="I33" i="2"/>
  <c r="I34" i="2"/>
  <c r="I35" i="2"/>
  <c r="I36" i="2"/>
  <c r="I38" i="2"/>
  <c r="I39" i="2"/>
  <c r="I40" i="2"/>
  <c r="I41" i="2"/>
  <c r="M6" i="5" l="1"/>
  <c r="I6" i="5"/>
  <c r="E6" i="5"/>
  <c r="S6" i="5"/>
  <c r="O6" i="5"/>
  <c r="L6" i="5"/>
  <c r="H6" i="5"/>
  <c r="K6" i="5"/>
  <c r="G6" i="5"/>
  <c r="F6" i="5"/>
  <c r="R6" i="5"/>
  <c r="N6" i="5"/>
  <c r="J6" i="5"/>
  <c r="D6" i="5"/>
  <c r="U6" i="5"/>
  <c r="Q6" i="5"/>
  <c r="C6" i="5"/>
  <c r="T6" i="5"/>
  <c r="P6" i="5"/>
  <c r="F37" i="2"/>
  <c r="G37" i="2"/>
  <c r="F32" i="2"/>
  <c r="G32" i="2"/>
  <c r="F12" i="2"/>
  <c r="G12" i="2"/>
  <c r="F6" i="2"/>
  <c r="G6" i="2"/>
  <c r="I27" i="2"/>
  <c r="V15" i="5"/>
  <c r="V12" i="5"/>
  <c r="V9" i="5"/>
  <c r="I6" i="2"/>
  <c r="I32" i="2"/>
  <c r="I37" i="2"/>
  <c r="I12" i="2"/>
  <c r="V6" i="5" l="1"/>
  <c r="G4" i="2"/>
  <c r="F5" i="2"/>
  <c r="G5" i="2"/>
  <c r="I5" i="2"/>
  <c r="I4" i="2" s="1"/>
  <c r="F4" i="2" l="1"/>
</calcChain>
</file>

<file path=xl/sharedStrings.xml><?xml version="1.0" encoding="utf-8"?>
<sst xmlns="http://schemas.openxmlformats.org/spreadsheetml/2006/main" count="197" uniqueCount="105">
  <si>
    <t>(단위 : 건)</t>
    <phoneticPr fontId="2" type="noConversion"/>
  </si>
  <si>
    <t>구    분</t>
    <phoneticPr fontId="2" type="noConversion"/>
  </si>
  <si>
    <t>총    계</t>
    <phoneticPr fontId="2" type="noConversion"/>
  </si>
  <si>
    <t>본
청</t>
    <phoneticPr fontId="2" type="noConversion"/>
  </si>
  <si>
    <t>본청계</t>
    <phoneticPr fontId="2" type="noConversion"/>
  </si>
  <si>
    <t>유기한민원</t>
    <phoneticPr fontId="2" type="noConversion"/>
  </si>
  <si>
    <t>복합민원</t>
    <phoneticPr fontId="2" type="noConversion"/>
  </si>
  <si>
    <t>단순민원</t>
    <phoneticPr fontId="2" type="noConversion"/>
  </si>
  <si>
    <t>고충민원</t>
    <phoneticPr fontId="2" type="noConversion"/>
  </si>
  <si>
    <t>주민등록등.초본</t>
    <phoneticPr fontId="2" type="noConversion"/>
  </si>
  <si>
    <t>인감증명</t>
    <phoneticPr fontId="2" type="noConversion"/>
  </si>
  <si>
    <t>기타증명</t>
    <phoneticPr fontId="2" type="noConversion"/>
  </si>
  <si>
    <t>신고민원</t>
    <phoneticPr fontId="2" type="noConversion"/>
  </si>
  <si>
    <t>자동차등록민원</t>
    <phoneticPr fontId="2" type="noConversion"/>
  </si>
  <si>
    <t>신규등록</t>
    <phoneticPr fontId="2" type="noConversion"/>
  </si>
  <si>
    <t>이전등록</t>
    <phoneticPr fontId="2" type="noConversion"/>
  </si>
  <si>
    <t>등록원부발급</t>
    <phoneticPr fontId="2" type="noConversion"/>
  </si>
  <si>
    <t>기타</t>
    <phoneticPr fontId="2" type="noConversion"/>
  </si>
  <si>
    <t>읍.면.동</t>
    <phoneticPr fontId="2" type="noConversion"/>
  </si>
  <si>
    <t>토지대장</t>
    <phoneticPr fontId="2" type="noConversion"/>
  </si>
  <si>
    <t>토지이용계획확인원</t>
    <phoneticPr fontId="2" type="noConversion"/>
  </si>
  <si>
    <t>개별공시지가</t>
    <phoneticPr fontId="2" type="noConversion"/>
  </si>
  <si>
    <t>건축물관리대장</t>
    <phoneticPr fontId="2" type="noConversion"/>
  </si>
  <si>
    <t>지적도</t>
    <phoneticPr fontId="2" type="noConversion"/>
  </si>
  <si>
    <t>어디서나민원</t>
    <phoneticPr fontId="2" type="noConversion"/>
  </si>
  <si>
    <t>읍.면.동민원</t>
    <phoneticPr fontId="2" type="noConversion"/>
  </si>
  <si>
    <t>기타</t>
    <phoneticPr fontId="2" type="noConversion"/>
  </si>
  <si>
    <t>증명민원</t>
    <phoneticPr fontId="2" type="noConversion"/>
  </si>
  <si>
    <t>가족관계등록신고</t>
    <phoneticPr fontId="2" type="noConversion"/>
  </si>
  <si>
    <t>전월누계</t>
    <phoneticPr fontId="2" type="noConversion"/>
  </si>
  <si>
    <t>건설기계 등록민원</t>
    <phoneticPr fontId="2" type="noConversion"/>
  </si>
  <si>
    <t>※ 토지대장 건수 중 읍면동 중복건수 제외</t>
    <phoneticPr fontId="2" type="noConversion"/>
  </si>
  <si>
    <t>인감신고(외국인)</t>
    <phoneticPr fontId="2" type="noConversion"/>
  </si>
  <si>
    <t>※ 기타증명 : 실적증명, 환지예정증명 포함</t>
    <phoneticPr fontId="2" type="noConversion"/>
  </si>
  <si>
    <t>즉결기타</t>
    <phoneticPr fontId="2" type="noConversion"/>
  </si>
  <si>
    <t>※ 주민등록 등초본, 인감증명, 세목별 과세증명, 기타증명 : 통수기준</t>
    <phoneticPr fontId="2" type="noConversion"/>
  </si>
  <si>
    <t>개별,공동주택가격확인원(세무과)</t>
    <phoneticPr fontId="2" type="noConversion"/>
  </si>
  <si>
    <t>재적등본,가족관계등록사항별증명서</t>
    <phoneticPr fontId="2" type="noConversion"/>
  </si>
  <si>
    <t>즉결제증명
(인터넷민원24,무인 등)</t>
    <phoneticPr fontId="2" type="noConversion"/>
  </si>
  <si>
    <t>계</t>
    <phoneticPr fontId="2" type="noConversion"/>
  </si>
  <si>
    <t>읍면동별</t>
    <phoneticPr fontId="2" type="noConversion"/>
  </si>
  <si>
    <t>유기한
민   원</t>
    <phoneticPr fontId="2" type="noConversion"/>
  </si>
  <si>
    <t>주민등록증발급</t>
    <phoneticPr fontId="2" type="noConversion"/>
  </si>
  <si>
    <t>인감증명
발급</t>
    <phoneticPr fontId="2" type="noConversion"/>
  </si>
  <si>
    <t>가족관계등록부</t>
    <phoneticPr fontId="2" type="noConversion"/>
  </si>
  <si>
    <t>토지
대장</t>
    <phoneticPr fontId="2" type="noConversion"/>
  </si>
  <si>
    <t>지적도</t>
    <phoneticPr fontId="2" type="noConversion"/>
  </si>
  <si>
    <t>토지이용계획확인원</t>
    <phoneticPr fontId="2" type="noConversion"/>
  </si>
  <si>
    <t>개별공시지가확인원</t>
    <phoneticPr fontId="2" type="noConversion"/>
  </si>
  <si>
    <t>지방세완납증명서</t>
    <phoneticPr fontId="2" type="noConversion"/>
  </si>
  <si>
    <t>세목 별과세증명</t>
    <phoneticPr fontId="2" type="noConversion"/>
  </si>
  <si>
    <t>어디서나
민원</t>
    <phoneticPr fontId="2" type="noConversion"/>
  </si>
  <si>
    <t>건축물
대   장</t>
    <phoneticPr fontId="2" type="noConversion"/>
  </si>
  <si>
    <t>농지
원부</t>
    <phoneticPr fontId="2" type="noConversion"/>
  </si>
  <si>
    <t>전입
신고</t>
    <phoneticPr fontId="2" type="noConversion"/>
  </si>
  <si>
    <t>인감
신고</t>
    <phoneticPr fontId="2" type="noConversion"/>
  </si>
  <si>
    <t>가족관계등록신   고</t>
    <phoneticPr fontId="2" type="noConversion"/>
  </si>
  <si>
    <t>주민등록관련신   고</t>
    <phoneticPr fontId="2" type="noConversion"/>
  </si>
  <si>
    <t>총  계</t>
    <phoneticPr fontId="2" type="noConversion"/>
  </si>
  <si>
    <t>월계</t>
    <phoneticPr fontId="2" type="noConversion"/>
  </si>
  <si>
    <t>전월누계</t>
    <phoneticPr fontId="2" type="noConversion"/>
  </si>
  <si>
    <t>누계</t>
    <phoneticPr fontId="2" type="noConversion"/>
  </si>
  <si>
    <t>한림읍</t>
    <phoneticPr fontId="2" type="noConversion"/>
  </si>
  <si>
    <t>애월읍</t>
    <phoneticPr fontId="2" type="noConversion"/>
  </si>
  <si>
    <t>구좌읍</t>
    <phoneticPr fontId="2" type="noConversion"/>
  </si>
  <si>
    <t>조천읍</t>
    <phoneticPr fontId="2" type="noConversion"/>
  </si>
  <si>
    <t>한경면</t>
    <phoneticPr fontId="2" type="noConversion"/>
  </si>
  <si>
    <t>추자면</t>
    <phoneticPr fontId="2" type="noConversion"/>
  </si>
  <si>
    <t>우도면</t>
    <phoneticPr fontId="2" type="noConversion"/>
  </si>
  <si>
    <t>일도1동</t>
    <phoneticPr fontId="2" type="noConversion"/>
  </si>
  <si>
    <t>일도2동</t>
    <phoneticPr fontId="2" type="noConversion"/>
  </si>
  <si>
    <t>이도1동</t>
    <phoneticPr fontId="2" type="noConversion"/>
  </si>
  <si>
    <t>이도2동</t>
    <phoneticPr fontId="2" type="noConversion"/>
  </si>
  <si>
    <t>삼도1동</t>
    <phoneticPr fontId="2" type="noConversion"/>
  </si>
  <si>
    <t>삼도2동</t>
    <phoneticPr fontId="2" type="noConversion"/>
  </si>
  <si>
    <t>용담1동</t>
    <phoneticPr fontId="2" type="noConversion"/>
  </si>
  <si>
    <t>용담2동</t>
    <phoneticPr fontId="2" type="noConversion"/>
  </si>
  <si>
    <t>건입동</t>
    <phoneticPr fontId="2" type="noConversion"/>
  </si>
  <si>
    <t>화북동</t>
    <phoneticPr fontId="2" type="noConversion"/>
  </si>
  <si>
    <t>삼양동</t>
    <phoneticPr fontId="2" type="noConversion"/>
  </si>
  <si>
    <t>봉개동</t>
    <phoneticPr fontId="2" type="noConversion"/>
  </si>
  <si>
    <t>아라동</t>
    <phoneticPr fontId="2" type="noConversion"/>
  </si>
  <si>
    <t>오라동</t>
    <phoneticPr fontId="2" type="noConversion"/>
  </si>
  <si>
    <t>연동</t>
    <phoneticPr fontId="2" type="noConversion"/>
  </si>
  <si>
    <t>노형동</t>
    <phoneticPr fontId="2" type="noConversion"/>
  </si>
  <si>
    <t>외도동</t>
    <phoneticPr fontId="2" type="noConversion"/>
  </si>
  <si>
    <t>이호동</t>
    <phoneticPr fontId="2" type="noConversion"/>
  </si>
  <si>
    <t>도두동</t>
    <phoneticPr fontId="2" type="noConversion"/>
  </si>
  <si>
    <t>서   부
보건소</t>
    <phoneticPr fontId="2" type="noConversion"/>
  </si>
  <si>
    <t>동   부
보건소</t>
    <phoneticPr fontId="2" type="noConversion"/>
  </si>
  <si>
    <t>부동산실거래확인및검인</t>
    <phoneticPr fontId="2" type="noConversion"/>
  </si>
  <si>
    <t>부동산종합증명서</t>
    <phoneticPr fontId="2" type="noConversion"/>
  </si>
  <si>
    <t>부동산등기용등록증명서</t>
    <phoneticPr fontId="2" type="noConversion"/>
  </si>
  <si>
    <t>조상땅찾기</t>
    <phoneticPr fontId="2" type="noConversion"/>
  </si>
  <si>
    <t>세목별과세증명(재산세과)</t>
    <phoneticPr fontId="2" type="noConversion"/>
  </si>
  <si>
    <t>전월대비
증감</t>
    <phoneticPr fontId="2" type="noConversion"/>
  </si>
  <si>
    <t>전년대비
증감</t>
    <phoneticPr fontId="2" type="noConversion"/>
  </si>
  <si>
    <t>제   주
보건소</t>
    <phoneticPr fontId="2" type="noConversion"/>
  </si>
  <si>
    <t>6월말누계</t>
    <phoneticPr fontId="2" type="noConversion"/>
  </si>
  <si>
    <t>2020 . 5월</t>
  </si>
  <si>
    <t>2019 . 6월</t>
  </si>
  <si>
    <t>2020 . 6월</t>
    <phoneticPr fontId="2" type="noConversion"/>
  </si>
  <si>
    <t>2020. 6월 민원처리실적</t>
    <phoneticPr fontId="2" type="noConversion"/>
  </si>
  <si>
    <t>전월누계</t>
    <phoneticPr fontId="2" type="noConversion"/>
  </si>
  <si>
    <t>2020. 6월  읍.면.동 민원처리실적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</si>
</sst>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_);[Red]\(#,##0\)"/>
    <numFmt numFmtId="178" formatCode="0_);[Red]\(0\)"/>
    <numFmt numFmtId="179" formatCode="#,##0;[Red]\△#,##0"/>
    <numFmt numFmtId="180" formatCode="\-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8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한컴돋움"/>
      <family val="1"/>
      <charset val="129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굴림"/>
      <family val="3"/>
    </font>
    <font>
      <sz val="10"/>
      <name val="한컴돋움"/>
      <family val="1"/>
      <charset val="129"/>
    </font>
    <font>
      <sz val="10"/>
      <color theme="1"/>
      <name val="한컴돋움"/>
      <family val="1"/>
      <charset val="129"/>
    </font>
    <font>
      <b/>
      <sz val="12"/>
      <color indexed="8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2"/>
      <color indexed="8"/>
      <name val="돋움"/>
      <family val="3"/>
      <charset val="129"/>
    </font>
    <font>
      <sz val="12"/>
      <color indexed="8"/>
      <name val="한컴돋움"/>
      <family val="1"/>
      <charset val="129"/>
    </font>
    <font>
      <sz val="10"/>
      <color theme="1"/>
      <name val="돋움"/>
      <family val="3"/>
      <charset val="129"/>
    </font>
    <font>
      <sz val="9"/>
      <color indexed="8"/>
      <name val="한컴돋움"/>
      <family val="1"/>
      <charset val="129"/>
    </font>
    <font>
      <sz val="9"/>
      <color indexed="8"/>
      <name val="돋움"/>
      <family val="3"/>
      <charset val="129"/>
    </font>
    <font>
      <sz val="11"/>
      <color indexed="8"/>
      <name val="한컴돋움"/>
      <family val="1"/>
      <charset val="129"/>
    </font>
    <font>
      <b/>
      <sz val="10"/>
      <color indexed="8"/>
      <name val="한컴돋움"/>
      <family val="1"/>
      <charset val="129"/>
    </font>
    <font>
      <sz val="12"/>
      <name val="한컴돋움"/>
      <family val="1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7802667317728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n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3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1" fontId="9" fillId="0" borderId="0" xfId="1" applyFont="1" applyAlignment="1">
      <alignment horizontal="center"/>
    </xf>
    <xf numFmtId="41" fontId="8" fillId="0" borderId="0" xfId="1" applyFont="1" applyAlignment="1">
      <alignment horizontal="center"/>
    </xf>
    <xf numFmtId="41" fontId="0" fillId="0" borderId="0" xfId="1" applyFont="1" applyAlignment="1">
      <alignment horizontal="center"/>
    </xf>
    <xf numFmtId="41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distributed" wrapText="1"/>
    </xf>
    <xf numFmtId="0" fontId="7" fillId="0" borderId="2" xfId="0" applyFont="1" applyFill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 applyBorder="1"/>
    <xf numFmtId="176" fontId="11" fillId="0" borderId="5" xfId="1" applyNumberFormat="1" applyFont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76" fontId="11" fillId="0" borderId="17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0" xfId="1" applyNumberFormat="1" applyFont="1" applyBorder="1" applyAlignment="1">
      <alignment horizontal="center" vertical="center"/>
    </xf>
    <xf numFmtId="176" fontId="11" fillId="0" borderId="6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7" fontId="11" fillId="0" borderId="17" xfId="1" applyNumberFormat="1" applyFont="1" applyBorder="1" applyAlignment="1">
      <alignment horizontal="center" vertical="center"/>
    </xf>
    <xf numFmtId="177" fontId="11" fillId="0" borderId="16" xfId="1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8" fontId="11" fillId="0" borderId="17" xfId="1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77" fontId="11" fillId="0" borderId="6" xfId="1" applyNumberFormat="1" applyFont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/>
    </xf>
    <xf numFmtId="176" fontId="11" fillId="0" borderId="17" xfId="1" applyNumberFormat="1" applyFont="1" applyBorder="1" applyAlignment="1">
      <alignment horizontal="center" vertical="center" shrinkToFit="1"/>
    </xf>
    <xf numFmtId="176" fontId="11" fillId="0" borderId="6" xfId="1" applyNumberFormat="1" applyFont="1" applyBorder="1" applyAlignment="1">
      <alignment horizontal="center" vertical="center" shrinkToFit="1"/>
    </xf>
    <xf numFmtId="41" fontId="0" fillId="0" borderId="0" xfId="1" applyFont="1"/>
    <xf numFmtId="41" fontId="10" fillId="0" borderId="0" xfId="1" applyFont="1" applyAlignment="1">
      <alignment horizontal="center" vertical="center"/>
    </xf>
    <xf numFmtId="41" fontId="11" fillId="0" borderId="11" xfId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1" fillId="0" borderId="16" xfId="1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11" fillId="0" borderId="17" xfId="1" applyNumberFormat="1" applyFont="1" applyFill="1" applyBorder="1" applyAlignment="1">
      <alignment horizontal="center" vertical="center"/>
    </xf>
    <xf numFmtId="177" fontId="11" fillId="0" borderId="6" xfId="1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3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Font="1"/>
    <xf numFmtId="3" fontId="12" fillId="0" borderId="3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41" fontId="6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/>
    </xf>
    <xf numFmtId="41" fontId="1" fillId="0" borderId="1" xfId="1" applyFont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34" xfId="0" applyNumberFormat="1" applyFont="1" applyBorder="1"/>
    <xf numFmtId="3" fontId="12" fillId="0" borderId="1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distributed" vertical="distributed" wrapText="1"/>
    </xf>
    <xf numFmtId="178" fontId="11" fillId="0" borderId="19" xfId="1" applyNumberFormat="1" applyFont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 shrinkToFit="1"/>
    </xf>
    <xf numFmtId="178" fontId="11" fillId="0" borderId="6" xfId="1" applyNumberFormat="1" applyFont="1" applyFill="1" applyBorder="1" applyAlignment="1">
      <alignment horizontal="center" vertical="center"/>
    </xf>
    <xf numFmtId="178" fontId="11" fillId="0" borderId="7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8" fontId="10" fillId="0" borderId="20" xfId="1" applyNumberFormat="1" applyFont="1" applyBorder="1" applyAlignment="1">
      <alignment horizontal="center" vertical="center"/>
    </xf>
    <xf numFmtId="178" fontId="9" fillId="0" borderId="0" xfId="1" applyNumberFormat="1" applyFont="1" applyAlignment="1">
      <alignment horizontal="center"/>
    </xf>
    <xf numFmtId="178" fontId="0" fillId="0" borderId="0" xfId="1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22" fillId="8" borderId="1" xfId="0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23" fillId="0" borderId="1" xfId="2" applyNumberFormat="1" applyFont="1" applyFill="1" applyBorder="1" applyAlignment="1">
      <alignment horizontal="center" vertical="center"/>
    </xf>
    <xf numFmtId="179" fontId="15" fillId="2" borderId="1" xfId="0" applyNumberFormat="1" applyFont="1" applyFill="1" applyBorder="1" applyAlignment="1">
      <alignment horizontal="center" vertical="center"/>
    </xf>
    <xf numFmtId="179" fontId="0" fillId="0" borderId="0" xfId="0" applyNumberFormat="1"/>
    <xf numFmtId="179" fontId="16" fillId="5" borderId="1" xfId="0" applyNumberFormat="1" applyFont="1" applyFill="1" applyBorder="1" applyAlignment="1">
      <alignment horizontal="center" vertical="center" wrapText="1"/>
    </xf>
    <xf numFmtId="0" fontId="16" fillId="9" borderId="2" xfId="2" applyFont="1" applyFill="1" applyBorder="1" applyAlignment="1">
      <alignment horizontal="center" vertical="center"/>
    </xf>
    <xf numFmtId="179" fontId="16" fillId="7" borderId="2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179" fontId="15" fillId="6" borderId="1" xfId="0" applyNumberFormat="1" applyFont="1" applyFill="1" applyBorder="1" applyAlignment="1">
      <alignment horizontal="center" vertical="center"/>
    </xf>
    <xf numFmtId="179" fontId="22" fillId="6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179" fontId="15" fillId="10" borderId="1" xfId="0" applyNumberFormat="1" applyFont="1" applyFill="1" applyBorder="1" applyAlignment="1">
      <alignment horizontal="center" vertical="center"/>
    </xf>
    <xf numFmtId="179" fontId="22" fillId="10" borderId="1" xfId="0" applyNumberFormat="1" applyFont="1" applyFill="1" applyBorder="1" applyAlignment="1">
      <alignment horizontal="center" vertical="center"/>
    </xf>
    <xf numFmtId="3" fontId="18" fillId="10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179" fontId="15" fillId="11" borderId="1" xfId="0" applyNumberFormat="1" applyFont="1" applyFill="1" applyBorder="1" applyAlignment="1">
      <alignment horizontal="center" vertical="center"/>
    </xf>
    <xf numFmtId="179" fontId="22" fillId="11" borderId="1" xfId="0" applyNumberFormat="1" applyFont="1" applyFill="1" applyBorder="1" applyAlignment="1">
      <alignment horizontal="center" vertical="center"/>
    </xf>
    <xf numFmtId="3" fontId="18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16" fillId="10" borderId="35" xfId="2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7" fontId="11" fillId="6" borderId="14" xfId="1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0" fillId="12" borderId="0" xfId="0" applyFont="1" applyFill="1"/>
    <xf numFmtId="0" fontId="6" fillId="0" borderId="1" xfId="1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41" fontId="5" fillId="0" borderId="1" xfId="1" quotePrefix="1" applyFont="1" applyBorder="1" applyAlignment="1">
      <alignment horizontal="center" vertical="center"/>
    </xf>
    <xf numFmtId="3" fontId="20" fillId="0" borderId="1" xfId="0" applyNumberFormat="1" applyFont="1" applyBorder="1"/>
    <xf numFmtId="3" fontId="20" fillId="0" borderId="34" xfId="0" applyNumberFormat="1" applyFont="1" applyBorder="1"/>
    <xf numFmtId="3" fontId="6" fillId="0" borderId="1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41" fontId="24" fillId="0" borderId="1" xfId="1" applyFont="1" applyFill="1" applyBorder="1" applyAlignment="1">
      <alignment horizontal="center" vertical="center"/>
    </xf>
    <xf numFmtId="41" fontId="25" fillId="0" borderId="1" xfId="1" applyFont="1" applyFill="1" applyBorder="1" applyAlignment="1">
      <alignment vertical="center"/>
    </xf>
    <xf numFmtId="41" fontId="25" fillId="0" borderId="34" xfId="1" applyFont="1" applyFill="1" applyBorder="1" applyAlignment="1">
      <alignment vertical="center"/>
    </xf>
    <xf numFmtId="41" fontId="25" fillId="0" borderId="34" xfId="1" applyFont="1" applyFill="1" applyBorder="1" applyAlignment="1">
      <alignment horizontal="center" vertical="center"/>
    </xf>
    <xf numFmtId="41" fontId="12" fillId="0" borderId="34" xfId="0" applyNumberFormat="1" applyFont="1" applyBorder="1"/>
    <xf numFmtId="3" fontId="12" fillId="0" borderId="34" xfId="0" applyNumberFormat="1" applyFont="1" applyBorder="1" applyAlignment="1">
      <alignment horizontal="right"/>
    </xf>
    <xf numFmtId="41" fontId="26" fillId="0" borderId="1" xfId="1" applyFont="1" applyBorder="1" applyAlignment="1">
      <alignment horizontal="right" vertical="center"/>
    </xf>
    <xf numFmtId="41" fontId="27" fillId="0" borderId="1" xfId="1" applyFont="1" applyBorder="1" applyAlignment="1">
      <alignment vertical="center"/>
    </xf>
    <xf numFmtId="41" fontId="27" fillId="0" borderId="1" xfId="1" applyFont="1" applyFill="1" applyBorder="1" applyAlignment="1">
      <alignment vertical="center"/>
    </xf>
    <xf numFmtId="41" fontId="27" fillId="0" borderId="34" xfId="1" applyFont="1" applyFill="1" applyBorder="1" applyAlignment="1">
      <alignment vertical="center"/>
    </xf>
    <xf numFmtId="41" fontId="28" fillId="0" borderId="34" xfId="1" applyFont="1" applyFill="1" applyBorder="1" applyAlignment="1">
      <alignment horizontal="center" vertical="center"/>
    </xf>
    <xf numFmtId="41" fontId="27" fillId="0" borderId="34" xfId="1" applyFont="1" applyBorder="1" applyAlignment="1">
      <alignment vertical="center"/>
    </xf>
    <xf numFmtId="180" fontId="12" fillId="0" borderId="1" xfId="0" applyNumberFormat="1" applyFont="1" applyBorder="1"/>
    <xf numFmtId="41" fontId="12" fillId="0" borderId="1" xfId="1" applyFont="1" applyBorder="1" applyAlignment="1">
      <alignment horizontal="right"/>
    </xf>
    <xf numFmtId="3" fontId="21" fillId="0" borderId="1" xfId="0" applyNumberFormat="1" applyFont="1" applyBorder="1"/>
    <xf numFmtId="3" fontId="21" fillId="0" borderId="34" xfId="0" applyNumberFormat="1" applyFont="1" applyBorder="1"/>
    <xf numFmtId="41" fontId="6" fillId="0" borderId="1" xfId="1" applyFont="1" applyBorder="1" applyAlignment="1">
      <alignment vertical="center"/>
    </xf>
    <xf numFmtId="0" fontId="7" fillId="0" borderId="36" xfId="0" applyFont="1" applyFill="1" applyBorder="1" applyAlignment="1">
      <alignment horizontal="distributed" vertical="distributed" wrapText="1"/>
    </xf>
    <xf numFmtId="176" fontId="11" fillId="0" borderId="40" xfId="1" applyNumberFormat="1" applyFont="1" applyBorder="1" applyAlignment="1">
      <alignment horizontal="center" vertical="center"/>
    </xf>
    <xf numFmtId="176" fontId="11" fillId="0" borderId="41" xfId="1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39" xfId="0" applyNumberFormat="1" applyFont="1" applyBorder="1"/>
    <xf numFmtId="176" fontId="11" fillId="0" borderId="41" xfId="1" applyNumberFormat="1" applyFont="1" applyBorder="1" applyAlignment="1">
      <alignment horizontal="center" vertical="center" shrinkToFit="1"/>
    </xf>
    <xf numFmtId="176" fontId="10" fillId="0" borderId="40" xfId="1" applyNumberFormat="1" applyFont="1" applyFill="1" applyBorder="1" applyAlignment="1">
      <alignment horizontal="center" vertical="center"/>
    </xf>
    <xf numFmtId="176" fontId="11" fillId="0" borderId="41" xfId="1" applyNumberFormat="1" applyFont="1" applyFill="1" applyBorder="1" applyAlignment="1">
      <alignment horizontal="center" vertical="center"/>
    </xf>
    <xf numFmtId="41" fontId="27" fillId="0" borderId="39" xfId="1" applyFont="1" applyFill="1" applyBorder="1" applyAlignment="1">
      <alignment vertical="center"/>
    </xf>
    <xf numFmtId="176" fontId="10" fillId="0" borderId="41" xfId="1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176" fontId="11" fillId="0" borderId="42" xfId="1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41" fontId="5" fillId="0" borderId="43" xfId="1" applyFont="1" applyBorder="1" applyAlignment="1">
      <alignment horizontal="center" vertical="center"/>
    </xf>
    <xf numFmtId="41" fontId="25" fillId="0" borderId="39" xfId="1" applyFont="1" applyFill="1" applyBorder="1" applyAlignment="1">
      <alignment vertical="center"/>
    </xf>
    <xf numFmtId="176" fontId="11" fillId="0" borderId="38" xfId="1" applyNumberFormat="1" applyFont="1" applyBorder="1" applyAlignment="1">
      <alignment horizontal="center" vertical="center"/>
    </xf>
    <xf numFmtId="177" fontId="11" fillId="0" borderId="42" xfId="1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3" fontId="20" fillId="0" borderId="39" xfId="0" applyNumberFormat="1" applyFont="1" applyBorder="1"/>
    <xf numFmtId="3" fontId="5" fillId="0" borderId="39" xfId="0" applyNumberFormat="1" applyFont="1" applyBorder="1" applyAlignment="1">
      <alignment horizontal="center" vertical="center"/>
    </xf>
    <xf numFmtId="176" fontId="11" fillId="0" borderId="37" xfId="1" applyNumberFormat="1" applyFont="1" applyBorder="1" applyAlignment="1">
      <alignment horizontal="center" vertical="center"/>
    </xf>
    <xf numFmtId="176" fontId="11" fillId="0" borderId="44" xfId="1" applyNumberFormat="1" applyFont="1" applyBorder="1" applyAlignment="1">
      <alignment horizontal="center" vertical="center"/>
    </xf>
    <xf numFmtId="176" fontId="10" fillId="0" borderId="45" xfId="1" applyNumberFormat="1" applyFont="1" applyBorder="1" applyAlignment="1">
      <alignment horizontal="center" vertical="center"/>
    </xf>
    <xf numFmtId="0" fontId="16" fillId="5" borderId="2" xfId="2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12" borderId="1" xfId="0" applyNumberFormat="1" applyFont="1" applyFill="1" applyBorder="1" applyAlignment="1">
      <alignment horizontal="center" vertical="center"/>
    </xf>
    <xf numFmtId="177" fontId="7" fillId="12" borderId="34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/>
    <xf numFmtId="41" fontId="6" fillId="0" borderId="1" xfId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12" fillId="12" borderId="1" xfId="0" applyNumberFormat="1" applyFont="1" applyFill="1" applyBorder="1"/>
    <xf numFmtId="3" fontId="12" fillId="12" borderId="34" xfId="0" applyNumberFormat="1" applyFont="1" applyFill="1" applyBorder="1"/>
    <xf numFmtId="3" fontId="28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41" fontId="12" fillId="0" borderId="34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 applyAlignment="1">
      <alignment vertical="center" shrinkToFit="1"/>
    </xf>
    <xf numFmtId="41" fontId="5" fillId="0" borderId="34" xfId="1" applyFont="1" applyBorder="1" applyAlignment="1">
      <alignment vertical="center" shrinkToFit="1"/>
    </xf>
    <xf numFmtId="41" fontId="5" fillId="0" borderId="34" xfId="1" applyFont="1" applyBorder="1" applyAlignment="1">
      <alignment horizontal="center" vertical="center" shrinkToFit="1"/>
    </xf>
    <xf numFmtId="3" fontId="29" fillId="0" borderId="24" xfId="0" applyNumberFormat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3" fontId="8" fillId="0" borderId="1" xfId="0" applyNumberFormat="1" applyFont="1" applyBorder="1"/>
    <xf numFmtId="3" fontId="8" fillId="0" borderId="34" xfId="0" applyNumberFormat="1" applyFont="1" applyBorder="1"/>
    <xf numFmtId="3" fontId="8" fillId="0" borderId="34" xfId="0" applyNumberFormat="1" applyFont="1" applyBorder="1" applyAlignment="1">
      <alignment horizontal="center"/>
    </xf>
    <xf numFmtId="177" fontId="7" fillId="12" borderId="1" xfId="1" applyNumberFormat="1" applyFont="1" applyFill="1" applyBorder="1" applyAlignment="1">
      <alignment horizontal="center" vertical="center"/>
    </xf>
    <xf numFmtId="41" fontId="31" fillId="0" borderId="1" xfId="1" applyFont="1" applyFill="1" applyBorder="1" applyAlignment="1">
      <alignment vertical="center"/>
    </xf>
    <xf numFmtId="41" fontId="31" fillId="0" borderId="34" xfId="1" applyFont="1" applyFill="1" applyBorder="1" applyAlignment="1">
      <alignment vertical="center"/>
    </xf>
    <xf numFmtId="41" fontId="31" fillId="0" borderId="34" xfId="1" applyFont="1" applyFill="1" applyBorder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/>
    </xf>
    <xf numFmtId="3" fontId="30" fillId="0" borderId="46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12" borderId="1" xfId="0" applyNumberFormat="1" applyFont="1" applyFill="1" applyBorder="1" applyAlignment="1">
      <alignment horizontal="center"/>
    </xf>
    <xf numFmtId="41" fontId="7" fillId="0" borderId="1" xfId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right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30" xfId="0" applyFont="1" applyBorder="1" applyAlignment="1">
      <alignment horizontal="distributed" vertical="distributed" wrapText="1"/>
    </xf>
    <xf numFmtId="0" fontId="7" fillId="0" borderId="28" xfId="0" applyFont="1" applyBorder="1" applyAlignment="1">
      <alignment horizontal="distributed" vertical="distributed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</cellXfs>
  <cellStyles count="3">
    <cellStyle name="Normal" xfId="2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66FFFF"/>
      <color rgb="FFFF99FF"/>
      <color rgb="FFFF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G47" sqref="G47"/>
    </sheetView>
  </sheetViews>
  <sheetFormatPr defaultRowHeight="13.5"/>
  <cols>
    <col min="1" max="1" width="3.88671875" customWidth="1"/>
    <col min="2" max="2" width="18.33203125" customWidth="1"/>
    <col min="3" max="5" width="11" customWidth="1"/>
    <col min="6" max="6" width="11.44140625" style="103" customWidth="1"/>
    <col min="7" max="7" width="9.5546875" style="103" customWidth="1"/>
    <col min="8" max="8" width="10.6640625" customWidth="1"/>
    <col min="9" max="9" width="10.77734375" customWidth="1"/>
  </cols>
  <sheetData>
    <row r="1" spans="1:11" ht="26.25" customHeight="1">
      <c r="A1" s="215" t="s">
        <v>102</v>
      </c>
      <c r="B1" s="215"/>
      <c r="C1" s="215"/>
      <c r="D1" s="215"/>
      <c r="E1" s="215"/>
      <c r="F1" s="215"/>
      <c r="G1" s="215"/>
      <c r="H1" s="215"/>
      <c r="I1" s="215"/>
    </row>
    <row r="2" spans="1:11" ht="19.5" customHeight="1" thickBot="1">
      <c r="A2" s="60"/>
      <c r="B2" s="219" t="s">
        <v>0</v>
      </c>
      <c r="C2" s="219"/>
      <c r="D2" s="219"/>
      <c r="E2" s="219"/>
      <c r="F2" s="219"/>
      <c r="G2" s="219"/>
      <c r="H2" s="219"/>
      <c r="I2" s="219"/>
    </row>
    <row r="3" spans="1:11" s="71" customFormat="1" ht="30" customHeight="1">
      <c r="A3" s="220" t="s">
        <v>1</v>
      </c>
      <c r="B3" s="221"/>
      <c r="C3" s="70" t="s">
        <v>100</v>
      </c>
      <c r="D3" s="181" t="s">
        <v>99</v>
      </c>
      <c r="E3" s="105" t="s">
        <v>101</v>
      </c>
      <c r="F3" s="104" t="s">
        <v>96</v>
      </c>
      <c r="G3" s="106" t="s">
        <v>95</v>
      </c>
      <c r="H3" s="69" t="s">
        <v>103</v>
      </c>
      <c r="I3" s="69" t="s">
        <v>98</v>
      </c>
    </row>
    <row r="4" spans="1:11" ht="23.25" customHeight="1">
      <c r="A4" s="222" t="s">
        <v>2</v>
      </c>
      <c r="B4" s="223"/>
      <c r="C4" s="107">
        <v>291703</v>
      </c>
      <c r="D4" s="107">
        <v>376176</v>
      </c>
      <c r="E4" s="107">
        <f t="shared" ref="E4" si="0">E5+E42</f>
        <v>383682</v>
      </c>
      <c r="F4" s="108">
        <f t="shared" ref="F4" si="1">(E4-C4)</f>
        <v>91979</v>
      </c>
      <c r="G4" s="109">
        <f>E4-D4</f>
        <v>7506</v>
      </c>
      <c r="H4" s="110">
        <v>1919286</v>
      </c>
      <c r="I4" s="110">
        <f>SUM(I5,I42)</f>
        <v>2308898</v>
      </c>
    </row>
    <row r="5" spans="1:11" ht="23.25" customHeight="1">
      <c r="A5" s="216" t="s">
        <v>3</v>
      </c>
      <c r="B5" s="111" t="s">
        <v>4</v>
      </c>
      <c r="C5" s="112">
        <v>132301</v>
      </c>
      <c r="D5" s="112">
        <v>157707</v>
      </c>
      <c r="E5" s="112">
        <f t="shared" ref="E5" si="2">E6+E12+E27+E32+E37</f>
        <v>174921</v>
      </c>
      <c r="F5" s="113">
        <f t="shared" ref="F5:F42" si="3">(E5-C5)</f>
        <v>42620</v>
      </c>
      <c r="G5" s="114">
        <f t="shared" ref="G5:G42" si="4">E5-D5</f>
        <v>17214</v>
      </c>
      <c r="H5" s="115">
        <v>882732</v>
      </c>
      <c r="I5" s="115">
        <f>SUM(I6,I12,I27,I32,I37)</f>
        <v>1057653</v>
      </c>
    </row>
    <row r="6" spans="1:11" ht="19.5" customHeight="1">
      <c r="A6" s="217"/>
      <c r="B6" s="116" t="s">
        <v>5</v>
      </c>
      <c r="C6" s="117">
        <v>49550</v>
      </c>
      <c r="D6" s="117">
        <v>65749</v>
      </c>
      <c r="E6" s="117">
        <f t="shared" ref="E6" si="5">SUM(E7:E11)</f>
        <v>70770</v>
      </c>
      <c r="F6" s="118">
        <f t="shared" si="3"/>
        <v>21220</v>
      </c>
      <c r="G6" s="119">
        <f t="shared" si="4"/>
        <v>5021</v>
      </c>
      <c r="H6" s="120">
        <v>390914</v>
      </c>
      <c r="I6" s="120">
        <f>SUM(I7:I11)</f>
        <v>461684</v>
      </c>
    </row>
    <row r="7" spans="1:11" ht="19.5" customHeight="1">
      <c r="A7" s="217"/>
      <c r="B7" s="61" t="s">
        <v>6</v>
      </c>
      <c r="C7" s="65">
        <v>830</v>
      </c>
      <c r="D7" s="100">
        <v>655</v>
      </c>
      <c r="E7" s="100">
        <v>785</v>
      </c>
      <c r="F7" s="102">
        <f t="shared" si="3"/>
        <v>-45</v>
      </c>
      <c r="G7" s="99">
        <f t="shared" si="4"/>
        <v>130</v>
      </c>
      <c r="H7" s="68">
        <v>3424</v>
      </c>
      <c r="I7" s="68">
        <f>SUM(H7,E7)</f>
        <v>4209</v>
      </c>
      <c r="K7" s="15"/>
    </row>
    <row r="8" spans="1:11" ht="19.5" customHeight="1">
      <c r="A8" s="217"/>
      <c r="B8" s="61" t="s">
        <v>7</v>
      </c>
      <c r="C8" s="65">
        <v>6034</v>
      </c>
      <c r="D8" s="100">
        <v>8112</v>
      </c>
      <c r="E8" s="100">
        <v>10518</v>
      </c>
      <c r="F8" s="102">
        <f t="shared" si="3"/>
        <v>4484</v>
      </c>
      <c r="G8" s="99">
        <f t="shared" si="4"/>
        <v>2406</v>
      </c>
      <c r="H8" s="68">
        <v>44895</v>
      </c>
      <c r="I8" s="68">
        <f t="shared" ref="I8:I41" si="6">SUM(H8,E8)</f>
        <v>55413</v>
      </c>
    </row>
    <row r="9" spans="1:11" ht="27.75" customHeight="1">
      <c r="A9" s="217"/>
      <c r="B9" s="62" t="s">
        <v>38</v>
      </c>
      <c r="C9" s="65">
        <v>41098</v>
      </c>
      <c r="D9" s="100">
        <v>54962</v>
      </c>
      <c r="E9" s="100">
        <v>57249</v>
      </c>
      <c r="F9" s="102">
        <f t="shared" si="3"/>
        <v>16151</v>
      </c>
      <c r="G9" s="99">
        <f t="shared" si="4"/>
        <v>2287</v>
      </c>
      <c r="H9" s="68">
        <v>331935</v>
      </c>
      <c r="I9" s="68">
        <f t="shared" si="6"/>
        <v>389184</v>
      </c>
    </row>
    <row r="10" spans="1:11" ht="19.5" customHeight="1">
      <c r="A10" s="217"/>
      <c r="B10" s="61" t="s">
        <v>34</v>
      </c>
      <c r="C10" s="65">
        <v>1499</v>
      </c>
      <c r="D10" s="100">
        <v>1996</v>
      </c>
      <c r="E10" s="100">
        <v>2175</v>
      </c>
      <c r="F10" s="102">
        <f t="shared" si="3"/>
        <v>676</v>
      </c>
      <c r="G10" s="99">
        <f t="shared" si="4"/>
        <v>179</v>
      </c>
      <c r="H10" s="68">
        <v>10514</v>
      </c>
      <c r="I10" s="68">
        <f t="shared" si="6"/>
        <v>12689</v>
      </c>
    </row>
    <row r="11" spans="1:11" ht="19.5" customHeight="1">
      <c r="A11" s="217"/>
      <c r="B11" s="61" t="s">
        <v>8</v>
      </c>
      <c r="C11" s="65">
        <v>89</v>
      </c>
      <c r="D11" s="100">
        <v>24</v>
      </c>
      <c r="E11" s="100">
        <v>43</v>
      </c>
      <c r="F11" s="102">
        <f t="shared" si="3"/>
        <v>-46</v>
      </c>
      <c r="G11" s="99">
        <f t="shared" si="4"/>
        <v>19</v>
      </c>
      <c r="H11" s="68">
        <v>146</v>
      </c>
      <c r="I11" s="68">
        <f t="shared" si="6"/>
        <v>189</v>
      </c>
    </row>
    <row r="12" spans="1:11" ht="19.5" customHeight="1">
      <c r="A12" s="218"/>
      <c r="B12" s="121" t="s">
        <v>27</v>
      </c>
      <c r="C12" s="117">
        <v>19427</v>
      </c>
      <c r="D12" s="117">
        <v>22624</v>
      </c>
      <c r="E12" s="117">
        <f t="shared" ref="E12" si="7">SUM(E13:E26)</f>
        <v>23032</v>
      </c>
      <c r="F12" s="118">
        <f t="shared" si="3"/>
        <v>3605</v>
      </c>
      <c r="G12" s="119">
        <f t="shared" si="4"/>
        <v>408</v>
      </c>
      <c r="H12" s="120">
        <v>119055</v>
      </c>
      <c r="I12" s="120">
        <f>SUM(I13:I26)</f>
        <v>142087</v>
      </c>
    </row>
    <row r="13" spans="1:11" ht="19.5" customHeight="1">
      <c r="A13" s="218"/>
      <c r="B13" s="61" t="s">
        <v>9</v>
      </c>
      <c r="C13" s="65">
        <v>2283</v>
      </c>
      <c r="D13" s="100">
        <v>2929</v>
      </c>
      <c r="E13" s="100">
        <v>2507</v>
      </c>
      <c r="F13" s="102">
        <f t="shared" si="3"/>
        <v>224</v>
      </c>
      <c r="G13" s="99">
        <f t="shared" si="4"/>
        <v>-422</v>
      </c>
      <c r="H13" s="68">
        <v>13713</v>
      </c>
      <c r="I13" s="68">
        <f>SUM(H13,E13)</f>
        <v>16220</v>
      </c>
    </row>
    <row r="14" spans="1:11" ht="19.5" customHeight="1">
      <c r="A14" s="218"/>
      <c r="B14" s="63" t="s">
        <v>37</v>
      </c>
      <c r="C14" s="65">
        <v>4736</v>
      </c>
      <c r="D14" s="100">
        <v>5315</v>
      </c>
      <c r="E14" s="100">
        <v>5093</v>
      </c>
      <c r="F14" s="102">
        <f t="shared" si="3"/>
        <v>357</v>
      </c>
      <c r="G14" s="99">
        <f t="shared" si="4"/>
        <v>-222</v>
      </c>
      <c r="H14" s="68">
        <v>27191</v>
      </c>
      <c r="I14" s="68">
        <f t="shared" ref="I14:I25" si="8">SUM(H14,E14)</f>
        <v>32284</v>
      </c>
    </row>
    <row r="15" spans="1:11" ht="19.5" customHeight="1">
      <c r="A15" s="218"/>
      <c r="B15" s="61" t="s">
        <v>10</v>
      </c>
      <c r="C15" s="65">
        <v>1150</v>
      </c>
      <c r="D15" s="100">
        <v>844</v>
      </c>
      <c r="E15" s="100">
        <v>990</v>
      </c>
      <c r="F15" s="102">
        <f t="shared" si="3"/>
        <v>-160</v>
      </c>
      <c r="G15" s="99">
        <f t="shared" si="4"/>
        <v>146</v>
      </c>
      <c r="H15" s="68">
        <v>4499</v>
      </c>
      <c r="I15" s="68">
        <f t="shared" si="8"/>
        <v>5489</v>
      </c>
    </row>
    <row r="16" spans="1:11" ht="19.5" customHeight="1">
      <c r="A16" s="218"/>
      <c r="B16" s="61" t="s">
        <v>24</v>
      </c>
      <c r="C16" s="65">
        <v>570</v>
      </c>
      <c r="D16" s="100">
        <v>562</v>
      </c>
      <c r="E16" s="100">
        <v>600</v>
      </c>
      <c r="F16" s="102">
        <f t="shared" si="3"/>
        <v>30</v>
      </c>
      <c r="G16" s="99">
        <f t="shared" si="4"/>
        <v>38</v>
      </c>
      <c r="H16" s="68">
        <v>3436</v>
      </c>
      <c r="I16" s="68">
        <f t="shared" si="8"/>
        <v>4036</v>
      </c>
    </row>
    <row r="17" spans="1:12" ht="19.5" customHeight="1">
      <c r="A17" s="218"/>
      <c r="B17" s="61" t="s">
        <v>91</v>
      </c>
      <c r="C17" s="65">
        <v>18</v>
      </c>
      <c r="D17" s="100">
        <v>26</v>
      </c>
      <c r="E17" s="100">
        <v>21</v>
      </c>
      <c r="F17" s="102">
        <f t="shared" si="3"/>
        <v>3</v>
      </c>
      <c r="G17" s="99">
        <f t="shared" si="4"/>
        <v>-5</v>
      </c>
      <c r="H17" s="68">
        <v>231</v>
      </c>
      <c r="I17" s="68">
        <f t="shared" si="8"/>
        <v>252</v>
      </c>
      <c r="K17" s="1"/>
    </row>
    <row r="18" spans="1:12" ht="19.5" customHeight="1">
      <c r="A18" s="218"/>
      <c r="B18" s="61" t="s">
        <v>19</v>
      </c>
      <c r="C18" s="65">
        <v>3445</v>
      </c>
      <c r="D18" s="100">
        <v>5793</v>
      </c>
      <c r="E18" s="100">
        <v>6692</v>
      </c>
      <c r="F18" s="102">
        <f t="shared" si="3"/>
        <v>3247</v>
      </c>
      <c r="G18" s="99">
        <f t="shared" si="4"/>
        <v>899</v>
      </c>
      <c r="H18" s="68">
        <v>28752</v>
      </c>
      <c r="I18" s="68">
        <f t="shared" si="8"/>
        <v>35444</v>
      </c>
      <c r="J18" s="49"/>
    </row>
    <row r="19" spans="1:12" ht="19.5" customHeight="1">
      <c r="A19" s="218"/>
      <c r="B19" s="61" t="s">
        <v>23</v>
      </c>
      <c r="C19" s="65">
        <v>1851</v>
      </c>
      <c r="D19" s="100">
        <v>1666</v>
      </c>
      <c r="E19" s="100">
        <v>1949</v>
      </c>
      <c r="F19" s="102">
        <f t="shared" si="3"/>
        <v>98</v>
      </c>
      <c r="G19" s="99">
        <f t="shared" si="4"/>
        <v>283</v>
      </c>
      <c r="H19" s="68">
        <v>10745</v>
      </c>
      <c r="I19" s="68">
        <f t="shared" si="8"/>
        <v>12694</v>
      </c>
      <c r="J19" s="49"/>
    </row>
    <row r="20" spans="1:12" ht="19.5" customHeight="1">
      <c r="A20" s="218"/>
      <c r="B20" s="61" t="s">
        <v>20</v>
      </c>
      <c r="C20" s="65">
        <v>2005</v>
      </c>
      <c r="D20" s="100">
        <v>1764</v>
      </c>
      <c r="E20" s="100">
        <v>1982</v>
      </c>
      <c r="F20" s="102">
        <f t="shared" si="3"/>
        <v>-23</v>
      </c>
      <c r="G20" s="99">
        <f t="shared" si="4"/>
        <v>218</v>
      </c>
      <c r="H20" s="68">
        <v>11614</v>
      </c>
      <c r="I20" s="68">
        <f t="shared" si="8"/>
        <v>13596</v>
      </c>
      <c r="J20" s="49"/>
    </row>
    <row r="21" spans="1:12" ht="19.5" customHeight="1">
      <c r="A21" s="218"/>
      <c r="B21" s="61" t="s">
        <v>21</v>
      </c>
      <c r="C21" s="65">
        <v>55</v>
      </c>
      <c r="D21" s="100">
        <v>68</v>
      </c>
      <c r="E21" s="100">
        <v>113</v>
      </c>
      <c r="F21" s="102">
        <f t="shared" si="3"/>
        <v>58</v>
      </c>
      <c r="G21" s="99">
        <f t="shared" si="4"/>
        <v>45</v>
      </c>
      <c r="H21" s="68">
        <v>248</v>
      </c>
      <c r="I21" s="68">
        <f t="shared" si="8"/>
        <v>361</v>
      </c>
      <c r="J21" s="49"/>
      <c r="K21" s="1"/>
      <c r="L21" s="1"/>
    </row>
    <row r="22" spans="1:12" ht="19.5" customHeight="1">
      <c r="A22" s="218"/>
      <c r="B22" s="61" t="s">
        <v>22</v>
      </c>
      <c r="C22" s="65">
        <v>2049</v>
      </c>
      <c r="D22" s="100">
        <v>1670</v>
      </c>
      <c r="E22" s="100">
        <v>1764</v>
      </c>
      <c r="F22" s="102">
        <f t="shared" si="3"/>
        <v>-285</v>
      </c>
      <c r="G22" s="99">
        <f t="shared" si="4"/>
        <v>94</v>
      </c>
      <c r="H22" s="68">
        <v>9574</v>
      </c>
      <c r="I22" s="68">
        <f t="shared" si="8"/>
        <v>11338</v>
      </c>
    </row>
    <row r="23" spans="1:12" ht="19.5" customHeight="1">
      <c r="A23" s="218"/>
      <c r="B23" s="61" t="s">
        <v>94</v>
      </c>
      <c r="C23" s="65">
        <v>1092</v>
      </c>
      <c r="D23" s="100">
        <v>1778</v>
      </c>
      <c r="E23" s="100">
        <v>1069</v>
      </c>
      <c r="F23" s="102">
        <f t="shared" si="3"/>
        <v>-23</v>
      </c>
      <c r="G23" s="99">
        <f t="shared" si="4"/>
        <v>-709</v>
      </c>
      <c r="H23" s="68">
        <v>7392</v>
      </c>
      <c r="I23" s="68">
        <f t="shared" si="8"/>
        <v>8461</v>
      </c>
    </row>
    <row r="24" spans="1:12" ht="19.5" customHeight="1">
      <c r="A24" s="218"/>
      <c r="B24" s="63" t="s">
        <v>36</v>
      </c>
      <c r="C24" s="66">
        <v>19</v>
      </c>
      <c r="D24" s="100">
        <v>26</v>
      </c>
      <c r="E24" s="100">
        <v>87</v>
      </c>
      <c r="F24" s="102">
        <f t="shared" si="3"/>
        <v>68</v>
      </c>
      <c r="G24" s="99">
        <f t="shared" si="4"/>
        <v>61</v>
      </c>
      <c r="H24" s="68">
        <v>388</v>
      </c>
      <c r="I24" s="68">
        <f t="shared" si="8"/>
        <v>475</v>
      </c>
    </row>
    <row r="25" spans="1:12" ht="19.5" customHeight="1">
      <c r="A25" s="218"/>
      <c r="B25" s="63" t="s">
        <v>92</v>
      </c>
      <c r="C25" s="65">
        <v>99</v>
      </c>
      <c r="D25" s="100">
        <v>93</v>
      </c>
      <c r="E25" s="100">
        <v>89</v>
      </c>
      <c r="F25" s="102">
        <f t="shared" si="3"/>
        <v>-10</v>
      </c>
      <c r="G25" s="99">
        <f t="shared" si="4"/>
        <v>-4</v>
      </c>
      <c r="H25" s="68">
        <v>372</v>
      </c>
      <c r="I25" s="68">
        <f t="shared" si="8"/>
        <v>461</v>
      </c>
    </row>
    <row r="26" spans="1:12" ht="19.5" customHeight="1">
      <c r="A26" s="218"/>
      <c r="B26" s="61" t="s">
        <v>11</v>
      </c>
      <c r="C26" s="65">
        <v>55</v>
      </c>
      <c r="D26" s="100">
        <v>90</v>
      </c>
      <c r="E26" s="100">
        <v>76</v>
      </c>
      <c r="F26" s="102">
        <f t="shared" si="3"/>
        <v>21</v>
      </c>
      <c r="G26" s="99">
        <f t="shared" si="4"/>
        <v>-14</v>
      </c>
      <c r="H26" s="68">
        <v>900</v>
      </c>
      <c r="I26" s="68">
        <f t="shared" si="6"/>
        <v>976</v>
      </c>
    </row>
    <row r="27" spans="1:12" ht="19.5" customHeight="1">
      <c r="A27" s="218"/>
      <c r="B27" s="116" t="s">
        <v>12</v>
      </c>
      <c r="C27" s="117">
        <v>2883</v>
      </c>
      <c r="D27" s="117">
        <v>3056</v>
      </c>
      <c r="E27" s="117">
        <f t="shared" ref="E27" si="9">SUM(E28:E31)</f>
        <v>3135</v>
      </c>
      <c r="F27" s="118">
        <f t="shared" si="3"/>
        <v>252</v>
      </c>
      <c r="G27" s="119">
        <f t="shared" si="4"/>
        <v>79</v>
      </c>
      <c r="H27" s="122">
        <v>16187</v>
      </c>
      <c r="I27" s="122">
        <f>SUM(I28:I31)</f>
        <v>19322</v>
      </c>
    </row>
    <row r="28" spans="1:12" ht="19.5" customHeight="1">
      <c r="A28" s="218"/>
      <c r="B28" s="61" t="s">
        <v>28</v>
      </c>
      <c r="C28" s="66">
        <v>904</v>
      </c>
      <c r="D28" s="100">
        <v>1070</v>
      </c>
      <c r="E28" s="100">
        <v>962</v>
      </c>
      <c r="F28" s="102">
        <f t="shared" si="3"/>
        <v>58</v>
      </c>
      <c r="G28" s="99">
        <f t="shared" si="4"/>
        <v>-108</v>
      </c>
      <c r="H28" s="68">
        <v>5873</v>
      </c>
      <c r="I28" s="68">
        <f t="shared" si="6"/>
        <v>6835</v>
      </c>
    </row>
    <row r="29" spans="1:12" ht="19.5" customHeight="1">
      <c r="A29" s="218"/>
      <c r="B29" s="61" t="s">
        <v>32</v>
      </c>
      <c r="C29" s="65"/>
      <c r="D29" s="100"/>
      <c r="E29" s="100"/>
      <c r="F29" s="102">
        <f t="shared" si="3"/>
        <v>0</v>
      </c>
      <c r="G29" s="99">
        <f t="shared" si="4"/>
        <v>0</v>
      </c>
      <c r="H29" s="68">
        <v>0</v>
      </c>
      <c r="I29" s="68">
        <f t="shared" si="6"/>
        <v>0</v>
      </c>
    </row>
    <row r="30" spans="1:12" ht="19.5" customHeight="1">
      <c r="A30" s="218"/>
      <c r="B30" s="61" t="s">
        <v>90</v>
      </c>
      <c r="C30" s="65">
        <v>1604</v>
      </c>
      <c r="D30" s="100">
        <v>1572</v>
      </c>
      <c r="E30" s="100">
        <v>1759</v>
      </c>
      <c r="F30" s="102">
        <f t="shared" si="3"/>
        <v>155</v>
      </c>
      <c r="G30" s="99">
        <f t="shared" si="4"/>
        <v>187</v>
      </c>
      <c r="H30" s="68">
        <v>8338</v>
      </c>
      <c r="I30" s="68">
        <f t="shared" si="6"/>
        <v>10097</v>
      </c>
    </row>
    <row r="31" spans="1:12" ht="19.5" customHeight="1">
      <c r="A31" s="218"/>
      <c r="B31" s="61" t="s">
        <v>93</v>
      </c>
      <c r="C31" s="65">
        <v>375</v>
      </c>
      <c r="D31" s="100">
        <v>414</v>
      </c>
      <c r="E31" s="100">
        <v>414</v>
      </c>
      <c r="F31" s="102">
        <f t="shared" si="3"/>
        <v>39</v>
      </c>
      <c r="G31" s="99">
        <f t="shared" si="4"/>
        <v>0</v>
      </c>
      <c r="H31" s="68">
        <v>1976</v>
      </c>
      <c r="I31" s="68">
        <f t="shared" si="6"/>
        <v>2390</v>
      </c>
    </row>
    <row r="32" spans="1:12" ht="19.5" customHeight="1">
      <c r="A32" s="218"/>
      <c r="B32" s="116" t="s">
        <v>30</v>
      </c>
      <c r="C32" s="117">
        <v>612</v>
      </c>
      <c r="D32" s="117">
        <v>558</v>
      </c>
      <c r="E32" s="117">
        <f t="shared" ref="E32" si="10">SUM(E33:E36)</f>
        <v>634</v>
      </c>
      <c r="F32" s="118">
        <f t="shared" si="3"/>
        <v>22</v>
      </c>
      <c r="G32" s="119">
        <f t="shared" si="4"/>
        <v>76</v>
      </c>
      <c r="H32" s="122">
        <v>4813</v>
      </c>
      <c r="I32" s="122">
        <f>SUM(I33:I36)</f>
        <v>5447</v>
      </c>
    </row>
    <row r="33" spans="1:10" ht="19.5" customHeight="1">
      <c r="A33" s="218"/>
      <c r="B33" s="61" t="s">
        <v>14</v>
      </c>
      <c r="C33" s="67">
        <v>16</v>
      </c>
      <c r="D33" s="101">
        <v>31</v>
      </c>
      <c r="E33" s="101">
        <v>25</v>
      </c>
      <c r="F33" s="102">
        <f t="shared" si="3"/>
        <v>9</v>
      </c>
      <c r="G33" s="99">
        <f t="shared" si="4"/>
        <v>-6</v>
      </c>
      <c r="H33" s="68">
        <v>132</v>
      </c>
      <c r="I33" s="68">
        <f t="shared" si="6"/>
        <v>157</v>
      </c>
    </row>
    <row r="34" spans="1:10" ht="19.5" customHeight="1">
      <c r="A34" s="218"/>
      <c r="B34" s="61" t="s">
        <v>15</v>
      </c>
      <c r="C34" s="67">
        <v>58</v>
      </c>
      <c r="D34" s="101">
        <v>65</v>
      </c>
      <c r="E34" s="101">
        <v>67</v>
      </c>
      <c r="F34" s="102">
        <f t="shared" si="3"/>
        <v>9</v>
      </c>
      <c r="G34" s="99">
        <f t="shared" si="4"/>
        <v>2</v>
      </c>
      <c r="H34" s="68">
        <v>344</v>
      </c>
      <c r="I34" s="68">
        <f t="shared" si="6"/>
        <v>411</v>
      </c>
    </row>
    <row r="35" spans="1:10" ht="19.5" customHeight="1">
      <c r="A35" s="218"/>
      <c r="B35" s="61" t="s">
        <v>16</v>
      </c>
      <c r="C35" s="67">
        <v>134</v>
      </c>
      <c r="D35" s="101">
        <v>137</v>
      </c>
      <c r="E35" s="101">
        <v>167</v>
      </c>
      <c r="F35" s="102">
        <f t="shared" si="3"/>
        <v>33</v>
      </c>
      <c r="G35" s="99">
        <f t="shared" si="4"/>
        <v>30</v>
      </c>
      <c r="H35" s="68">
        <v>874</v>
      </c>
      <c r="I35" s="68">
        <f t="shared" si="6"/>
        <v>1041</v>
      </c>
    </row>
    <row r="36" spans="1:10" ht="19.5" customHeight="1">
      <c r="A36" s="218"/>
      <c r="B36" s="61" t="s">
        <v>26</v>
      </c>
      <c r="C36" s="67">
        <v>404</v>
      </c>
      <c r="D36" s="101">
        <v>325</v>
      </c>
      <c r="E36" s="101">
        <v>375</v>
      </c>
      <c r="F36" s="102">
        <f t="shared" si="3"/>
        <v>-29</v>
      </c>
      <c r="G36" s="99">
        <f t="shared" si="4"/>
        <v>50</v>
      </c>
      <c r="H36" s="68">
        <v>3463</v>
      </c>
      <c r="I36" s="68">
        <f t="shared" si="6"/>
        <v>3838</v>
      </c>
    </row>
    <row r="37" spans="1:10" ht="19.5" customHeight="1">
      <c r="A37" s="218"/>
      <c r="B37" s="116" t="s">
        <v>13</v>
      </c>
      <c r="C37" s="117">
        <v>59829</v>
      </c>
      <c r="D37" s="117">
        <v>65720</v>
      </c>
      <c r="E37" s="117">
        <f t="shared" ref="E37" si="11">SUM(E38:E41)</f>
        <v>77350</v>
      </c>
      <c r="F37" s="118">
        <f t="shared" si="3"/>
        <v>17521</v>
      </c>
      <c r="G37" s="119">
        <f t="shared" si="4"/>
        <v>11630</v>
      </c>
      <c r="H37" s="120">
        <v>351763</v>
      </c>
      <c r="I37" s="120">
        <f>SUM(I38:I41)</f>
        <v>429113</v>
      </c>
    </row>
    <row r="38" spans="1:10" ht="18.75" customHeight="1">
      <c r="A38" s="218"/>
      <c r="B38" s="61" t="s">
        <v>14</v>
      </c>
      <c r="C38" s="65">
        <v>2477</v>
      </c>
      <c r="D38" s="100">
        <v>1810</v>
      </c>
      <c r="E38" s="100">
        <v>2591</v>
      </c>
      <c r="F38" s="102">
        <f t="shared" si="3"/>
        <v>114</v>
      </c>
      <c r="G38" s="99">
        <f t="shared" si="4"/>
        <v>781</v>
      </c>
      <c r="H38" s="68">
        <v>8869</v>
      </c>
      <c r="I38" s="68">
        <f t="shared" si="6"/>
        <v>11460</v>
      </c>
    </row>
    <row r="39" spans="1:10" ht="18.75" customHeight="1">
      <c r="A39" s="218"/>
      <c r="B39" s="61" t="s">
        <v>15</v>
      </c>
      <c r="C39" s="65">
        <v>3875</v>
      </c>
      <c r="D39" s="100">
        <v>3426</v>
      </c>
      <c r="E39" s="100">
        <v>3492</v>
      </c>
      <c r="F39" s="102">
        <f t="shared" si="3"/>
        <v>-383</v>
      </c>
      <c r="G39" s="99">
        <f t="shared" si="4"/>
        <v>66</v>
      </c>
      <c r="H39" s="68">
        <v>16401</v>
      </c>
      <c r="I39" s="68">
        <f t="shared" si="6"/>
        <v>19893</v>
      </c>
    </row>
    <row r="40" spans="1:10" ht="18.75" customHeight="1">
      <c r="A40" s="218"/>
      <c r="B40" s="61" t="s">
        <v>16</v>
      </c>
      <c r="C40" s="65">
        <v>38403</v>
      </c>
      <c r="D40" s="100">
        <v>43875</v>
      </c>
      <c r="E40" s="100">
        <v>53005</v>
      </c>
      <c r="F40" s="102">
        <f t="shared" si="3"/>
        <v>14602</v>
      </c>
      <c r="G40" s="99">
        <f t="shared" si="4"/>
        <v>9130</v>
      </c>
      <c r="H40" s="68">
        <v>233569</v>
      </c>
      <c r="I40" s="68">
        <f t="shared" si="6"/>
        <v>286574</v>
      </c>
      <c r="J40" s="49"/>
    </row>
    <row r="41" spans="1:10" ht="18.75" customHeight="1">
      <c r="A41" s="218"/>
      <c r="B41" s="61" t="s">
        <v>17</v>
      </c>
      <c r="C41" s="65">
        <v>15074</v>
      </c>
      <c r="D41" s="100">
        <v>16609</v>
      </c>
      <c r="E41" s="100">
        <v>18262</v>
      </c>
      <c r="F41" s="102">
        <f t="shared" si="3"/>
        <v>3188</v>
      </c>
      <c r="G41" s="99">
        <f t="shared" si="4"/>
        <v>1653</v>
      </c>
      <c r="H41" s="68">
        <v>92924</v>
      </c>
      <c r="I41" s="68">
        <f t="shared" si="6"/>
        <v>111186</v>
      </c>
    </row>
    <row r="42" spans="1:10" ht="24" customHeight="1" thickBot="1">
      <c r="A42" s="64" t="s">
        <v>18</v>
      </c>
      <c r="B42" s="123" t="s">
        <v>25</v>
      </c>
      <c r="C42" s="124">
        <v>159402</v>
      </c>
      <c r="D42" s="125">
        <v>218469</v>
      </c>
      <c r="E42" s="125">
        <v>208761</v>
      </c>
      <c r="F42" s="113">
        <f t="shared" si="3"/>
        <v>49359</v>
      </c>
      <c r="G42" s="114">
        <f t="shared" si="4"/>
        <v>-9708</v>
      </c>
      <c r="H42" s="115">
        <v>1042484</v>
      </c>
      <c r="I42" s="115">
        <f>E42+H42</f>
        <v>1251245</v>
      </c>
    </row>
    <row r="43" spans="1:10" ht="8.25" customHeight="1"/>
    <row r="44" spans="1:10">
      <c r="B44" s="2" t="s">
        <v>31</v>
      </c>
    </row>
    <row r="45" spans="1:10">
      <c r="B45" s="2" t="s">
        <v>33</v>
      </c>
    </row>
    <row r="46" spans="1:10">
      <c r="B46" s="2" t="s">
        <v>35</v>
      </c>
    </row>
  </sheetData>
  <mergeCells count="5">
    <mergeCell ref="A1:I1"/>
    <mergeCell ref="A5:A41"/>
    <mergeCell ref="B2:I2"/>
    <mergeCell ref="A3:B3"/>
    <mergeCell ref="A4:B4"/>
  </mergeCells>
  <phoneticPr fontId="2" type="noConversion"/>
  <printOptions horizontalCentered="1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5" sqref="V5"/>
    </sheetView>
  </sheetViews>
  <sheetFormatPr defaultRowHeight="13.5"/>
  <cols>
    <col min="1" max="1" width="7" style="130" customWidth="1"/>
    <col min="2" max="2" width="7.109375" style="3" customWidth="1"/>
    <col min="3" max="3" width="7.6640625" style="3" customWidth="1"/>
    <col min="4" max="4" width="8.77734375" style="3" customWidth="1"/>
    <col min="5" max="5" width="8.44140625" style="3" customWidth="1"/>
    <col min="6" max="6" width="9.21875" style="3" bestFit="1" customWidth="1"/>
    <col min="7" max="7" width="8.5546875" style="3" customWidth="1"/>
    <col min="8" max="8" width="7.77734375" style="3" customWidth="1"/>
    <col min="9" max="9" width="7.88671875" style="3" customWidth="1"/>
    <col min="10" max="10" width="8.44140625" style="3" customWidth="1"/>
    <col min="11" max="11" width="8.44140625" style="98" customWidth="1"/>
    <col min="12" max="12" width="8.6640625" style="3" customWidth="1"/>
    <col min="13" max="13" width="7.5546875" style="3" customWidth="1"/>
    <col min="14" max="14" width="7.77734375" style="8" customWidth="1"/>
    <col min="15" max="15" width="8.6640625" style="3" customWidth="1"/>
    <col min="16" max="16" width="7.77734375" style="3" customWidth="1"/>
    <col min="17" max="17" width="8" style="3" customWidth="1"/>
    <col min="18" max="18" width="7.6640625" style="3" customWidth="1"/>
    <col min="19" max="19" width="8.33203125" style="3" customWidth="1"/>
    <col min="20" max="20" width="8.21875" style="3" customWidth="1"/>
    <col min="21" max="21" width="10" style="3" customWidth="1"/>
    <col min="22" max="22" width="9.109375" style="3" customWidth="1"/>
  </cols>
  <sheetData>
    <row r="1" spans="1:23" ht="22.5">
      <c r="A1" s="236" t="s">
        <v>104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3" ht="15" customHeight="1" thickBot="1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3" ht="31.5" customHeight="1">
      <c r="A3" s="238" t="s">
        <v>40</v>
      </c>
      <c r="B3" s="239"/>
      <c r="C3" s="10" t="s">
        <v>41</v>
      </c>
      <c r="D3" s="11" t="s">
        <v>42</v>
      </c>
      <c r="E3" s="10" t="s">
        <v>43</v>
      </c>
      <c r="F3" s="10" t="s">
        <v>9</v>
      </c>
      <c r="G3" s="10" t="s">
        <v>44</v>
      </c>
      <c r="H3" s="10" t="s">
        <v>45</v>
      </c>
      <c r="I3" s="10" t="s">
        <v>46</v>
      </c>
      <c r="J3" s="10" t="s">
        <v>47</v>
      </c>
      <c r="K3" s="88" t="s">
        <v>48</v>
      </c>
      <c r="L3" s="10" t="s">
        <v>49</v>
      </c>
      <c r="M3" s="10" t="s">
        <v>50</v>
      </c>
      <c r="N3" s="12" t="s">
        <v>51</v>
      </c>
      <c r="O3" s="10" t="s">
        <v>52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57</v>
      </c>
      <c r="U3" s="10" t="s">
        <v>17</v>
      </c>
      <c r="V3" s="157" t="s">
        <v>39</v>
      </c>
    </row>
    <row r="4" spans="1:23" s="9" customFormat="1" ht="18" customHeight="1">
      <c r="A4" s="230" t="s">
        <v>58</v>
      </c>
      <c r="B4" s="126" t="s">
        <v>59</v>
      </c>
      <c r="C4" s="127">
        <f>SUM(C7+C10+C13+C16+C19+C22+C25+C28+C31+C34+C37+C40+C43+C46+C49+C52+C55+C58+C61+C67+C64+C73+C76+C79+C82+C85+C70+C88+C91)</f>
        <v>43612</v>
      </c>
      <c r="D4" s="127">
        <f t="shared" ref="D4:V4" si="0">SUM(D7+D10+D13+D16+D19+D22+D25+D28+D31+D34+D37+D40+D43+D46+D49+D52+D55+D58+D61+D67+D64+D73+D76+D79+D82+D85+D70+D88+D91)</f>
        <v>2151</v>
      </c>
      <c r="E4" s="127">
        <f t="shared" si="0"/>
        <v>26917</v>
      </c>
      <c r="F4" s="127">
        <f t="shared" si="0"/>
        <v>68635</v>
      </c>
      <c r="G4" s="127">
        <f t="shared" si="0"/>
        <v>31872</v>
      </c>
      <c r="H4" s="127">
        <f t="shared" si="0"/>
        <v>2835</v>
      </c>
      <c r="I4" s="127">
        <f t="shared" si="0"/>
        <v>1282</v>
      </c>
      <c r="J4" s="127">
        <f t="shared" si="0"/>
        <v>652</v>
      </c>
      <c r="K4" s="127">
        <f t="shared" si="0"/>
        <v>105</v>
      </c>
      <c r="L4" s="127">
        <f t="shared" si="0"/>
        <v>3911</v>
      </c>
      <c r="M4" s="127">
        <f t="shared" si="0"/>
        <v>5771</v>
      </c>
      <c r="N4" s="127">
        <f t="shared" si="0"/>
        <v>3454</v>
      </c>
      <c r="O4" s="127">
        <f t="shared" si="0"/>
        <v>3338</v>
      </c>
      <c r="P4" s="127">
        <f t="shared" si="0"/>
        <v>5761</v>
      </c>
      <c r="Q4" s="127">
        <f t="shared" si="0"/>
        <v>5042</v>
      </c>
      <c r="R4" s="127">
        <f t="shared" si="0"/>
        <v>1258</v>
      </c>
      <c r="S4" s="127">
        <f t="shared" si="0"/>
        <v>370</v>
      </c>
      <c r="T4" s="127">
        <f t="shared" si="0"/>
        <v>1470</v>
      </c>
      <c r="U4" s="127">
        <f t="shared" si="0"/>
        <v>3421</v>
      </c>
      <c r="V4" s="127">
        <f t="shared" si="0"/>
        <v>208761</v>
      </c>
    </row>
    <row r="5" spans="1:23" s="9" customFormat="1" ht="18" customHeight="1">
      <c r="A5" s="231"/>
      <c r="B5" s="128" t="s">
        <v>60</v>
      </c>
      <c r="C5" s="127">
        <f>SUM(C8+C11+C14+C17+C20+C23+C26+C29+C32+C35+C38+C41+C44+C47+C50+C53+C56+C59+C62+C68+C65+C74+C77+C80+C83+C86+C71+C89+C92)</f>
        <v>169813</v>
      </c>
      <c r="D5" s="127">
        <f t="shared" ref="D5:V5" si="1">SUM(D8+D11+D14+D17+D20+D23+D26+D29+D32+D35+D38+D41+D44+D47+D50+D53+D56+D59+D62+D68+D65+D74+D77+D80+D83+D86+D71+D89+D92)</f>
        <v>14250</v>
      </c>
      <c r="E5" s="127">
        <f t="shared" si="1"/>
        <v>129329</v>
      </c>
      <c r="F5" s="127">
        <f t="shared" si="1"/>
        <v>369247</v>
      </c>
      <c r="G5" s="127">
        <f t="shared" si="1"/>
        <v>158721</v>
      </c>
      <c r="H5" s="127">
        <f t="shared" si="1"/>
        <v>15172</v>
      </c>
      <c r="I5" s="127">
        <f t="shared" si="1"/>
        <v>5580</v>
      </c>
      <c r="J5" s="127">
        <f t="shared" si="1"/>
        <v>1701</v>
      </c>
      <c r="K5" s="127">
        <f t="shared" si="1"/>
        <v>477</v>
      </c>
      <c r="L5" s="127">
        <f t="shared" si="1"/>
        <v>26828</v>
      </c>
      <c r="M5" s="127">
        <f t="shared" si="1"/>
        <v>47914</v>
      </c>
      <c r="N5" s="127">
        <f t="shared" si="1"/>
        <v>16636</v>
      </c>
      <c r="O5" s="127">
        <f t="shared" si="1"/>
        <v>13852</v>
      </c>
      <c r="P5" s="127">
        <f t="shared" si="1"/>
        <v>21851</v>
      </c>
      <c r="Q5" s="127">
        <f t="shared" si="1"/>
        <v>31453</v>
      </c>
      <c r="R5" s="127">
        <f t="shared" si="1"/>
        <v>5950</v>
      </c>
      <c r="S5" s="127">
        <f t="shared" si="1"/>
        <v>2318</v>
      </c>
      <c r="T5" s="127">
        <f t="shared" si="1"/>
        <v>8875</v>
      </c>
      <c r="U5" s="127">
        <f t="shared" si="1"/>
        <v>18127</v>
      </c>
      <c r="V5" s="127">
        <f t="shared" si="1"/>
        <v>1042484</v>
      </c>
    </row>
    <row r="6" spans="1:23" s="9" customFormat="1" ht="18" customHeight="1">
      <c r="A6" s="235"/>
      <c r="B6" s="129" t="s">
        <v>61</v>
      </c>
      <c r="C6" s="127">
        <f>SUM(C9+C12+C15+C18+C21+C24+C27+C30+C33+C36+C39+C42+C45+C48+C51+C54+C57+C60+C63+C69+C66+C75+C78+C81+C84+C87+C72+C90+C93)</f>
        <v>213425</v>
      </c>
      <c r="D6" s="127">
        <f t="shared" ref="D6:V6" si="2">SUM(D9+D12+D15+D18+D21+D24+D27+D30+D33+D36+D39+D42+D45+D48+D51+D54+D57+D60+D63+D69+D66+D75+D78+D81+D84+D87+D72+D90+D93)</f>
        <v>16401</v>
      </c>
      <c r="E6" s="127">
        <f t="shared" si="2"/>
        <v>156246</v>
      </c>
      <c r="F6" s="127">
        <f t="shared" si="2"/>
        <v>437882</v>
      </c>
      <c r="G6" s="127">
        <f t="shared" si="2"/>
        <v>190593</v>
      </c>
      <c r="H6" s="127">
        <f t="shared" si="2"/>
        <v>18007</v>
      </c>
      <c r="I6" s="127">
        <f t="shared" si="2"/>
        <v>6862</v>
      </c>
      <c r="J6" s="127">
        <f t="shared" si="2"/>
        <v>2353</v>
      </c>
      <c r="K6" s="127">
        <f t="shared" si="2"/>
        <v>582</v>
      </c>
      <c r="L6" s="127">
        <f t="shared" si="2"/>
        <v>30739</v>
      </c>
      <c r="M6" s="127">
        <f t="shared" si="2"/>
        <v>53685</v>
      </c>
      <c r="N6" s="127">
        <f t="shared" si="2"/>
        <v>20090</v>
      </c>
      <c r="O6" s="127">
        <f t="shared" si="2"/>
        <v>17190</v>
      </c>
      <c r="P6" s="127">
        <f t="shared" si="2"/>
        <v>27612</v>
      </c>
      <c r="Q6" s="127">
        <f t="shared" si="2"/>
        <v>36495</v>
      </c>
      <c r="R6" s="127">
        <f t="shared" si="2"/>
        <v>7208</v>
      </c>
      <c r="S6" s="127">
        <f t="shared" si="2"/>
        <v>2688</v>
      </c>
      <c r="T6" s="127">
        <f t="shared" si="2"/>
        <v>10345</v>
      </c>
      <c r="U6" s="127">
        <f t="shared" si="2"/>
        <v>21548</v>
      </c>
      <c r="V6" s="127">
        <f t="shared" si="2"/>
        <v>1251245</v>
      </c>
      <c r="W6" s="19"/>
    </row>
    <row r="7" spans="1:23" s="9" customFormat="1" ht="18" customHeight="1">
      <c r="A7" s="234" t="s">
        <v>62</v>
      </c>
      <c r="B7" s="13" t="s">
        <v>59</v>
      </c>
      <c r="C7" s="76">
        <v>2161</v>
      </c>
      <c r="D7" s="83">
        <v>110</v>
      </c>
      <c r="E7" s="83">
        <v>1141</v>
      </c>
      <c r="F7" s="83">
        <v>3005</v>
      </c>
      <c r="G7" s="83">
        <v>2008</v>
      </c>
      <c r="H7" s="83">
        <v>270</v>
      </c>
      <c r="I7" s="83">
        <v>132</v>
      </c>
      <c r="J7" s="83">
        <v>13</v>
      </c>
      <c r="K7" s="83">
        <v>20</v>
      </c>
      <c r="L7" s="83">
        <v>226</v>
      </c>
      <c r="M7" s="84">
        <v>416</v>
      </c>
      <c r="N7" s="84">
        <v>142</v>
      </c>
      <c r="O7" s="84">
        <v>232</v>
      </c>
      <c r="P7" s="84">
        <v>323</v>
      </c>
      <c r="Q7" s="84">
        <v>229</v>
      </c>
      <c r="R7" s="84">
        <v>9</v>
      </c>
      <c r="S7" s="72">
        <v>81</v>
      </c>
      <c r="T7" s="84">
        <v>97</v>
      </c>
      <c r="U7" s="84">
        <v>0</v>
      </c>
      <c r="V7" s="84">
        <f>SUM(C7:U7)</f>
        <v>10615</v>
      </c>
    </row>
    <row r="8" spans="1:23" s="9" customFormat="1" ht="18" customHeight="1">
      <c r="A8" s="232"/>
      <c r="B8" s="20" t="s">
        <v>60</v>
      </c>
      <c r="C8" s="21">
        <v>12185</v>
      </c>
      <c r="D8" s="22">
        <v>530</v>
      </c>
      <c r="E8" s="22">
        <v>4547</v>
      </c>
      <c r="F8" s="22">
        <v>16229</v>
      </c>
      <c r="G8" s="22">
        <v>7510</v>
      </c>
      <c r="H8" s="22">
        <v>1176</v>
      </c>
      <c r="I8" s="22">
        <v>551</v>
      </c>
      <c r="J8" s="22">
        <v>110</v>
      </c>
      <c r="K8" s="89">
        <v>12</v>
      </c>
      <c r="L8" s="22">
        <v>1887</v>
      </c>
      <c r="M8" s="22">
        <v>2594</v>
      </c>
      <c r="N8" s="23">
        <v>948</v>
      </c>
      <c r="O8" s="24">
        <v>1082</v>
      </c>
      <c r="P8" s="24">
        <v>1490</v>
      </c>
      <c r="Q8" s="24">
        <v>1363</v>
      </c>
      <c r="R8" s="24">
        <v>74</v>
      </c>
      <c r="S8" s="24">
        <v>445</v>
      </c>
      <c r="T8" s="24">
        <v>466</v>
      </c>
      <c r="U8" s="43">
        <v>0</v>
      </c>
      <c r="V8" s="158">
        <v>52251</v>
      </c>
    </row>
    <row r="9" spans="1:23" s="9" customFormat="1" ht="18" customHeight="1">
      <c r="A9" s="226"/>
      <c r="B9" s="14" t="s">
        <v>61</v>
      </c>
      <c r="C9" s="25">
        <f>SUM(C7:C8)</f>
        <v>14346</v>
      </c>
      <c r="D9" s="18">
        <f t="shared" ref="D9:M9" si="3">SUM(D7:D8)</f>
        <v>640</v>
      </c>
      <c r="E9" s="18">
        <f t="shared" si="3"/>
        <v>5688</v>
      </c>
      <c r="F9" s="18">
        <f t="shared" si="3"/>
        <v>19234</v>
      </c>
      <c r="G9" s="18">
        <f t="shared" si="3"/>
        <v>9518</v>
      </c>
      <c r="H9" s="18">
        <f t="shared" si="3"/>
        <v>1446</v>
      </c>
      <c r="I9" s="18">
        <f t="shared" si="3"/>
        <v>683</v>
      </c>
      <c r="J9" s="18">
        <f t="shared" si="3"/>
        <v>123</v>
      </c>
      <c r="K9" s="46">
        <f t="shared" si="3"/>
        <v>32</v>
      </c>
      <c r="L9" s="18">
        <f t="shared" si="3"/>
        <v>2113</v>
      </c>
      <c r="M9" s="18">
        <f t="shared" si="3"/>
        <v>3010</v>
      </c>
      <c r="N9" s="18">
        <f>SUM(N7:N8)</f>
        <v>1090</v>
      </c>
      <c r="O9" s="18">
        <f t="shared" ref="O9" si="4">SUM(O7:O8)</f>
        <v>1314</v>
      </c>
      <c r="P9" s="18">
        <f t="shared" ref="P9" si="5">SUM(P7:P8)</f>
        <v>1813</v>
      </c>
      <c r="Q9" s="18">
        <f t="shared" ref="Q9" si="6">SUM(Q7:Q8)</f>
        <v>1592</v>
      </c>
      <c r="R9" s="18">
        <f t="shared" ref="R9" si="7">SUM(R7:R8)</f>
        <v>83</v>
      </c>
      <c r="S9" s="18">
        <f t="shared" ref="S9" si="8">SUM(S7:S8)</f>
        <v>526</v>
      </c>
      <c r="T9" s="18">
        <f t="shared" ref="T9" si="9">SUM(T7:T8)</f>
        <v>563</v>
      </c>
      <c r="U9" s="18">
        <f t="shared" ref="U9" si="10">SUM(U7:U8)</f>
        <v>0</v>
      </c>
      <c r="V9" s="159">
        <f>SUM(V7:V8)</f>
        <v>62866</v>
      </c>
    </row>
    <row r="10" spans="1:23" s="9" customFormat="1" ht="18" customHeight="1">
      <c r="A10" s="234" t="s">
        <v>63</v>
      </c>
      <c r="B10" s="13" t="s">
        <v>59</v>
      </c>
      <c r="C10" s="76">
        <v>2406</v>
      </c>
      <c r="D10" s="73">
        <v>106</v>
      </c>
      <c r="E10" s="73">
        <v>1981</v>
      </c>
      <c r="F10" s="208">
        <v>4611</v>
      </c>
      <c r="G10" s="73">
        <v>3120</v>
      </c>
      <c r="H10" s="73">
        <v>289</v>
      </c>
      <c r="I10" s="73">
        <v>149</v>
      </c>
      <c r="J10" s="73">
        <v>22</v>
      </c>
      <c r="K10" s="73">
        <v>6</v>
      </c>
      <c r="L10" s="73">
        <v>191</v>
      </c>
      <c r="M10" s="73">
        <v>368</v>
      </c>
      <c r="N10" s="73">
        <v>449</v>
      </c>
      <c r="O10" s="73">
        <v>251</v>
      </c>
      <c r="P10" s="73">
        <v>766</v>
      </c>
      <c r="Q10" s="73">
        <v>437</v>
      </c>
      <c r="R10" s="73">
        <v>118</v>
      </c>
      <c r="S10" s="73">
        <v>94</v>
      </c>
      <c r="T10" s="73">
        <v>99</v>
      </c>
      <c r="U10" s="73"/>
      <c r="V10" s="209">
        <v>15014</v>
      </c>
    </row>
    <row r="11" spans="1:23" s="9" customFormat="1" ht="18" customHeight="1">
      <c r="A11" s="232"/>
      <c r="B11" s="20" t="s">
        <v>60</v>
      </c>
      <c r="C11" s="76">
        <v>11534</v>
      </c>
      <c r="D11" s="73">
        <v>642</v>
      </c>
      <c r="E11" s="73">
        <v>7938</v>
      </c>
      <c r="F11" s="73">
        <v>24595</v>
      </c>
      <c r="G11" s="73">
        <v>9745</v>
      </c>
      <c r="H11" s="73">
        <v>1544</v>
      </c>
      <c r="I11" s="73">
        <v>763</v>
      </c>
      <c r="J11" s="73">
        <v>145</v>
      </c>
      <c r="K11" s="73">
        <v>35</v>
      </c>
      <c r="L11" s="73">
        <v>1576</v>
      </c>
      <c r="M11" s="72">
        <v>2316</v>
      </c>
      <c r="N11" s="72">
        <v>2034</v>
      </c>
      <c r="O11" s="72">
        <v>1230</v>
      </c>
      <c r="P11" s="72">
        <v>2988</v>
      </c>
      <c r="Q11" s="72">
        <v>2508</v>
      </c>
      <c r="R11" s="72">
        <v>508</v>
      </c>
      <c r="S11" s="72">
        <v>683</v>
      </c>
      <c r="T11" s="72">
        <v>640</v>
      </c>
      <c r="U11" s="72">
        <v>0</v>
      </c>
      <c r="V11" s="160">
        <v>69390</v>
      </c>
    </row>
    <row r="12" spans="1:23" s="9" customFormat="1" ht="18" customHeight="1">
      <c r="A12" s="226"/>
      <c r="B12" s="14" t="s">
        <v>61</v>
      </c>
      <c r="C12" s="25">
        <f t="shared" ref="C12:V12" si="11">SUM(C10:C11)</f>
        <v>13940</v>
      </c>
      <c r="D12" s="18">
        <f t="shared" si="11"/>
        <v>748</v>
      </c>
      <c r="E12" s="18">
        <f t="shared" si="11"/>
        <v>9919</v>
      </c>
      <c r="F12" s="18">
        <f t="shared" si="11"/>
        <v>29206</v>
      </c>
      <c r="G12" s="18">
        <f t="shared" si="11"/>
        <v>12865</v>
      </c>
      <c r="H12" s="18">
        <f t="shared" si="11"/>
        <v>1833</v>
      </c>
      <c r="I12" s="18">
        <f t="shared" si="11"/>
        <v>912</v>
      </c>
      <c r="J12" s="18">
        <f t="shared" si="11"/>
        <v>167</v>
      </c>
      <c r="K12" s="46">
        <f t="shared" si="11"/>
        <v>41</v>
      </c>
      <c r="L12" s="18">
        <f t="shared" si="11"/>
        <v>1767</v>
      </c>
      <c r="M12" s="18">
        <f t="shared" si="11"/>
        <v>2684</v>
      </c>
      <c r="N12" s="18">
        <f t="shared" si="11"/>
        <v>2483</v>
      </c>
      <c r="O12" s="18">
        <f t="shared" si="11"/>
        <v>1481</v>
      </c>
      <c r="P12" s="18">
        <f t="shared" si="11"/>
        <v>3754</v>
      </c>
      <c r="Q12" s="18">
        <f t="shared" si="11"/>
        <v>2945</v>
      </c>
      <c r="R12" s="18">
        <f t="shared" si="11"/>
        <v>626</v>
      </c>
      <c r="S12" s="18">
        <f t="shared" si="11"/>
        <v>777</v>
      </c>
      <c r="T12" s="18">
        <f t="shared" si="11"/>
        <v>739</v>
      </c>
      <c r="U12" s="18">
        <f t="shared" si="11"/>
        <v>0</v>
      </c>
      <c r="V12" s="159">
        <f t="shared" si="11"/>
        <v>84404</v>
      </c>
    </row>
    <row r="13" spans="1:23" s="9" customFormat="1" ht="18" customHeight="1">
      <c r="A13" s="227" t="s">
        <v>64</v>
      </c>
      <c r="B13" s="28" t="s">
        <v>59</v>
      </c>
      <c r="C13" s="76">
        <v>1500</v>
      </c>
      <c r="D13" s="81">
        <v>63</v>
      </c>
      <c r="E13" s="81">
        <v>494</v>
      </c>
      <c r="F13" s="81">
        <v>1596</v>
      </c>
      <c r="G13" s="81">
        <v>1372</v>
      </c>
      <c r="H13" s="81">
        <v>191</v>
      </c>
      <c r="I13" s="81">
        <v>137</v>
      </c>
      <c r="J13" s="81">
        <v>17</v>
      </c>
      <c r="K13" s="81">
        <v>3</v>
      </c>
      <c r="L13" s="81">
        <v>140</v>
      </c>
      <c r="M13" s="82">
        <v>386</v>
      </c>
      <c r="N13" s="82">
        <v>156</v>
      </c>
      <c r="O13" s="82">
        <v>165</v>
      </c>
      <c r="P13" s="82">
        <v>416</v>
      </c>
      <c r="Q13" s="82">
        <v>154</v>
      </c>
      <c r="R13" s="82">
        <v>14</v>
      </c>
      <c r="S13" s="74">
        <v>40</v>
      </c>
      <c r="T13" s="82">
        <v>100</v>
      </c>
      <c r="U13" s="82"/>
      <c r="V13" s="82">
        <v>6788</v>
      </c>
    </row>
    <row r="14" spans="1:23" s="9" customFormat="1" ht="18" customHeight="1">
      <c r="A14" s="232"/>
      <c r="B14" s="20" t="s">
        <v>60</v>
      </c>
      <c r="C14" s="76">
        <v>8079</v>
      </c>
      <c r="D14" s="81">
        <v>361</v>
      </c>
      <c r="E14" s="81">
        <v>3242</v>
      </c>
      <c r="F14" s="81">
        <v>9706</v>
      </c>
      <c r="G14" s="81">
        <v>6136</v>
      </c>
      <c r="H14" s="81">
        <v>1251</v>
      </c>
      <c r="I14" s="81">
        <v>522</v>
      </c>
      <c r="J14" s="81">
        <v>88</v>
      </c>
      <c r="K14" s="81">
        <v>33</v>
      </c>
      <c r="L14" s="81">
        <v>1485</v>
      </c>
      <c r="M14" s="82">
        <v>2572</v>
      </c>
      <c r="N14" s="82">
        <v>616</v>
      </c>
      <c r="O14" s="82">
        <v>855</v>
      </c>
      <c r="P14" s="82">
        <v>2089</v>
      </c>
      <c r="Q14" s="82">
        <v>900</v>
      </c>
      <c r="R14" s="82">
        <v>95</v>
      </c>
      <c r="S14" s="74">
        <v>330</v>
      </c>
      <c r="T14" s="82">
        <v>432</v>
      </c>
      <c r="U14" s="82">
        <v>0</v>
      </c>
      <c r="V14" s="161">
        <v>38176</v>
      </c>
    </row>
    <row r="15" spans="1:23" s="9" customFormat="1" ht="18" customHeight="1">
      <c r="A15" s="233"/>
      <c r="B15" s="29" t="s">
        <v>61</v>
      </c>
      <c r="C15" s="47">
        <f>SUM(C13:C14)</f>
        <v>9579</v>
      </c>
      <c r="D15" s="48">
        <f t="shared" ref="D15:F15" si="12">SUM(D13:D14)</f>
        <v>424</v>
      </c>
      <c r="E15" s="48">
        <f t="shared" si="12"/>
        <v>3736</v>
      </c>
      <c r="F15" s="48">
        <f t="shared" si="12"/>
        <v>11302</v>
      </c>
      <c r="G15" s="48">
        <f t="shared" ref="G15" si="13">SUM(G13:G14)</f>
        <v>7508</v>
      </c>
      <c r="H15" s="48">
        <f t="shared" ref="H15" si="14">SUM(H13:H14)</f>
        <v>1442</v>
      </c>
      <c r="I15" s="48">
        <f t="shared" ref="I15" si="15">SUM(I13:I14)</f>
        <v>659</v>
      </c>
      <c r="J15" s="48">
        <f t="shared" ref="J15" si="16">SUM(J13:J14)</f>
        <v>105</v>
      </c>
      <c r="K15" s="90">
        <f t="shared" ref="K15" si="17">SUM(K13:K14)</f>
        <v>36</v>
      </c>
      <c r="L15" s="48">
        <f t="shared" ref="L15" si="18">SUM(L13:L14)</f>
        <v>1625</v>
      </c>
      <c r="M15" s="48">
        <f t="shared" ref="M15" si="19">SUM(M13:M14)</f>
        <v>2958</v>
      </c>
      <c r="N15" s="48">
        <f t="shared" ref="N15" si="20">SUM(N13:N14)</f>
        <v>772</v>
      </c>
      <c r="O15" s="48">
        <f t="shared" ref="O15" si="21">SUM(O13:O14)</f>
        <v>1020</v>
      </c>
      <c r="P15" s="48">
        <f t="shared" ref="P15" si="22">SUM(P13:P14)</f>
        <v>2505</v>
      </c>
      <c r="Q15" s="48">
        <f t="shared" ref="Q15" si="23">SUM(Q13:Q14)</f>
        <v>1054</v>
      </c>
      <c r="R15" s="48">
        <f t="shared" ref="R15" si="24">SUM(R13:R14)</f>
        <v>109</v>
      </c>
      <c r="S15" s="48">
        <f t="shared" ref="S15" si="25">SUM(S13:S14)</f>
        <v>370</v>
      </c>
      <c r="T15" s="48">
        <f t="shared" ref="T15" si="26">SUM(T13:T14)</f>
        <v>532</v>
      </c>
      <c r="U15" s="48">
        <f t="shared" ref="U15" si="27">SUM(U13:U14)</f>
        <v>0</v>
      </c>
      <c r="V15" s="162">
        <f>SUM(V13:V14)</f>
        <v>44964</v>
      </c>
    </row>
    <row r="16" spans="1:23" s="53" customFormat="1" ht="18" customHeight="1">
      <c r="A16" s="234" t="s">
        <v>65</v>
      </c>
      <c r="B16" s="52" t="s">
        <v>59</v>
      </c>
      <c r="C16" s="204">
        <v>1808</v>
      </c>
      <c r="D16" s="182">
        <v>63</v>
      </c>
      <c r="E16" s="182">
        <v>777</v>
      </c>
      <c r="F16" s="182">
        <v>2362</v>
      </c>
      <c r="G16" s="183">
        <v>1789</v>
      </c>
      <c r="H16" s="183">
        <v>209</v>
      </c>
      <c r="I16" s="183">
        <v>120</v>
      </c>
      <c r="J16" s="183">
        <v>350</v>
      </c>
      <c r="K16" s="183">
        <v>0</v>
      </c>
      <c r="L16" s="183">
        <v>121</v>
      </c>
      <c r="M16" s="184">
        <v>161</v>
      </c>
      <c r="N16" s="184">
        <v>169</v>
      </c>
      <c r="O16" s="184">
        <v>155</v>
      </c>
      <c r="P16" s="184">
        <v>586</v>
      </c>
      <c r="Q16" s="184">
        <v>264</v>
      </c>
      <c r="R16" s="184">
        <v>88</v>
      </c>
      <c r="S16" s="184">
        <v>128</v>
      </c>
      <c r="T16" s="184">
        <v>114</v>
      </c>
      <c r="U16" s="185"/>
      <c r="V16" s="185">
        <v>9095</v>
      </c>
    </row>
    <row r="17" spans="1:22" s="53" customFormat="1" ht="18" customHeight="1">
      <c r="A17" s="232"/>
      <c r="B17" s="54" t="s">
        <v>60</v>
      </c>
      <c r="C17" s="55">
        <v>11278</v>
      </c>
      <c r="D17" s="38">
        <v>552</v>
      </c>
      <c r="E17" s="38">
        <v>5647</v>
      </c>
      <c r="F17" s="38">
        <v>10375</v>
      </c>
      <c r="G17" s="38">
        <v>8737</v>
      </c>
      <c r="H17" s="38">
        <v>1156</v>
      </c>
      <c r="I17" s="38">
        <v>656</v>
      </c>
      <c r="J17" s="38">
        <v>191</v>
      </c>
      <c r="K17" s="45">
        <v>19</v>
      </c>
      <c r="L17" s="38">
        <v>1859</v>
      </c>
      <c r="M17" s="38">
        <v>2677</v>
      </c>
      <c r="N17" s="38">
        <v>848</v>
      </c>
      <c r="O17" s="38">
        <v>1142</v>
      </c>
      <c r="P17" s="38">
        <v>2300</v>
      </c>
      <c r="Q17" s="38">
        <v>1642</v>
      </c>
      <c r="R17" s="38">
        <v>447</v>
      </c>
      <c r="S17" s="38">
        <v>593</v>
      </c>
      <c r="T17" s="38">
        <v>584</v>
      </c>
      <c r="U17" s="56">
        <v>0</v>
      </c>
      <c r="V17" s="163">
        <v>49855</v>
      </c>
    </row>
    <row r="18" spans="1:22" s="53" customFormat="1" ht="18" customHeight="1">
      <c r="A18" s="226"/>
      <c r="B18" s="57" t="s">
        <v>61</v>
      </c>
      <c r="C18" s="58">
        <f>SUM(C16:C17)</f>
        <v>13086</v>
      </c>
      <c r="D18" s="59">
        <f t="shared" ref="D18:E18" si="28">SUM(D16:D17)</f>
        <v>615</v>
      </c>
      <c r="E18" s="59">
        <f t="shared" si="28"/>
        <v>6424</v>
      </c>
      <c r="F18" s="59">
        <f t="shared" ref="F18" si="29">SUM(F16:F17)</f>
        <v>12737</v>
      </c>
      <c r="G18" s="59">
        <f t="shared" ref="G18" si="30">SUM(G16:G17)</f>
        <v>10526</v>
      </c>
      <c r="H18" s="59">
        <f t="shared" ref="H18" si="31">SUM(H16:H17)</f>
        <v>1365</v>
      </c>
      <c r="I18" s="59">
        <f t="shared" ref="I18" si="32">SUM(I16:I17)</f>
        <v>776</v>
      </c>
      <c r="J18" s="59">
        <f t="shared" ref="J18" si="33">SUM(J16:J17)</f>
        <v>541</v>
      </c>
      <c r="K18" s="91">
        <f t="shared" ref="K18" si="34">SUM(K16:K17)</f>
        <v>19</v>
      </c>
      <c r="L18" s="59">
        <f t="shared" ref="L18" si="35">SUM(L16:L17)</f>
        <v>1980</v>
      </c>
      <c r="M18" s="59">
        <f t="shared" ref="M18" si="36">SUM(M16:M17)</f>
        <v>2838</v>
      </c>
      <c r="N18" s="59">
        <f t="shared" ref="N18" si="37">SUM(N16:N17)</f>
        <v>1017</v>
      </c>
      <c r="O18" s="59">
        <f t="shared" ref="O18" si="38">SUM(O16:O17)</f>
        <v>1297</v>
      </c>
      <c r="P18" s="59">
        <f t="shared" ref="P18" si="39">SUM(P16:P17)</f>
        <v>2886</v>
      </c>
      <c r="Q18" s="59">
        <f t="shared" ref="Q18" si="40">SUM(Q16:Q17)</f>
        <v>1906</v>
      </c>
      <c r="R18" s="59">
        <f t="shared" ref="R18" si="41">SUM(R16:R17)</f>
        <v>535</v>
      </c>
      <c r="S18" s="59">
        <f t="shared" ref="S18" si="42">SUM(S16:S17)</f>
        <v>721</v>
      </c>
      <c r="T18" s="59">
        <f t="shared" ref="T18" si="43">SUM(T16:T17)</f>
        <v>698</v>
      </c>
      <c r="U18" s="59">
        <f t="shared" ref="U18" si="44">SUM(U16:U17)</f>
        <v>0</v>
      </c>
      <c r="V18" s="164">
        <f>SUM(V16:V17)</f>
        <v>58950</v>
      </c>
    </row>
    <row r="19" spans="1:22" s="9" customFormat="1" ht="18" customHeight="1">
      <c r="A19" s="234" t="s">
        <v>66</v>
      </c>
      <c r="B19" s="13" t="s">
        <v>59</v>
      </c>
      <c r="C19" s="76">
        <v>1168</v>
      </c>
      <c r="D19" s="81">
        <v>26</v>
      </c>
      <c r="E19" s="81">
        <v>771</v>
      </c>
      <c r="F19" s="186">
        <v>1121</v>
      </c>
      <c r="G19" s="81">
        <v>895</v>
      </c>
      <c r="H19" s="81">
        <v>186</v>
      </c>
      <c r="I19" s="81">
        <v>122</v>
      </c>
      <c r="J19" s="81">
        <v>66</v>
      </c>
      <c r="K19" s="81">
        <v>0</v>
      </c>
      <c r="L19" s="81">
        <v>79</v>
      </c>
      <c r="M19" s="82">
        <v>217</v>
      </c>
      <c r="N19" s="82">
        <v>115</v>
      </c>
      <c r="O19" s="82">
        <v>98</v>
      </c>
      <c r="P19" s="82">
        <v>435</v>
      </c>
      <c r="Q19" s="82">
        <v>123</v>
      </c>
      <c r="R19" s="82">
        <v>33</v>
      </c>
      <c r="S19" s="74">
        <v>20</v>
      </c>
      <c r="T19" s="82">
        <v>8</v>
      </c>
      <c r="U19" s="82">
        <v>0</v>
      </c>
      <c r="V19" s="82">
        <v>5368</v>
      </c>
    </row>
    <row r="20" spans="1:22" s="9" customFormat="1" ht="18" customHeight="1">
      <c r="A20" s="232"/>
      <c r="B20" s="20" t="s">
        <v>60</v>
      </c>
      <c r="C20" s="146">
        <v>5561</v>
      </c>
      <c r="D20" s="147">
        <v>140</v>
      </c>
      <c r="E20" s="147">
        <v>3293</v>
      </c>
      <c r="F20" s="147">
        <v>4652</v>
      </c>
      <c r="G20" s="148">
        <v>4051</v>
      </c>
      <c r="H20" s="148">
        <v>1180</v>
      </c>
      <c r="I20" s="148">
        <v>359</v>
      </c>
      <c r="J20" s="148">
        <v>98</v>
      </c>
      <c r="K20" s="148">
        <v>10</v>
      </c>
      <c r="L20" s="148">
        <v>950</v>
      </c>
      <c r="M20" s="149">
        <v>1137</v>
      </c>
      <c r="N20" s="150">
        <v>469</v>
      </c>
      <c r="O20" s="149">
        <v>403</v>
      </c>
      <c r="P20" s="149">
        <v>1935</v>
      </c>
      <c r="Q20" s="149">
        <v>516</v>
      </c>
      <c r="R20" s="149">
        <v>146</v>
      </c>
      <c r="S20" s="149">
        <v>228</v>
      </c>
      <c r="T20" s="149">
        <v>48</v>
      </c>
      <c r="U20" s="151">
        <v>0</v>
      </c>
      <c r="V20" s="165">
        <v>24707</v>
      </c>
    </row>
    <row r="21" spans="1:22" s="9" customFormat="1" ht="18" customHeight="1">
      <c r="A21" s="226"/>
      <c r="B21" s="14" t="s">
        <v>61</v>
      </c>
      <c r="C21" s="35">
        <f>SUM(C19:C20)</f>
        <v>6729</v>
      </c>
      <c r="D21" s="44">
        <f t="shared" ref="D21:F21" si="45">SUM(D19:D20)</f>
        <v>166</v>
      </c>
      <c r="E21" s="44">
        <f t="shared" si="45"/>
        <v>4064</v>
      </c>
      <c r="F21" s="44">
        <f t="shared" si="45"/>
        <v>5773</v>
      </c>
      <c r="G21" s="44">
        <f t="shared" ref="G21" si="46">SUM(G19:G20)</f>
        <v>4946</v>
      </c>
      <c r="H21" s="44">
        <f t="shared" ref="H21" si="47">SUM(H19:H20)</f>
        <v>1366</v>
      </c>
      <c r="I21" s="44">
        <f t="shared" ref="I21" si="48">SUM(I19:I20)</f>
        <v>481</v>
      </c>
      <c r="J21" s="44">
        <f t="shared" ref="J21" si="49">SUM(J19:J20)</f>
        <v>164</v>
      </c>
      <c r="K21" s="46">
        <f t="shared" ref="K21" si="50">SUM(K19:K20)</f>
        <v>10</v>
      </c>
      <c r="L21" s="44">
        <f t="shared" ref="L21" si="51">SUM(L19:L20)</f>
        <v>1029</v>
      </c>
      <c r="M21" s="44">
        <f t="shared" ref="M21" si="52">SUM(M19:M20)</f>
        <v>1354</v>
      </c>
      <c r="N21" s="44">
        <f t="shared" ref="N21" si="53">SUM(N19:N20)</f>
        <v>584</v>
      </c>
      <c r="O21" s="44">
        <f t="shared" ref="O21" si="54">SUM(O19:O20)</f>
        <v>501</v>
      </c>
      <c r="P21" s="44">
        <f t="shared" ref="P21" si="55">SUM(P19:P20)</f>
        <v>2370</v>
      </c>
      <c r="Q21" s="44">
        <f t="shared" ref="Q21" si="56">SUM(Q19:Q20)</f>
        <v>639</v>
      </c>
      <c r="R21" s="44">
        <f t="shared" ref="R21" si="57">SUM(R19:R20)</f>
        <v>179</v>
      </c>
      <c r="S21" s="44">
        <f t="shared" ref="S21" si="58">SUM(S19:S20)</f>
        <v>248</v>
      </c>
      <c r="T21" s="44">
        <f t="shared" ref="T21" si="59">SUM(T19:T20)</f>
        <v>56</v>
      </c>
      <c r="U21" s="44">
        <f t="shared" ref="U21" si="60">SUM(U19:U20)</f>
        <v>0</v>
      </c>
      <c r="V21" s="166">
        <f>SUM(V19:V20)</f>
        <v>30075</v>
      </c>
    </row>
    <row r="22" spans="1:22" s="9" customFormat="1" ht="18" customHeight="1">
      <c r="A22" s="227" t="s">
        <v>67</v>
      </c>
      <c r="B22" s="28" t="s">
        <v>59</v>
      </c>
      <c r="C22" s="192">
        <v>84</v>
      </c>
      <c r="D22" s="192">
        <v>6</v>
      </c>
      <c r="E22" s="192">
        <v>58</v>
      </c>
      <c r="F22" s="192">
        <v>80</v>
      </c>
      <c r="G22" s="192">
        <v>81</v>
      </c>
      <c r="H22" s="192">
        <v>42</v>
      </c>
      <c r="I22" s="192">
        <v>18</v>
      </c>
      <c r="J22" s="192"/>
      <c r="K22" s="192"/>
      <c r="L22" s="192">
        <v>29</v>
      </c>
      <c r="M22" s="192">
        <v>37</v>
      </c>
      <c r="N22" s="192">
        <v>7</v>
      </c>
      <c r="O22" s="192">
        <v>7</v>
      </c>
      <c r="P22" s="192">
        <v>2</v>
      </c>
      <c r="Q22" s="192">
        <v>8</v>
      </c>
      <c r="R22" s="192">
        <v>1</v>
      </c>
      <c r="S22" s="192">
        <v>1</v>
      </c>
      <c r="T22" s="192">
        <v>2</v>
      </c>
      <c r="U22" s="192">
        <v>1</v>
      </c>
      <c r="V22" s="192">
        <v>457</v>
      </c>
    </row>
    <row r="23" spans="1:22" s="9" customFormat="1" ht="18" customHeight="1">
      <c r="A23" s="232"/>
      <c r="B23" s="20" t="s">
        <v>60</v>
      </c>
      <c r="C23" s="76">
        <v>277</v>
      </c>
      <c r="D23" s="77">
        <v>49</v>
      </c>
      <c r="E23" s="77">
        <v>257</v>
      </c>
      <c r="F23" s="77">
        <v>532</v>
      </c>
      <c r="G23" s="77">
        <v>284</v>
      </c>
      <c r="H23" s="77">
        <v>72</v>
      </c>
      <c r="I23" s="77">
        <v>49</v>
      </c>
      <c r="J23" s="77">
        <v>22</v>
      </c>
      <c r="K23" s="77">
        <v>1</v>
      </c>
      <c r="L23" s="77">
        <v>140</v>
      </c>
      <c r="M23" s="78">
        <v>159</v>
      </c>
      <c r="N23" s="132">
        <v>27</v>
      </c>
      <c r="O23" s="78">
        <v>37</v>
      </c>
      <c r="P23" s="78">
        <v>7</v>
      </c>
      <c r="Q23" s="78">
        <v>98</v>
      </c>
      <c r="R23" s="78">
        <v>9</v>
      </c>
      <c r="S23" s="78">
        <v>19</v>
      </c>
      <c r="T23" s="78">
        <v>10</v>
      </c>
      <c r="U23" s="78">
        <v>21</v>
      </c>
      <c r="V23" s="167">
        <v>2043</v>
      </c>
    </row>
    <row r="24" spans="1:22" s="9" customFormat="1" ht="18" customHeight="1">
      <c r="A24" s="233"/>
      <c r="B24" s="29" t="s">
        <v>61</v>
      </c>
      <c r="C24" s="42">
        <f>SUM(C22:C23)</f>
        <v>361</v>
      </c>
      <c r="D24" s="46">
        <f t="shared" ref="D24:E24" si="61">SUM(D22:D23)</f>
        <v>55</v>
      </c>
      <c r="E24" s="46">
        <f t="shared" si="61"/>
        <v>315</v>
      </c>
      <c r="F24" s="46">
        <f t="shared" ref="F24" si="62">SUM(F22:F23)</f>
        <v>612</v>
      </c>
      <c r="G24" s="46">
        <f t="shared" ref="G24" si="63">SUM(G22:G23)</f>
        <v>365</v>
      </c>
      <c r="H24" s="46">
        <f t="shared" ref="H24" si="64">SUM(H22:H23)</f>
        <v>114</v>
      </c>
      <c r="I24" s="46">
        <f t="shared" ref="I24" si="65">SUM(I22:I23)</f>
        <v>67</v>
      </c>
      <c r="J24" s="46">
        <f t="shared" ref="J24" si="66">SUM(J22:J23)</f>
        <v>22</v>
      </c>
      <c r="K24" s="46">
        <f t="shared" ref="K24" si="67">SUM(K22:K23)</f>
        <v>1</v>
      </c>
      <c r="L24" s="46">
        <f t="shared" ref="L24" si="68">SUM(L22:L23)</f>
        <v>169</v>
      </c>
      <c r="M24" s="46">
        <f t="shared" ref="M24" si="69">SUM(M22:M23)</f>
        <v>196</v>
      </c>
      <c r="N24" s="46">
        <f t="shared" ref="N24" si="70">SUM(N22:N23)</f>
        <v>34</v>
      </c>
      <c r="O24" s="46">
        <f t="shared" ref="O24" si="71">SUM(O22:O23)</f>
        <v>44</v>
      </c>
      <c r="P24" s="46">
        <f t="shared" ref="P24" si="72">SUM(P22:P23)</f>
        <v>9</v>
      </c>
      <c r="Q24" s="46">
        <f t="shared" ref="Q24" si="73">SUM(Q22:Q23)</f>
        <v>106</v>
      </c>
      <c r="R24" s="46">
        <f t="shared" ref="R24" si="74">SUM(R22:R23)</f>
        <v>10</v>
      </c>
      <c r="S24" s="46">
        <f t="shared" ref="S24" si="75">SUM(S22:S23)</f>
        <v>20</v>
      </c>
      <c r="T24" s="46">
        <f t="shared" ref="T24" si="76">SUM(T22:T23)</f>
        <v>12</v>
      </c>
      <c r="U24" s="46">
        <f t="shared" ref="U24" si="77">SUM(U22:U23)</f>
        <v>22</v>
      </c>
      <c r="V24" s="159">
        <f>SUM(V22:V23)</f>
        <v>2500</v>
      </c>
    </row>
    <row r="25" spans="1:22" s="9" customFormat="1" ht="18" customHeight="1">
      <c r="A25" s="234" t="s">
        <v>68</v>
      </c>
      <c r="B25" s="13" t="s">
        <v>59</v>
      </c>
      <c r="C25" s="76">
        <v>482</v>
      </c>
      <c r="D25" s="81">
        <v>5</v>
      </c>
      <c r="E25" s="81">
        <v>36</v>
      </c>
      <c r="F25" s="81">
        <v>222</v>
      </c>
      <c r="G25" s="81">
        <v>175</v>
      </c>
      <c r="H25" s="81">
        <v>17</v>
      </c>
      <c r="I25" s="81">
        <v>12</v>
      </c>
      <c r="J25" s="81">
        <v>3</v>
      </c>
      <c r="K25" s="81">
        <v>0</v>
      </c>
      <c r="L25" s="81">
        <v>3</v>
      </c>
      <c r="M25" s="82">
        <v>22</v>
      </c>
      <c r="N25" s="82">
        <v>16</v>
      </c>
      <c r="O25" s="82">
        <v>12</v>
      </c>
      <c r="P25" s="82">
        <v>36</v>
      </c>
      <c r="Q25" s="82">
        <v>20</v>
      </c>
      <c r="R25" s="82">
        <v>1</v>
      </c>
      <c r="S25" s="74">
        <v>6</v>
      </c>
      <c r="T25" s="82">
        <v>7</v>
      </c>
      <c r="U25" s="82">
        <v>0</v>
      </c>
      <c r="V25" s="82">
        <v>1059</v>
      </c>
    </row>
    <row r="26" spans="1:22" s="9" customFormat="1" ht="18" customHeight="1">
      <c r="A26" s="232"/>
      <c r="B26" s="20" t="s">
        <v>60</v>
      </c>
      <c r="C26" s="153">
        <v>1308</v>
      </c>
      <c r="D26" s="134">
        <v>41</v>
      </c>
      <c r="E26" s="154">
        <v>341</v>
      </c>
      <c r="F26" s="154">
        <v>1304</v>
      </c>
      <c r="G26" s="154">
        <v>528</v>
      </c>
      <c r="H26" s="81">
        <v>114</v>
      </c>
      <c r="I26" s="81">
        <v>63</v>
      </c>
      <c r="J26" s="81">
        <v>2</v>
      </c>
      <c r="K26" s="81">
        <v>0</v>
      </c>
      <c r="L26" s="81">
        <v>28</v>
      </c>
      <c r="M26" s="82">
        <v>153</v>
      </c>
      <c r="N26" s="74">
        <v>86</v>
      </c>
      <c r="O26" s="82">
        <v>84</v>
      </c>
      <c r="P26" s="82">
        <v>191</v>
      </c>
      <c r="Q26" s="135">
        <v>132</v>
      </c>
      <c r="R26" s="155">
        <v>34</v>
      </c>
      <c r="S26" s="75">
        <v>20</v>
      </c>
      <c r="T26" s="135">
        <v>65</v>
      </c>
      <c r="U26" s="82">
        <v>0</v>
      </c>
      <c r="V26" s="161">
        <v>4408</v>
      </c>
    </row>
    <row r="27" spans="1:22" s="9" customFormat="1" ht="18" customHeight="1">
      <c r="A27" s="226"/>
      <c r="B27" s="14" t="s">
        <v>61</v>
      </c>
      <c r="C27" s="35">
        <f>SUM(C25:C26)</f>
        <v>1790</v>
      </c>
      <c r="D27" s="44">
        <f t="shared" ref="D27:U27" si="78">SUM(D25:D26)</f>
        <v>46</v>
      </c>
      <c r="E27" s="44">
        <f t="shared" si="78"/>
        <v>377</v>
      </c>
      <c r="F27" s="44">
        <f t="shared" si="78"/>
        <v>1526</v>
      </c>
      <c r="G27" s="44">
        <f t="shared" si="78"/>
        <v>703</v>
      </c>
      <c r="H27" s="44">
        <f t="shared" si="78"/>
        <v>131</v>
      </c>
      <c r="I27" s="44">
        <f t="shared" si="78"/>
        <v>75</v>
      </c>
      <c r="J27" s="44">
        <f t="shared" si="78"/>
        <v>5</v>
      </c>
      <c r="K27" s="46">
        <f t="shared" si="78"/>
        <v>0</v>
      </c>
      <c r="L27" s="44">
        <f t="shared" si="78"/>
        <v>31</v>
      </c>
      <c r="M27" s="44">
        <f t="shared" si="78"/>
        <v>175</v>
      </c>
      <c r="N27" s="44">
        <f t="shared" si="78"/>
        <v>102</v>
      </c>
      <c r="O27" s="44">
        <f t="shared" si="78"/>
        <v>96</v>
      </c>
      <c r="P27" s="44">
        <f t="shared" si="78"/>
        <v>227</v>
      </c>
      <c r="Q27" s="44">
        <f t="shared" si="78"/>
        <v>152</v>
      </c>
      <c r="R27" s="44">
        <f t="shared" si="78"/>
        <v>35</v>
      </c>
      <c r="S27" s="44">
        <f t="shared" si="78"/>
        <v>26</v>
      </c>
      <c r="T27" s="44">
        <f t="shared" si="78"/>
        <v>72</v>
      </c>
      <c r="U27" s="44">
        <f t="shared" si="78"/>
        <v>0</v>
      </c>
      <c r="V27" s="159">
        <f>SUM(V25:V26)</f>
        <v>5467</v>
      </c>
    </row>
    <row r="28" spans="1:22" s="9" customFormat="1" ht="18" customHeight="1">
      <c r="A28" s="227" t="s">
        <v>69</v>
      </c>
      <c r="B28" s="28" t="s">
        <v>59</v>
      </c>
      <c r="C28" s="76">
        <v>44</v>
      </c>
      <c r="D28" s="81">
        <v>31</v>
      </c>
      <c r="E28" s="81">
        <v>182</v>
      </c>
      <c r="F28" s="81">
        <v>597</v>
      </c>
      <c r="G28" s="81">
        <v>356</v>
      </c>
      <c r="H28" s="81">
        <v>4</v>
      </c>
      <c r="I28" s="81">
        <v>14</v>
      </c>
      <c r="J28" s="81">
        <v>7</v>
      </c>
      <c r="K28" s="81">
        <v>0</v>
      </c>
      <c r="L28" s="81">
        <v>54</v>
      </c>
      <c r="M28" s="82">
        <v>62</v>
      </c>
      <c r="N28" s="82">
        <v>23</v>
      </c>
      <c r="O28" s="82">
        <v>28</v>
      </c>
      <c r="P28" s="82">
        <v>11</v>
      </c>
      <c r="Q28" s="82">
        <v>37</v>
      </c>
      <c r="R28" s="82">
        <v>7</v>
      </c>
      <c r="S28" s="74">
        <v>0</v>
      </c>
      <c r="T28" s="82">
        <v>2</v>
      </c>
      <c r="U28" s="82"/>
      <c r="V28" s="82">
        <v>1436</v>
      </c>
    </row>
    <row r="29" spans="1:22" s="9" customFormat="1" ht="18" customHeight="1">
      <c r="A29" s="232"/>
      <c r="B29" s="20" t="s">
        <v>60</v>
      </c>
      <c r="C29" s="131">
        <v>159</v>
      </c>
      <c r="D29" s="81">
        <v>149</v>
      </c>
      <c r="E29" s="81">
        <v>970</v>
      </c>
      <c r="F29" s="81">
        <v>2568</v>
      </c>
      <c r="G29" s="81">
        <v>2054</v>
      </c>
      <c r="H29" s="81">
        <v>98</v>
      </c>
      <c r="I29" s="81">
        <v>43</v>
      </c>
      <c r="J29" s="81">
        <v>1</v>
      </c>
      <c r="K29" s="81">
        <v>2</v>
      </c>
      <c r="L29" s="81">
        <v>317</v>
      </c>
      <c r="M29" s="82">
        <v>713</v>
      </c>
      <c r="N29" s="82">
        <v>149</v>
      </c>
      <c r="O29" s="82">
        <v>144</v>
      </c>
      <c r="P29" s="82">
        <v>59</v>
      </c>
      <c r="Q29" s="82">
        <v>206</v>
      </c>
      <c r="R29" s="82">
        <v>26</v>
      </c>
      <c r="S29" s="74">
        <v>0</v>
      </c>
      <c r="T29" s="82">
        <v>98</v>
      </c>
      <c r="U29" s="82">
        <v>0</v>
      </c>
      <c r="V29" s="161">
        <v>7607</v>
      </c>
    </row>
    <row r="30" spans="1:22" s="9" customFormat="1" ht="18" customHeight="1">
      <c r="A30" s="233"/>
      <c r="B30" s="29" t="s">
        <v>61</v>
      </c>
      <c r="C30" s="35">
        <f>SUM(C28:C29)</f>
        <v>203</v>
      </c>
      <c r="D30" s="44">
        <f t="shared" ref="D30:U30" si="79">SUM(D28:D29)</f>
        <v>180</v>
      </c>
      <c r="E30" s="44">
        <f t="shared" si="79"/>
        <v>1152</v>
      </c>
      <c r="F30" s="44">
        <f t="shared" si="79"/>
        <v>3165</v>
      </c>
      <c r="G30" s="44">
        <f t="shared" si="79"/>
        <v>2410</v>
      </c>
      <c r="H30" s="44">
        <f t="shared" si="79"/>
        <v>102</v>
      </c>
      <c r="I30" s="44">
        <f t="shared" si="79"/>
        <v>57</v>
      </c>
      <c r="J30" s="44">
        <f t="shared" si="79"/>
        <v>8</v>
      </c>
      <c r="K30" s="46">
        <f t="shared" si="79"/>
        <v>2</v>
      </c>
      <c r="L30" s="44">
        <f t="shared" si="79"/>
        <v>371</v>
      </c>
      <c r="M30" s="44">
        <f t="shared" si="79"/>
        <v>775</v>
      </c>
      <c r="N30" s="44">
        <f t="shared" si="79"/>
        <v>172</v>
      </c>
      <c r="O30" s="44">
        <f t="shared" si="79"/>
        <v>172</v>
      </c>
      <c r="P30" s="44">
        <f t="shared" si="79"/>
        <v>70</v>
      </c>
      <c r="Q30" s="44">
        <f t="shared" si="79"/>
        <v>243</v>
      </c>
      <c r="R30" s="44">
        <f t="shared" si="79"/>
        <v>33</v>
      </c>
      <c r="S30" s="44">
        <f t="shared" si="79"/>
        <v>0</v>
      </c>
      <c r="T30" s="44">
        <f t="shared" si="79"/>
        <v>100</v>
      </c>
      <c r="U30" s="44">
        <f t="shared" si="79"/>
        <v>0</v>
      </c>
      <c r="V30" s="159">
        <f>SUM(V28:V29)</f>
        <v>9043</v>
      </c>
    </row>
    <row r="31" spans="1:22" s="9" customFormat="1" ht="18" customHeight="1">
      <c r="A31" s="234" t="s">
        <v>70</v>
      </c>
      <c r="B31" s="13" t="s">
        <v>59</v>
      </c>
      <c r="C31" s="195">
        <v>1609</v>
      </c>
      <c r="D31" s="196">
        <v>117</v>
      </c>
      <c r="E31" s="196">
        <v>1622</v>
      </c>
      <c r="F31" s="196">
        <v>4144</v>
      </c>
      <c r="G31" s="196">
        <v>1869</v>
      </c>
      <c r="H31" s="196">
        <v>83</v>
      </c>
      <c r="I31" s="196">
        <v>53</v>
      </c>
      <c r="J31" s="196">
        <v>2</v>
      </c>
      <c r="K31" s="196">
        <v>6</v>
      </c>
      <c r="L31" s="196">
        <v>145</v>
      </c>
      <c r="M31" s="197">
        <v>263</v>
      </c>
      <c r="N31" s="197">
        <v>209</v>
      </c>
      <c r="O31" s="197">
        <v>45</v>
      </c>
      <c r="P31" s="197">
        <v>340</v>
      </c>
      <c r="Q31" s="197">
        <v>218</v>
      </c>
      <c r="R31" s="197">
        <v>65</v>
      </c>
      <c r="S31" s="198">
        <v>0</v>
      </c>
      <c r="T31" s="197">
        <v>66</v>
      </c>
      <c r="U31" s="197">
        <v>0</v>
      </c>
      <c r="V31" s="197">
        <v>10647</v>
      </c>
    </row>
    <row r="32" spans="1:22" s="9" customFormat="1" ht="18" customHeight="1">
      <c r="A32" s="232"/>
      <c r="B32" s="20" t="s">
        <v>60</v>
      </c>
      <c r="C32" s="76">
        <v>7514</v>
      </c>
      <c r="D32" s="81">
        <v>905</v>
      </c>
      <c r="E32" s="81">
        <v>7769</v>
      </c>
      <c r="F32" s="81">
        <v>23917</v>
      </c>
      <c r="G32" s="81">
        <v>10278</v>
      </c>
      <c r="H32" s="81">
        <v>558</v>
      </c>
      <c r="I32" s="81">
        <v>146</v>
      </c>
      <c r="J32" s="81">
        <v>39</v>
      </c>
      <c r="K32" s="81">
        <v>18</v>
      </c>
      <c r="L32" s="81">
        <v>1150</v>
      </c>
      <c r="M32" s="82">
        <v>2436</v>
      </c>
      <c r="N32" s="82">
        <v>837</v>
      </c>
      <c r="O32" s="82">
        <v>384</v>
      </c>
      <c r="P32" s="82">
        <v>1077</v>
      </c>
      <c r="Q32" s="82">
        <v>1590</v>
      </c>
      <c r="R32" s="82">
        <v>355</v>
      </c>
      <c r="S32" s="74">
        <v>0</v>
      </c>
      <c r="T32" s="82">
        <v>438</v>
      </c>
      <c r="U32" s="144">
        <v>0</v>
      </c>
      <c r="V32" s="161">
        <v>59217</v>
      </c>
    </row>
    <row r="33" spans="1:22" s="9" customFormat="1" ht="18" customHeight="1">
      <c r="A33" s="226"/>
      <c r="B33" s="14" t="s">
        <v>61</v>
      </c>
      <c r="C33" s="35">
        <f>SUM(C31:C32)</f>
        <v>9123</v>
      </c>
      <c r="D33" s="44">
        <f t="shared" ref="D33:U33" si="80">SUM(D31:D32)</f>
        <v>1022</v>
      </c>
      <c r="E33" s="44">
        <f t="shared" si="80"/>
        <v>9391</v>
      </c>
      <c r="F33" s="44">
        <f t="shared" si="80"/>
        <v>28061</v>
      </c>
      <c r="G33" s="44">
        <f t="shared" si="80"/>
        <v>12147</v>
      </c>
      <c r="H33" s="44">
        <f t="shared" si="80"/>
        <v>641</v>
      </c>
      <c r="I33" s="44">
        <f t="shared" si="80"/>
        <v>199</v>
      </c>
      <c r="J33" s="44">
        <f t="shared" si="80"/>
        <v>41</v>
      </c>
      <c r="K33" s="46">
        <f t="shared" si="80"/>
        <v>24</v>
      </c>
      <c r="L33" s="44">
        <f t="shared" si="80"/>
        <v>1295</v>
      </c>
      <c r="M33" s="44">
        <f t="shared" si="80"/>
        <v>2699</v>
      </c>
      <c r="N33" s="44">
        <f t="shared" si="80"/>
        <v>1046</v>
      </c>
      <c r="O33" s="44">
        <f t="shared" si="80"/>
        <v>429</v>
      </c>
      <c r="P33" s="44">
        <f t="shared" si="80"/>
        <v>1417</v>
      </c>
      <c r="Q33" s="44">
        <f t="shared" si="80"/>
        <v>1808</v>
      </c>
      <c r="R33" s="44">
        <f t="shared" si="80"/>
        <v>420</v>
      </c>
      <c r="S33" s="44">
        <v>0</v>
      </c>
      <c r="T33" s="44">
        <f t="shared" si="80"/>
        <v>504</v>
      </c>
      <c r="U33" s="44">
        <f t="shared" si="80"/>
        <v>0</v>
      </c>
      <c r="V33" s="159">
        <f>SUM(V31:V32)</f>
        <v>69864</v>
      </c>
    </row>
    <row r="34" spans="1:22" s="9" customFormat="1" ht="18" customHeight="1">
      <c r="A34" s="227" t="s">
        <v>71</v>
      </c>
      <c r="B34" s="28" t="s">
        <v>59</v>
      </c>
      <c r="C34" s="76">
        <v>109</v>
      </c>
      <c r="D34" s="81">
        <v>55</v>
      </c>
      <c r="E34" s="81">
        <v>301</v>
      </c>
      <c r="F34" s="81">
        <v>1129</v>
      </c>
      <c r="G34" s="81">
        <v>743</v>
      </c>
      <c r="H34" s="81">
        <v>31</v>
      </c>
      <c r="I34" s="81">
        <v>24</v>
      </c>
      <c r="J34" s="81">
        <v>28</v>
      </c>
      <c r="K34" s="81">
        <v>1</v>
      </c>
      <c r="L34" s="81">
        <v>147</v>
      </c>
      <c r="M34" s="82">
        <v>81</v>
      </c>
      <c r="N34" s="82">
        <v>44</v>
      </c>
      <c r="O34" s="82">
        <v>28</v>
      </c>
      <c r="P34" s="82">
        <v>47</v>
      </c>
      <c r="Q34" s="82">
        <v>91</v>
      </c>
      <c r="R34" s="82">
        <v>27</v>
      </c>
      <c r="S34" s="74">
        <v>0</v>
      </c>
      <c r="T34" s="82">
        <v>68</v>
      </c>
      <c r="U34" s="82">
        <v>6</v>
      </c>
      <c r="V34" s="82">
        <v>2916</v>
      </c>
    </row>
    <row r="35" spans="1:22" s="9" customFormat="1" ht="18" customHeight="1">
      <c r="A35" s="232"/>
      <c r="B35" s="20" t="s">
        <v>60</v>
      </c>
      <c r="C35" s="76">
        <v>571</v>
      </c>
      <c r="D35" s="81">
        <v>293</v>
      </c>
      <c r="E35" s="81">
        <v>1546</v>
      </c>
      <c r="F35" s="81">
        <v>6676</v>
      </c>
      <c r="G35" s="81">
        <v>3869</v>
      </c>
      <c r="H35" s="81">
        <v>249</v>
      </c>
      <c r="I35" s="81">
        <v>143</v>
      </c>
      <c r="J35" s="81">
        <v>172</v>
      </c>
      <c r="K35" s="81">
        <v>5</v>
      </c>
      <c r="L35" s="81">
        <v>401</v>
      </c>
      <c r="M35" s="82">
        <v>627</v>
      </c>
      <c r="N35" s="82">
        <v>240</v>
      </c>
      <c r="O35" s="82">
        <v>173</v>
      </c>
      <c r="P35" s="82">
        <v>155</v>
      </c>
      <c r="Q35" s="82">
        <v>601</v>
      </c>
      <c r="R35" s="82">
        <v>170</v>
      </c>
      <c r="S35" s="74">
        <v>0</v>
      </c>
      <c r="T35" s="82">
        <v>331</v>
      </c>
      <c r="U35" s="82">
        <v>31</v>
      </c>
      <c r="V35" s="82">
        <v>16013</v>
      </c>
    </row>
    <row r="36" spans="1:22" s="9" customFormat="1" ht="18" customHeight="1">
      <c r="A36" s="233"/>
      <c r="B36" s="29" t="s">
        <v>61</v>
      </c>
      <c r="C36" s="35">
        <f>SUM(C34:C35)</f>
        <v>680</v>
      </c>
      <c r="D36" s="44">
        <f t="shared" ref="D36:U36" si="81">SUM(D34:D35)</f>
        <v>348</v>
      </c>
      <c r="E36" s="44">
        <f t="shared" si="81"/>
        <v>1847</v>
      </c>
      <c r="F36" s="44">
        <f t="shared" si="81"/>
        <v>7805</v>
      </c>
      <c r="G36" s="44">
        <f t="shared" si="81"/>
        <v>4612</v>
      </c>
      <c r="H36" s="44">
        <f t="shared" si="81"/>
        <v>280</v>
      </c>
      <c r="I36" s="44">
        <f t="shared" si="81"/>
        <v>167</v>
      </c>
      <c r="J36" s="44">
        <f t="shared" si="81"/>
        <v>200</v>
      </c>
      <c r="K36" s="46">
        <f t="shared" si="81"/>
        <v>6</v>
      </c>
      <c r="L36" s="44">
        <f t="shared" si="81"/>
        <v>548</v>
      </c>
      <c r="M36" s="44">
        <f t="shared" si="81"/>
        <v>708</v>
      </c>
      <c r="N36" s="44">
        <f t="shared" si="81"/>
        <v>284</v>
      </c>
      <c r="O36" s="44">
        <f t="shared" si="81"/>
        <v>201</v>
      </c>
      <c r="P36" s="44">
        <f t="shared" si="81"/>
        <v>202</v>
      </c>
      <c r="Q36" s="44">
        <f t="shared" si="81"/>
        <v>692</v>
      </c>
      <c r="R36" s="44">
        <f t="shared" si="81"/>
        <v>197</v>
      </c>
      <c r="S36" s="44">
        <f t="shared" si="81"/>
        <v>0</v>
      </c>
      <c r="T36" s="44">
        <f t="shared" si="81"/>
        <v>399</v>
      </c>
      <c r="U36" s="44">
        <f t="shared" si="81"/>
        <v>37</v>
      </c>
      <c r="V36" s="159">
        <f>SUM(V34:V35)</f>
        <v>18929</v>
      </c>
    </row>
    <row r="37" spans="1:22" s="9" customFormat="1" ht="18" customHeight="1">
      <c r="A37" s="234" t="s">
        <v>72</v>
      </c>
      <c r="B37" s="13" t="s">
        <v>59</v>
      </c>
      <c r="C37" s="76">
        <v>12530</v>
      </c>
      <c r="D37" s="81">
        <v>220</v>
      </c>
      <c r="E37" s="81">
        <v>2599</v>
      </c>
      <c r="F37" s="81">
        <v>8280</v>
      </c>
      <c r="G37" s="81">
        <v>201</v>
      </c>
      <c r="H37" s="81">
        <v>263</v>
      </c>
      <c r="I37" s="81">
        <v>24</v>
      </c>
      <c r="J37" s="81">
        <v>8</v>
      </c>
      <c r="K37" s="81">
        <v>5</v>
      </c>
      <c r="L37" s="81">
        <v>419</v>
      </c>
      <c r="M37" s="82">
        <v>630</v>
      </c>
      <c r="N37" s="82">
        <v>346</v>
      </c>
      <c r="O37" s="82">
        <v>198</v>
      </c>
      <c r="P37" s="82">
        <v>398</v>
      </c>
      <c r="Q37" s="82">
        <v>469</v>
      </c>
      <c r="R37" s="82">
        <v>111</v>
      </c>
      <c r="S37" s="74"/>
      <c r="T37" s="82">
        <v>262</v>
      </c>
      <c r="U37" s="82">
        <v>0</v>
      </c>
      <c r="V37" s="82">
        <v>26617</v>
      </c>
    </row>
    <row r="38" spans="1:22" s="9" customFormat="1" ht="18" customHeight="1">
      <c r="A38" s="232"/>
      <c r="B38" s="20" t="s">
        <v>60</v>
      </c>
      <c r="C38" s="156">
        <v>8951</v>
      </c>
      <c r="D38" s="83">
        <v>1652</v>
      </c>
      <c r="E38" s="83">
        <v>12231</v>
      </c>
      <c r="F38" s="83">
        <v>42725</v>
      </c>
      <c r="G38" s="83">
        <v>1289</v>
      </c>
      <c r="H38" s="83">
        <v>1051</v>
      </c>
      <c r="I38" s="83">
        <v>208</v>
      </c>
      <c r="J38" s="83">
        <v>44</v>
      </c>
      <c r="K38" s="83">
        <v>41</v>
      </c>
      <c r="L38" s="83">
        <v>2949</v>
      </c>
      <c r="M38" s="84">
        <v>4720</v>
      </c>
      <c r="N38" s="84">
        <v>1304</v>
      </c>
      <c r="O38" s="84">
        <v>841</v>
      </c>
      <c r="P38" s="84">
        <v>1362</v>
      </c>
      <c r="Q38" s="84">
        <v>3619</v>
      </c>
      <c r="R38" s="84">
        <v>514</v>
      </c>
      <c r="S38" s="84">
        <v>0</v>
      </c>
      <c r="T38" s="84">
        <v>1636</v>
      </c>
      <c r="U38" s="84">
        <v>55</v>
      </c>
      <c r="V38" s="169">
        <v>84078</v>
      </c>
    </row>
    <row r="39" spans="1:22" s="9" customFormat="1" ht="18" customHeight="1">
      <c r="A39" s="226"/>
      <c r="B39" s="14" t="s">
        <v>61</v>
      </c>
      <c r="C39" s="35">
        <f>SUM(C37:C38)</f>
        <v>21481</v>
      </c>
      <c r="D39" s="44">
        <f t="shared" ref="D39:U39" si="82">SUM(D37:D38)</f>
        <v>1872</v>
      </c>
      <c r="E39" s="44">
        <f t="shared" si="82"/>
        <v>14830</v>
      </c>
      <c r="F39" s="44">
        <f t="shared" si="82"/>
        <v>51005</v>
      </c>
      <c r="G39" s="44">
        <f t="shared" si="82"/>
        <v>1490</v>
      </c>
      <c r="H39" s="44">
        <f t="shared" si="82"/>
        <v>1314</v>
      </c>
      <c r="I39" s="44">
        <f t="shared" si="82"/>
        <v>232</v>
      </c>
      <c r="J39" s="44">
        <f t="shared" si="82"/>
        <v>52</v>
      </c>
      <c r="K39" s="46">
        <f t="shared" si="82"/>
        <v>46</v>
      </c>
      <c r="L39" s="44">
        <f t="shared" si="82"/>
        <v>3368</v>
      </c>
      <c r="M39" s="44">
        <f t="shared" si="82"/>
        <v>5350</v>
      </c>
      <c r="N39" s="44">
        <f t="shared" si="82"/>
        <v>1650</v>
      </c>
      <c r="O39" s="44">
        <f t="shared" si="82"/>
        <v>1039</v>
      </c>
      <c r="P39" s="44">
        <f t="shared" si="82"/>
        <v>1760</v>
      </c>
      <c r="Q39" s="44">
        <f t="shared" si="82"/>
        <v>4088</v>
      </c>
      <c r="R39" s="44">
        <f t="shared" si="82"/>
        <v>625</v>
      </c>
      <c r="S39" s="44">
        <f t="shared" si="82"/>
        <v>0</v>
      </c>
      <c r="T39" s="44">
        <f t="shared" si="82"/>
        <v>1898</v>
      </c>
      <c r="U39" s="44">
        <f t="shared" si="82"/>
        <v>55</v>
      </c>
      <c r="V39" s="159">
        <f>SUM(V37:V38)</f>
        <v>110695</v>
      </c>
    </row>
    <row r="40" spans="1:22" s="9" customFormat="1" ht="18" customHeight="1">
      <c r="A40" s="227" t="s">
        <v>73</v>
      </c>
      <c r="B40" s="28" t="s">
        <v>59</v>
      </c>
      <c r="C40" s="187">
        <v>650</v>
      </c>
      <c r="D40" s="188">
        <v>56</v>
      </c>
      <c r="E40" s="188">
        <v>795</v>
      </c>
      <c r="F40" s="188">
        <v>1883</v>
      </c>
      <c r="G40" s="188">
        <v>1030</v>
      </c>
      <c r="H40" s="188">
        <v>72</v>
      </c>
      <c r="I40" s="188">
        <v>45</v>
      </c>
      <c r="J40" s="188">
        <v>1</v>
      </c>
      <c r="K40" s="188">
        <v>2</v>
      </c>
      <c r="L40" s="188">
        <v>75</v>
      </c>
      <c r="M40" s="189">
        <v>92</v>
      </c>
      <c r="N40" s="189">
        <v>105</v>
      </c>
      <c r="O40" s="189">
        <v>69</v>
      </c>
      <c r="P40" s="189">
        <v>95</v>
      </c>
      <c r="Q40" s="189">
        <v>134</v>
      </c>
      <c r="R40" s="189">
        <v>18</v>
      </c>
      <c r="S40" s="189"/>
      <c r="T40" s="189">
        <v>30</v>
      </c>
      <c r="U40" s="189">
        <v>0</v>
      </c>
      <c r="V40" s="189">
        <v>5047</v>
      </c>
    </row>
    <row r="41" spans="1:22" s="9" customFormat="1" ht="18" customHeight="1">
      <c r="A41" s="232"/>
      <c r="B41" s="20" t="s">
        <v>60</v>
      </c>
      <c r="C41" s="76">
        <v>2758</v>
      </c>
      <c r="D41" s="136">
        <v>405</v>
      </c>
      <c r="E41" s="136">
        <v>3580</v>
      </c>
      <c r="F41" s="136">
        <v>11476</v>
      </c>
      <c r="G41" s="136">
        <v>6322</v>
      </c>
      <c r="H41" s="136">
        <v>355</v>
      </c>
      <c r="I41" s="136">
        <v>107</v>
      </c>
      <c r="J41" s="136">
        <v>48</v>
      </c>
      <c r="K41" s="136">
        <v>74</v>
      </c>
      <c r="L41" s="136">
        <v>524</v>
      </c>
      <c r="M41" s="137">
        <v>616</v>
      </c>
      <c r="N41" s="78">
        <v>458</v>
      </c>
      <c r="O41" s="137">
        <v>529</v>
      </c>
      <c r="P41" s="137">
        <v>366</v>
      </c>
      <c r="Q41" s="137">
        <v>822</v>
      </c>
      <c r="R41" s="137">
        <v>103</v>
      </c>
      <c r="S41" s="78">
        <v>0</v>
      </c>
      <c r="T41" s="137">
        <v>351</v>
      </c>
      <c r="U41" s="137">
        <v>0</v>
      </c>
      <c r="V41" s="170">
        <v>28436</v>
      </c>
    </row>
    <row r="42" spans="1:22" s="9" customFormat="1" ht="18" customHeight="1">
      <c r="A42" s="233"/>
      <c r="B42" s="29" t="s">
        <v>61</v>
      </c>
      <c r="C42" s="35">
        <f>SUM(C40:C41)</f>
        <v>3408</v>
      </c>
      <c r="D42" s="44">
        <f t="shared" ref="D42:F42" si="83">SUM(D40:D41)</f>
        <v>461</v>
      </c>
      <c r="E42" s="44">
        <f t="shared" si="83"/>
        <v>4375</v>
      </c>
      <c r="F42" s="44">
        <f t="shared" si="83"/>
        <v>13359</v>
      </c>
      <c r="G42" s="44">
        <f t="shared" ref="G42" si="84">SUM(G40:G41)</f>
        <v>7352</v>
      </c>
      <c r="H42" s="44">
        <f t="shared" ref="H42" si="85">SUM(H40:H41)</f>
        <v>427</v>
      </c>
      <c r="I42" s="44">
        <f t="shared" ref="I42" si="86">SUM(I40:I41)</f>
        <v>152</v>
      </c>
      <c r="J42" s="44">
        <f t="shared" ref="J42" si="87">SUM(J40:J41)</f>
        <v>49</v>
      </c>
      <c r="K42" s="46">
        <f t="shared" ref="K42" si="88">SUM(K40:K41)</f>
        <v>76</v>
      </c>
      <c r="L42" s="44">
        <f t="shared" ref="L42" si="89">SUM(L40:L41)</f>
        <v>599</v>
      </c>
      <c r="M42" s="44">
        <f t="shared" ref="M42" si="90">SUM(M40:M41)</f>
        <v>708</v>
      </c>
      <c r="N42" s="44">
        <f t="shared" ref="N42" si="91">SUM(N40:N41)</f>
        <v>563</v>
      </c>
      <c r="O42" s="44">
        <f t="shared" ref="O42" si="92">SUM(O40:O41)</f>
        <v>598</v>
      </c>
      <c r="P42" s="44">
        <f t="shared" ref="P42" si="93">SUM(P40:P41)</f>
        <v>461</v>
      </c>
      <c r="Q42" s="44">
        <f t="shared" ref="Q42" si="94">SUM(Q40:Q41)</f>
        <v>956</v>
      </c>
      <c r="R42" s="44">
        <f t="shared" ref="R42" si="95">SUM(R40:R41)</f>
        <v>121</v>
      </c>
      <c r="S42" s="44">
        <f t="shared" ref="S42" si="96">SUM(S40:S41)</f>
        <v>0</v>
      </c>
      <c r="T42" s="44">
        <f t="shared" ref="T42" si="97">SUM(T40:T41)</f>
        <v>381</v>
      </c>
      <c r="U42" s="44">
        <f t="shared" ref="U42" si="98">SUM(U40:U41)</f>
        <v>0</v>
      </c>
      <c r="V42" s="159">
        <f>SUM(V40:V41)</f>
        <v>33483</v>
      </c>
    </row>
    <row r="43" spans="1:22" s="9" customFormat="1" ht="18" customHeight="1">
      <c r="A43" s="234" t="s">
        <v>74</v>
      </c>
      <c r="B43" s="13" t="s">
        <v>59</v>
      </c>
      <c r="C43" s="76">
        <v>68</v>
      </c>
      <c r="D43" s="81">
        <v>183</v>
      </c>
      <c r="E43" s="81">
        <v>796</v>
      </c>
      <c r="F43" s="81">
        <v>1710</v>
      </c>
      <c r="G43" s="81">
        <v>725</v>
      </c>
      <c r="H43" s="190">
        <v>42</v>
      </c>
      <c r="I43" s="190">
        <v>16</v>
      </c>
      <c r="J43" s="190">
        <v>31</v>
      </c>
      <c r="K43" s="190"/>
      <c r="L43" s="190">
        <v>58</v>
      </c>
      <c r="M43" s="191">
        <v>26</v>
      </c>
      <c r="N43" s="191">
        <v>64</v>
      </c>
      <c r="O43" s="191">
        <v>176</v>
      </c>
      <c r="P43" s="82">
        <v>55</v>
      </c>
      <c r="Q43" s="82">
        <v>143</v>
      </c>
      <c r="R43" s="82">
        <v>21</v>
      </c>
      <c r="S43" s="74"/>
      <c r="T43" s="191">
        <v>10</v>
      </c>
      <c r="U43" s="82">
        <v>0</v>
      </c>
      <c r="V43" s="82">
        <f>SUM(C43:U43)</f>
        <v>4124</v>
      </c>
    </row>
    <row r="44" spans="1:22" s="9" customFormat="1" ht="18" customHeight="1">
      <c r="A44" s="232"/>
      <c r="B44" s="20" t="s">
        <v>60</v>
      </c>
      <c r="C44" s="76">
        <v>394</v>
      </c>
      <c r="D44" s="81">
        <v>302</v>
      </c>
      <c r="E44" s="81">
        <v>2398</v>
      </c>
      <c r="F44" s="81">
        <v>3269</v>
      </c>
      <c r="G44" s="81">
        <v>3443</v>
      </c>
      <c r="H44" s="81">
        <v>259</v>
      </c>
      <c r="I44" s="81">
        <v>57</v>
      </c>
      <c r="J44" s="81">
        <v>67</v>
      </c>
      <c r="K44" s="81">
        <v>6</v>
      </c>
      <c r="L44" s="81">
        <v>494</v>
      </c>
      <c r="M44" s="82">
        <v>740</v>
      </c>
      <c r="N44" s="82">
        <v>326</v>
      </c>
      <c r="O44" s="82">
        <v>322</v>
      </c>
      <c r="P44" s="82">
        <v>216</v>
      </c>
      <c r="Q44" s="82">
        <v>595</v>
      </c>
      <c r="R44" s="82">
        <v>87</v>
      </c>
      <c r="S44" s="74">
        <v>0</v>
      </c>
      <c r="T44" s="82">
        <v>179</v>
      </c>
      <c r="U44" s="145">
        <v>0</v>
      </c>
      <c r="V44" s="161">
        <v>12828</v>
      </c>
    </row>
    <row r="45" spans="1:22" s="9" customFormat="1" ht="18" customHeight="1">
      <c r="A45" s="226"/>
      <c r="B45" s="14" t="s">
        <v>61</v>
      </c>
      <c r="C45" s="76">
        <f>C44+C43</f>
        <v>462</v>
      </c>
      <c r="D45" s="76">
        <f t="shared" ref="D45:V45" si="99">D44+D43</f>
        <v>485</v>
      </c>
      <c r="E45" s="76">
        <f t="shared" si="99"/>
        <v>3194</v>
      </c>
      <c r="F45" s="76">
        <f t="shared" si="99"/>
        <v>4979</v>
      </c>
      <c r="G45" s="76">
        <f t="shared" si="99"/>
        <v>4168</v>
      </c>
      <c r="H45" s="76">
        <f t="shared" si="99"/>
        <v>301</v>
      </c>
      <c r="I45" s="76">
        <f t="shared" si="99"/>
        <v>73</v>
      </c>
      <c r="J45" s="76">
        <f t="shared" si="99"/>
        <v>98</v>
      </c>
      <c r="K45" s="76">
        <f t="shared" si="99"/>
        <v>6</v>
      </c>
      <c r="L45" s="76">
        <f t="shared" si="99"/>
        <v>552</v>
      </c>
      <c r="M45" s="76">
        <f t="shared" si="99"/>
        <v>766</v>
      </c>
      <c r="N45" s="76">
        <f t="shared" si="99"/>
        <v>390</v>
      </c>
      <c r="O45" s="76">
        <f t="shared" si="99"/>
        <v>498</v>
      </c>
      <c r="P45" s="76">
        <f t="shared" si="99"/>
        <v>271</v>
      </c>
      <c r="Q45" s="76">
        <f t="shared" si="99"/>
        <v>738</v>
      </c>
      <c r="R45" s="76">
        <f t="shared" si="99"/>
        <v>108</v>
      </c>
      <c r="S45" s="76">
        <v>0</v>
      </c>
      <c r="T45" s="76">
        <f t="shared" si="99"/>
        <v>189</v>
      </c>
      <c r="U45" s="76">
        <v>0</v>
      </c>
      <c r="V45" s="76">
        <f t="shared" si="99"/>
        <v>16952</v>
      </c>
    </row>
    <row r="46" spans="1:22" s="9" customFormat="1" ht="18" customHeight="1">
      <c r="A46" s="227" t="s">
        <v>75</v>
      </c>
      <c r="B46" s="28" t="s">
        <v>59</v>
      </c>
      <c r="C46" s="76">
        <v>448</v>
      </c>
      <c r="D46" s="210">
        <v>36</v>
      </c>
      <c r="E46" s="210">
        <v>373</v>
      </c>
      <c r="F46" s="210">
        <v>605</v>
      </c>
      <c r="G46" s="210">
        <v>489</v>
      </c>
      <c r="H46" s="210">
        <v>27</v>
      </c>
      <c r="I46" s="210">
        <v>3</v>
      </c>
      <c r="J46" s="210"/>
      <c r="K46" s="210"/>
      <c r="L46" s="210">
        <v>61</v>
      </c>
      <c r="M46" s="74">
        <v>42</v>
      </c>
      <c r="N46" s="74">
        <v>39</v>
      </c>
      <c r="O46" s="74">
        <v>8</v>
      </c>
      <c r="P46" s="74">
        <v>42</v>
      </c>
      <c r="Q46" s="74">
        <v>61</v>
      </c>
      <c r="R46" s="74">
        <v>3</v>
      </c>
      <c r="S46" s="74">
        <v>0</v>
      </c>
      <c r="T46" s="74">
        <v>45</v>
      </c>
      <c r="U46" s="74">
        <v>0</v>
      </c>
      <c r="V46" s="74">
        <v>2243</v>
      </c>
    </row>
    <row r="47" spans="1:22" s="9" customFormat="1" ht="18" customHeight="1">
      <c r="A47" s="232"/>
      <c r="B47" s="20" t="s">
        <v>60</v>
      </c>
      <c r="C47" s="76">
        <v>2075</v>
      </c>
      <c r="D47" s="81">
        <v>224</v>
      </c>
      <c r="E47" s="81">
        <v>1707</v>
      </c>
      <c r="F47" s="81">
        <v>3599</v>
      </c>
      <c r="G47" s="81">
        <v>2839</v>
      </c>
      <c r="H47" s="81">
        <v>103</v>
      </c>
      <c r="I47" s="81">
        <v>33</v>
      </c>
      <c r="J47" s="81">
        <v>42</v>
      </c>
      <c r="K47" s="81">
        <v>4</v>
      </c>
      <c r="L47" s="81">
        <v>341</v>
      </c>
      <c r="M47" s="82">
        <v>401</v>
      </c>
      <c r="N47" s="82">
        <v>218</v>
      </c>
      <c r="O47" s="82">
        <v>68</v>
      </c>
      <c r="P47" s="82">
        <v>180</v>
      </c>
      <c r="Q47" s="82">
        <v>429</v>
      </c>
      <c r="R47" s="82">
        <v>29</v>
      </c>
      <c r="S47" s="74">
        <v>0</v>
      </c>
      <c r="T47" s="82">
        <v>114</v>
      </c>
      <c r="U47" s="82">
        <v>0</v>
      </c>
      <c r="V47" s="161">
        <v>12188</v>
      </c>
    </row>
    <row r="48" spans="1:22" s="9" customFormat="1" ht="18" customHeight="1">
      <c r="A48" s="233"/>
      <c r="B48" s="29" t="s">
        <v>61</v>
      </c>
      <c r="C48" s="35">
        <f>SUM(C46:C47)</f>
        <v>2523</v>
      </c>
      <c r="D48" s="44">
        <f t="shared" ref="D48:F48" si="100">SUM(D46:D47)</f>
        <v>260</v>
      </c>
      <c r="E48" s="44">
        <f t="shared" si="100"/>
        <v>2080</v>
      </c>
      <c r="F48" s="44">
        <f t="shared" si="100"/>
        <v>4204</v>
      </c>
      <c r="G48" s="44">
        <f t="shared" ref="G48" si="101">SUM(G46:G47)</f>
        <v>3328</v>
      </c>
      <c r="H48" s="44">
        <f t="shared" ref="H48" si="102">SUM(H46:H47)</f>
        <v>130</v>
      </c>
      <c r="I48" s="44">
        <f t="shared" ref="I48" si="103">SUM(I46:I47)</f>
        <v>36</v>
      </c>
      <c r="J48" s="44">
        <f t="shared" ref="J48" si="104">SUM(J46:J47)</f>
        <v>42</v>
      </c>
      <c r="K48" s="46">
        <f t="shared" ref="K48" si="105">SUM(K46:K47)</f>
        <v>4</v>
      </c>
      <c r="L48" s="44">
        <f t="shared" ref="L48" si="106">SUM(L46:L47)</f>
        <v>402</v>
      </c>
      <c r="M48" s="44">
        <f t="shared" ref="M48" si="107">SUM(M46:M47)</f>
        <v>443</v>
      </c>
      <c r="N48" s="44">
        <f t="shared" ref="N48" si="108">SUM(N46:N47)</f>
        <v>257</v>
      </c>
      <c r="O48" s="44">
        <f t="shared" ref="O48" si="109">SUM(O46:O47)</f>
        <v>76</v>
      </c>
      <c r="P48" s="44">
        <f t="shared" ref="P48" si="110">SUM(P46:P47)</f>
        <v>222</v>
      </c>
      <c r="Q48" s="44">
        <f t="shared" ref="Q48" si="111">SUM(Q46:Q47)</f>
        <v>490</v>
      </c>
      <c r="R48" s="44">
        <f t="shared" ref="R48" si="112">SUM(R46:R47)</f>
        <v>32</v>
      </c>
      <c r="S48" s="44">
        <f t="shared" ref="S48" si="113">SUM(S46:S47)</f>
        <v>0</v>
      </c>
      <c r="T48" s="44">
        <f t="shared" ref="T48" si="114">SUM(T46:T47)</f>
        <v>159</v>
      </c>
      <c r="U48" s="44">
        <f t="shared" ref="U48" si="115">SUM(U46:U47)</f>
        <v>0</v>
      </c>
      <c r="V48" s="162">
        <f>SUM(V46:V47)</f>
        <v>14431</v>
      </c>
    </row>
    <row r="49" spans="1:22" s="9" customFormat="1" ht="18" customHeight="1">
      <c r="A49" s="234" t="s">
        <v>76</v>
      </c>
      <c r="B49" s="13" t="s">
        <v>59</v>
      </c>
      <c r="C49" s="76">
        <v>865</v>
      </c>
      <c r="D49" s="81">
        <v>59</v>
      </c>
      <c r="E49" s="81">
        <v>374</v>
      </c>
      <c r="F49" s="81">
        <v>1168</v>
      </c>
      <c r="G49" s="81">
        <v>974</v>
      </c>
      <c r="H49" s="81">
        <v>94</v>
      </c>
      <c r="I49" s="81">
        <v>52</v>
      </c>
      <c r="J49" s="81">
        <v>0</v>
      </c>
      <c r="K49" s="81">
        <v>0</v>
      </c>
      <c r="L49" s="81">
        <v>65</v>
      </c>
      <c r="M49" s="82">
        <v>80</v>
      </c>
      <c r="N49" s="82">
        <v>56</v>
      </c>
      <c r="O49" s="82">
        <v>93</v>
      </c>
      <c r="P49" s="82">
        <v>79</v>
      </c>
      <c r="Q49" s="82">
        <v>119</v>
      </c>
      <c r="R49" s="82">
        <v>33</v>
      </c>
      <c r="S49" s="74">
        <v>0</v>
      </c>
      <c r="T49" s="82">
        <v>68</v>
      </c>
      <c r="U49" s="82">
        <v>0</v>
      </c>
      <c r="V49" s="82">
        <v>4123</v>
      </c>
    </row>
    <row r="50" spans="1:22" s="9" customFormat="1" ht="18" customHeight="1">
      <c r="A50" s="232"/>
      <c r="B50" s="20" t="s">
        <v>60</v>
      </c>
      <c r="C50" s="35">
        <v>3697</v>
      </c>
      <c r="D50" s="44">
        <v>452</v>
      </c>
      <c r="E50" s="44">
        <v>2029</v>
      </c>
      <c r="F50" s="44">
        <v>7625</v>
      </c>
      <c r="G50" s="44">
        <v>4969</v>
      </c>
      <c r="H50" s="44">
        <v>156</v>
      </c>
      <c r="I50" s="44">
        <v>89</v>
      </c>
      <c r="J50" s="44">
        <v>22</v>
      </c>
      <c r="K50" s="46">
        <v>9</v>
      </c>
      <c r="L50" s="44">
        <v>431</v>
      </c>
      <c r="M50" s="44">
        <v>765</v>
      </c>
      <c r="N50" s="44">
        <v>281</v>
      </c>
      <c r="O50" s="44">
        <v>566</v>
      </c>
      <c r="P50" s="44">
        <v>401</v>
      </c>
      <c r="Q50" s="44">
        <v>785</v>
      </c>
      <c r="R50" s="44">
        <v>179</v>
      </c>
      <c r="S50" s="44">
        <v>0</v>
      </c>
      <c r="T50" s="44">
        <v>499</v>
      </c>
      <c r="U50" s="44">
        <v>0</v>
      </c>
      <c r="V50" s="168">
        <v>22674</v>
      </c>
    </row>
    <row r="51" spans="1:22" s="9" customFormat="1" ht="18" customHeight="1">
      <c r="A51" s="226"/>
      <c r="B51" s="14" t="s">
        <v>61</v>
      </c>
      <c r="C51" s="35">
        <f>SUM(C49:C50)</f>
        <v>4562</v>
      </c>
      <c r="D51" s="44">
        <f t="shared" ref="D51:U51" si="116">SUM(D49:D50)</f>
        <v>511</v>
      </c>
      <c r="E51" s="44">
        <f t="shared" si="116"/>
        <v>2403</v>
      </c>
      <c r="F51" s="44">
        <f t="shared" si="116"/>
        <v>8793</v>
      </c>
      <c r="G51" s="44">
        <f t="shared" si="116"/>
        <v>5943</v>
      </c>
      <c r="H51" s="44">
        <f t="shared" si="116"/>
        <v>250</v>
      </c>
      <c r="I51" s="44">
        <f t="shared" si="116"/>
        <v>141</v>
      </c>
      <c r="J51" s="44">
        <f t="shared" si="116"/>
        <v>22</v>
      </c>
      <c r="K51" s="46">
        <f t="shared" si="116"/>
        <v>9</v>
      </c>
      <c r="L51" s="44">
        <f t="shared" si="116"/>
        <v>496</v>
      </c>
      <c r="M51" s="44">
        <f t="shared" si="116"/>
        <v>845</v>
      </c>
      <c r="N51" s="44">
        <f t="shared" si="116"/>
        <v>337</v>
      </c>
      <c r="O51" s="44">
        <f t="shared" si="116"/>
        <v>659</v>
      </c>
      <c r="P51" s="44">
        <f t="shared" si="116"/>
        <v>480</v>
      </c>
      <c r="Q51" s="44">
        <f t="shared" si="116"/>
        <v>904</v>
      </c>
      <c r="R51" s="44">
        <f t="shared" si="116"/>
        <v>212</v>
      </c>
      <c r="S51" s="44">
        <f t="shared" si="116"/>
        <v>0</v>
      </c>
      <c r="T51" s="44">
        <f t="shared" si="116"/>
        <v>567</v>
      </c>
      <c r="U51" s="44">
        <f t="shared" si="116"/>
        <v>0</v>
      </c>
      <c r="V51" s="168">
        <f>SUM(V49:V50)</f>
        <v>26797</v>
      </c>
    </row>
    <row r="52" spans="1:22" s="9" customFormat="1" ht="18" customHeight="1">
      <c r="A52" s="227" t="s">
        <v>77</v>
      </c>
      <c r="B52" s="28" t="s">
        <v>59</v>
      </c>
      <c r="C52" s="200">
        <v>113</v>
      </c>
      <c r="D52" s="201">
        <v>36</v>
      </c>
      <c r="E52" s="201">
        <v>454</v>
      </c>
      <c r="F52" s="201">
        <v>1192</v>
      </c>
      <c r="G52" s="201">
        <v>662</v>
      </c>
      <c r="H52" s="201">
        <v>23</v>
      </c>
      <c r="I52" s="201">
        <v>34</v>
      </c>
      <c r="J52" s="201">
        <v>5</v>
      </c>
      <c r="K52" s="201">
        <v>0</v>
      </c>
      <c r="L52" s="201">
        <v>69</v>
      </c>
      <c r="M52" s="202">
        <v>116</v>
      </c>
      <c r="N52" s="203">
        <v>57</v>
      </c>
      <c r="O52" s="202">
        <v>46</v>
      </c>
      <c r="P52" s="202">
        <v>78</v>
      </c>
      <c r="Q52" s="202">
        <v>139</v>
      </c>
      <c r="R52" s="202">
        <v>17</v>
      </c>
      <c r="S52" s="203">
        <v>0</v>
      </c>
      <c r="T52" s="202">
        <v>29</v>
      </c>
      <c r="U52" s="202">
        <v>5</v>
      </c>
      <c r="V52" s="202">
        <v>3018</v>
      </c>
    </row>
    <row r="53" spans="1:22" s="9" customFormat="1" ht="18" customHeight="1">
      <c r="A53" s="232"/>
      <c r="B53" s="20" t="s">
        <v>60</v>
      </c>
      <c r="C53" s="85">
        <v>582</v>
      </c>
      <c r="D53" s="85">
        <v>232</v>
      </c>
      <c r="E53" s="85">
        <v>2393</v>
      </c>
      <c r="F53" s="85">
        <v>7160</v>
      </c>
      <c r="G53" s="85">
        <v>4284</v>
      </c>
      <c r="H53" s="85">
        <v>180</v>
      </c>
      <c r="I53" s="85">
        <v>106</v>
      </c>
      <c r="J53" s="85">
        <v>14</v>
      </c>
      <c r="K53" s="133">
        <v>4</v>
      </c>
      <c r="L53" s="85">
        <v>626</v>
      </c>
      <c r="M53" s="85">
        <v>901</v>
      </c>
      <c r="N53" s="85">
        <v>390</v>
      </c>
      <c r="O53" s="85">
        <v>290</v>
      </c>
      <c r="P53" s="85">
        <v>210</v>
      </c>
      <c r="Q53" s="85">
        <v>507</v>
      </c>
      <c r="R53" s="85">
        <v>112</v>
      </c>
      <c r="S53" s="85">
        <v>0</v>
      </c>
      <c r="T53" s="85">
        <v>131</v>
      </c>
      <c r="U53" s="133">
        <v>42</v>
      </c>
      <c r="V53" s="171">
        <v>17755</v>
      </c>
    </row>
    <row r="54" spans="1:22" s="9" customFormat="1" ht="18" customHeight="1">
      <c r="A54" s="233"/>
      <c r="B54" s="29" t="s">
        <v>61</v>
      </c>
      <c r="C54" s="35">
        <f>SUM(C52:C53)</f>
        <v>695</v>
      </c>
      <c r="D54" s="44">
        <f t="shared" ref="D54:F54" si="117">SUM(D52:D53)</f>
        <v>268</v>
      </c>
      <c r="E54" s="44">
        <f t="shared" si="117"/>
        <v>2847</v>
      </c>
      <c r="F54" s="44">
        <f t="shared" si="117"/>
        <v>8352</v>
      </c>
      <c r="G54" s="44">
        <f t="shared" ref="G54" si="118">SUM(G52:G53)</f>
        <v>4946</v>
      </c>
      <c r="H54" s="44">
        <f t="shared" ref="H54" si="119">SUM(H52:H53)</f>
        <v>203</v>
      </c>
      <c r="I54" s="44">
        <f t="shared" ref="I54" si="120">SUM(I52:I53)</f>
        <v>140</v>
      </c>
      <c r="J54" s="44">
        <f t="shared" ref="J54" si="121">SUM(J52:J53)</f>
        <v>19</v>
      </c>
      <c r="K54" s="46">
        <f t="shared" ref="K54" si="122">SUM(K52:K53)</f>
        <v>4</v>
      </c>
      <c r="L54" s="44">
        <f t="shared" ref="L54" si="123">SUM(L52:L53)</f>
        <v>695</v>
      </c>
      <c r="M54" s="44">
        <f t="shared" ref="M54" si="124">SUM(M52:M53)</f>
        <v>1017</v>
      </c>
      <c r="N54" s="44">
        <f t="shared" ref="N54" si="125">SUM(N52:N53)</f>
        <v>447</v>
      </c>
      <c r="O54" s="44">
        <f t="shared" ref="O54" si="126">SUM(O52:O53)</f>
        <v>336</v>
      </c>
      <c r="P54" s="44">
        <f t="shared" ref="P54" si="127">SUM(P52:P53)</f>
        <v>288</v>
      </c>
      <c r="Q54" s="44">
        <f t="shared" ref="Q54" si="128">SUM(Q52:Q53)</f>
        <v>646</v>
      </c>
      <c r="R54" s="44">
        <f t="shared" ref="R54" si="129">SUM(R52:R53)</f>
        <v>129</v>
      </c>
      <c r="S54" s="44">
        <f t="shared" ref="S54" si="130">SUM(S52:S53)</f>
        <v>0</v>
      </c>
      <c r="T54" s="44">
        <f t="shared" ref="T54" si="131">SUM(T52:T53)</f>
        <v>160</v>
      </c>
      <c r="U54" s="44">
        <f t="shared" ref="U54" si="132">SUM(U52:U53)</f>
        <v>47</v>
      </c>
      <c r="V54" s="159">
        <f>SUM(V52:V53)</f>
        <v>20773</v>
      </c>
    </row>
    <row r="55" spans="1:22" s="9" customFormat="1" ht="18" customHeight="1">
      <c r="A55" s="234" t="s">
        <v>78</v>
      </c>
      <c r="B55" s="13" t="s">
        <v>59</v>
      </c>
      <c r="C55" s="213">
        <v>1678</v>
      </c>
      <c r="D55" s="205">
        <v>83</v>
      </c>
      <c r="E55" s="205">
        <v>710</v>
      </c>
      <c r="F55" s="205">
        <v>1353</v>
      </c>
      <c r="G55" s="205">
        <v>1358</v>
      </c>
      <c r="H55" s="205">
        <v>23</v>
      </c>
      <c r="I55" s="205">
        <v>16</v>
      </c>
      <c r="J55" s="205">
        <v>2</v>
      </c>
      <c r="K55" s="205">
        <v>3</v>
      </c>
      <c r="L55" s="205">
        <v>149</v>
      </c>
      <c r="M55" s="206">
        <v>222</v>
      </c>
      <c r="N55" s="206">
        <v>133</v>
      </c>
      <c r="O55" s="206">
        <v>14</v>
      </c>
      <c r="P55" s="206">
        <v>178</v>
      </c>
      <c r="Q55" s="206">
        <v>137</v>
      </c>
      <c r="R55" s="206">
        <v>48</v>
      </c>
      <c r="S55" s="207"/>
      <c r="T55" s="206">
        <v>50</v>
      </c>
      <c r="U55" s="206">
        <v>0</v>
      </c>
      <c r="V55" s="206">
        <v>6024</v>
      </c>
    </row>
    <row r="56" spans="1:22" s="9" customFormat="1" ht="18" customHeight="1">
      <c r="A56" s="232"/>
      <c r="B56" s="20" t="s">
        <v>60</v>
      </c>
      <c r="C56" s="140">
        <v>8133</v>
      </c>
      <c r="D56" s="141">
        <v>611</v>
      </c>
      <c r="E56" s="141">
        <v>3339</v>
      </c>
      <c r="F56" s="141">
        <v>7066</v>
      </c>
      <c r="G56" s="141">
        <v>7255</v>
      </c>
      <c r="H56" s="141">
        <v>239</v>
      </c>
      <c r="I56" s="141">
        <v>132</v>
      </c>
      <c r="J56" s="141">
        <v>18</v>
      </c>
      <c r="K56" s="141">
        <v>16</v>
      </c>
      <c r="L56" s="141">
        <v>696</v>
      </c>
      <c r="M56" s="142">
        <v>2287</v>
      </c>
      <c r="N56" s="142">
        <v>534</v>
      </c>
      <c r="O56" s="142">
        <v>195</v>
      </c>
      <c r="P56" s="142">
        <v>576</v>
      </c>
      <c r="Q56" s="142">
        <v>962</v>
      </c>
      <c r="R56" s="142">
        <v>280</v>
      </c>
      <c r="S56" s="143">
        <v>0</v>
      </c>
      <c r="T56" s="142">
        <v>324</v>
      </c>
      <c r="U56" s="142">
        <v>0</v>
      </c>
      <c r="V56" s="172">
        <v>32129</v>
      </c>
    </row>
    <row r="57" spans="1:22" s="9" customFormat="1" ht="18" customHeight="1">
      <c r="A57" s="226"/>
      <c r="B57" s="14" t="s">
        <v>61</v>
      </c>
      <c r="C57" s="35">
        <f>SUM(C55:C56)</f>
        <v>9811</v>
      </c>
      <c r="D57" s="44">
        <f t="shared" ref="D57:T57" si="133">SUM(D55:D56)</f>
        <v>694</v>
      </c>
      <c r="E57" s="44">
        <f t="shared" si="133"/>
        <v>4049</v>
      </c>
      <c r="F57" s="44">
        <f t="shared" si="133"/>
        <v>8419</v>
      </c>
      <c r="G57" s="44">
        <f t="shared" si="133"/>
        <v>8613</v>
      </c>
      <c r="H57" s="44">
        <f t="shared" si="133"/>
        <v>262</v>
      </c>
      <c r="I57" s="44">
        <f t="shared" si="133"/>
        <v>148</v>
      </c>
      <c r="J57" s="44">
        <f t="shared" si="133"/>
        <v>20</v>
      </c>
      <c r="K57" s="46">
        <f t="shared" si="133"/>
        <v>19</v>
      </c>
      <c r="L57" s="44">
        <f t="shared" si="133"/>
        <v>845</v>
      </c>
      <c r="M57" s="44">
        <f t="shared" si="133"/>
        <v>2509</v>
      </c>
      <c r="N57" s="44">
        <f t="shared" si="133"/>
        <v>667</v>
      </c>
      <c r="O57" s="44">
        <f t="shared" si="133"/>
        <v>209</v>
      </c>
      <c r="P57" s="44">
        <f t="shared" si="133"/>
        <v>754</v>
      </c>
      <c r="Q57" s="44">
        <f t="shared" si="133"/>
        <v>1099</v>
      </c>
      <c r="R57" s="44">
        <f t="shared" si="133"/>
        <v>328</v>
      </c>
      <c r="S57" s="44">
        <f t="shared" si="133"/>
        <v>0</v>
      </c>
      <c r="T57" s="44">
        <f t="shared" si="133"/>
        <v>374</v>
      </c>
      <c r="U57" s="44">
        <v>0</v>
      </c>
      <c r="V57" s="173">
        <f>SUM(V55:V56)</f>
        <v>38153</v>
      </c>
    </row>
    <row r="58" spans="1:22" s="9" customFormat="1" ht="18" customHeight="1">
      <c r="A58" s="227" t="s">
        <v>79</v>
      </c>
      <c r="B58" s="28" t="s">
        <v>59</v>
      </c>
      <c r="C58" s="80">
        <v>1683</v>
      </c>
      <c r="D58" s="81">
        <v>75</v>
      </c>
      <c r="E58" s="81">
        <v>755</v>
      </c>
      <c r="F58" s="81">
        <v>3579</v>
      </c>
      <c r="G58" s="81">
        <v>1357</v>
      </c>
      <c r="H58" s="81">
        <v>105</v>
      </c>
      <c r="I58" s="81">
        <v>54</v>
      </c>
      <c r="J58" s="81">
        <v>25</v>
      </c>
      <c r="K58" s="81">
        <v>6</v>
      </c>
      <c r="L58" s="81">
        <v>155</v>
      </c>
      <c r="M58" s="82">
        <v>359</v>
      </c>
      <c r="N58" s="82">
        <v>137</v>
      </c>
      <c r="O58" s="82">
        <v>102</v>
      </c>
      <c r="P58" s="82">
        <v>241</v>
      </c>
      <c r="Q58" s="82">
        <v>176</v>
      </c>
      <c r="R58" s="82">
        <v>46</v>
      </c>
      <c r="S58" s="74">
        <v>0</v>
      </c>
      <c r="T58" s="82">
        <v>64</v>
      </c>
      <c r="U58" s="82">
        <v>701</v>
      </c>
      <c r="V58" s="82">
        <f>SUM(C58:U58)</f>
        <v>9620</v>
      </c>
    </row>
    <row r="59" spans="1:22" s="50" customFormat="1" ht="18" customHeight="1">
      <c r="A59" s="232"/>
      <c r="B59" s="20" t="s">
        <v>60</v>
      </c>
      <c r="C59" s="76">
        <v>8671</v>
      </c>
      <c r="D59" s="81">
        <v>621</v>
      </c>
      <c r="E59" s="81">
        <v>3194</v>
      </c>
      <c r="F59" s="81">
        <v>21225</v>
      </c>
      <c r="G59" s="81">
        <v>7497</v>
      </c>
      <c r="H59" s="81">
        <v>362</v>
      </c>
      <c r="I59" s="81">
        <v>174</v>
      </c>
      <c r="J59" s="81">
        <v>138</v>
      </c>
      <c r="K59" s="81">
        <v>7</v>
      </c>
      <c r="L59" s="81">
        <v>934</v>
      </c>
      <c r="M59" s="82">
        <v>2946</v>
      </c>
      <c r="N59" s="82">
        <v>848</v>
      </c>
      <c r="O59" s="82">
        <v>283</v>
      </c>
      <c r="P59" s="82">
        <v>906</v>
      </c>
      <c r="Q59" s="82">
        <v>1075</v>
      </c>
      <c r="R59" s="82">
        <v>133</v>
      </c>
      <c r="S59" s="74">
        <v>0</v>
      </c>
      <c r="T59" s="82">
        <v>463</v>
      </c>
      <c r="U59" s="82">
        <v>1641</v>
      </c>
      <c r="V59" s="161">
        <v>50270</v>
      </c>
    </row>
    <row r="60" spans="1:22" s="50" customFormat="1" ht="18" customHeight="1">
      <c r="A60" s="233"/>
      <c r="B60" s="51" t="s">
        <v>61</v>
      </c>
      <c r="C60" s="42">
        <f>C58+C59</f>
        <v>10354</v>
      </c>
      <c r="D60" s="46">
        <f t="shared" ref="D60:G60" si="134">D58+D59</f>
        <v>696</v>
      </c>
      <c r="E60" s="46">
        <f t="shared" si="134"/>
        <v>3949</v>
      </c>
      <c r="F60" s="46">
        <f t="shared" si="134"/>
        <v>24804</v>
      </c>
      <c r="G60" s="46">
        <f t="shared" si="134"/>
        <v>8854</v>
      </c>
      <c r="H60" s="46">
        <f t="shared" ref="H60" si="135">H58+H59</f>
        <v>467</v>
      </c>
      <c r="I60" s="46">
        <f t="shared" ref="I60" si="136">I58+I59</f>
        <v>228</v>
      </c>
      <c r="J60" s="46">
        <f t="shared" ref="J60" si="137">J58+J59</f>
        <v>163</v>
      </c>
      <c r="K60" s="46">
        <f t="shared" ref="K60" si="138">K58+K59</f>
        <v>13</v>
      </c>
      <c r="L60" s="46">
        <f t="shared" ref="L60" si="139">L58+L59</f>
        <v>1089</v>
      </c>
      <c r="M60" s="46">
        <f t="shared" ref="M60" si="140">M58+M59</f>
        <v>3305</v>
      </c>
      <c r="N60" s="46">
        <f t="shared" ref="N60" si="141">N58+N59</f>
        <v>985</v>
      </c>
      <c r="O60" s="46">
        <f t="shared" ref="O60" si="142">O58+O59</f>
        <v>385</v>
      </c>
      <c r="P60" s="46">
        <f t="shared" ref="P60" si="143">P58+P59</f>
        <v>1147</v>
      </c>
      <c r="Q60" s="46">
        <f t="shared" ref="Q60" si="144">Q58+Q59</f>
        <v>1251</v>
      </c>
      <c r="R60" s="46">
        <f t="shared" ref="R60" si="145">R58+R59</f>
        <v>179</v>
      </c>
      <c r="S60" s="46">
        <f t="shared" ref="S60" si="146">S58+S59</f>
        <v>0</v>
      </c>
      <c r="T60" s="46">
        <f t="shared" ref="T60" si="147">T58+T59</f>
        <v>527</v>
      </c>
      <c r="U60" s="46">
        <f t="shared" ref="U60" si="148">U58+U59</f>
        <v>2342</v>
      </c>
      <c r="V60" s="174">
        <f>SUM(V58:V59)</f>
        <v>59890</v>
      </c>
    </row>
    <row r="61" spans="1:22" s="9" customFormat="1" ht="18" customHeight="1">
      <c r="A61" s="234" t="s">
        <v>80</v>
      </c>
      <c r="B61" s="13" t="s">
        <v>59</v>
      </c>
      <c r="C61" s="188">
        <v>61</v>
      </c>
      <c r="D61" s="188">
        <v>25</v>
      </c>
      <c r="E61" s="188">
        <v>596</v>
      </c>
      <c r="F61" s="188">
        <v>1413</v>
      </c>
      <c r="G61" s="188">
        <v>560</v>
      </c>
      <c r="H61" s="188">
        <v>69</v>
      </c>
      <c r="I61" s="188">
        <v>22</v>
      </c>
      <c r="J61" s="188">
        <v>6</v>
      </c>
      <c r="K61" s="188">
        <v>6</v>
      </c>
      <c r="L61" s="188">
        <v>76</v>
      </c>
      <c r="M61" s="189">
        <v>118</v>
      </c>
      <c r="N61" s="72">
        <v>75</v>
      </c>
      <c r="O61" s="189">
        <v>36</v>
      </c>
      <c r="P61" s="189">
        <v>105</v>
      </c>
      <c r="Q61" s="189">
        <v>46</v>
      </c>
      <c r="R61" s="189">
        <v>86</v>
      </c>
      <c r="S61" s="72">
        <v>0</v>
      </c>
      <c r="T61" s="189">
        <v>21</v>
      </c>
      <c r="U61" s="189">
        <v>0</v>
      </c>
      <c r="V61" s="194">
        <v>3246</v>
      </c>
    </row>
    <row r="62" spans="1:22" s="9" customFormat="1" ht="18" customHeight="1">
      <c r="A62" s="232"/>
      <c r="B62" s="20" t="s">
        <v>60</v>
      </c>
      <c r="C62" s="76">
        <v>513</v>
      </c>
      <c r="D62" s="81">
        <v>132</v>
      </c>
      <c r="E62" s="81">
        <v>2773</v>
      </c>
      <c r="F62" s="81">
        <v>5343</v>
      </c>
      <c r="G62" s="81">
        <v>2354</v>
      </c>
      <c r="H62" s="81">
        <v>552</v>
      </c>
      <c r="I62" s="81">
        <v>180</v>
      </c>
      <c r="J62" s="81">
        <v>34</v>
      </c>
      <c r="K62" s="81">
        <v>2</v>
      </c>
      <c r="L62" s="81">
        <v>431</v>
      </c>
      <c r="M62" s="82">
        <v>1045</v>
      </c>
      <c r="N62" s="82">
        <v>305</v>
      </c>
      <c r="O62" s="82">
        <v>161</v>
      </c>
      <c r="P62" s="82">
        <v>381</v>
      </c>
      <c r="Q62" s="82">
        <v>319</v>
      </c>
      <c r="R62" s="82">
        <v>455</v>
      </c>
      <c r="S62" s="74">
        <v>0</v>
      </c>
      <c r="T62" s="82">
        <v>141</v>
      </c>
      <c r="U62" s="82">
        <v>0</v>
      </c>
      <c r="V62" s="161">
        <v>14816</v>
      </c>
    </row>
    <row r="63" spans="1:22" s="9" customFormat="1" ht="18" customHeight="1">
      <c r="A63" s="226"/>
      <c r="B63" s="14" t="s">
        <v>61</v>
      </c>
      <c r="C63" s="35">
        <f>SUM(C61:C62)</f>
        <v>574</v>
      </c>
      <c r="D63" s="44">
        <f t="shared" ref="D63:U63" si="149">SUM(D61:D62)</f>
        <v>157</v>
      </c>
      <c r="E63" s="44">
        <f t="shared" si="149"/>
        <v>3369</v>
      </c>
      <c r="F63" s="44">
        <f t="shared" si="149"/>
        <v>6756</v>
      </c>
      <c r="G63" s="44">
        <f t="shared" si="149"/>
        <v>2914</v>
      </c>
      <c r="H63" s="44">
        <f t="shared" si="149"/>
        <v>621</v>
      </c>
      <c r="I63" s="44">
        <f t="shared" si="149"/>
        <v>202</v>
      </c>
      <c r="J63" s="44">
        <f t="shared" si="149"/>
        <v>40</v>
      </c>
      <c r="K63" s="46">
        <f t="shared" si="149"/>
        <v>8</v>
      </c>
      <c r="L63" s="44">
        <f t="shared" si="149"/>
        <v>507</v>
      </c>
      <c r="M63" s="44">
        <f t="shared" si="149"/>
        <v>1163</v>
      </c>
      <c r="N63" s="44">
        <f t="shared" si="149"/>
        <v>380</v>
      </c>
      <c r="O63" s="44">
        <f t="shared" si="149"/>
        <v>197</v>
      </c>
      <c r="P63" s="44">
        <f t="shared" si="149"/>
        <v>486</v>
      </c>
      <c r="Q63" s="44">
        <f t="shared" si="149"/>
        <v>365</v>
      </c>
      <c r="R63" s="44">
        <f t="shared" si="149"/>
        <v>541</v>
      </c>
      <c r="S63" s="44">
        <f t="shared" si="149"/>
        <v>0</v>
      </c>
      <c r="T63" s="44">
        <f t="shared" si="149"/>
        <v>162</v>
      </c>
      <c r="U63" s="44">
        <f t="shared" si="149"/>
        <v>0</v>
      </c>
      <c r="V63" s="168">
        <f>SUM(V61:V62)</f>
        <v>18062</v>
      </c>
    </row>
    <row r="64" spans="1:22" s="9" customFormat="1" ht="18" customHeight="1">
      <c r="A64" s="227" t="s">
        <v>81</v>
      </c>
      <c r="B64" s="28" t="s">
        <v>59</v>
      </c>
      <c r="C64" s="76">
        <v>2673</v>
      </c>
      <c r="D64" s="81">
        <v>139</v>
      </c>
      <c r="E64" s="81">
        <v>2765</v>
      </c>
      <c r="F64" s="81">
        <v>3491</v>
      </c>
      <c r="G64" s="81">
        <v>1938</v>
      </c>
      <c r="H64" s="81">
        <v>77</v>
      </c>
      <c r="I64" s="81">
        <v>42</v>
      </c>
      <c r="J64" s="81">
        <v>11</v>
      </c>
      <c r="K64" s="81">
        <v>22</v>
      </c>
      <c r="L64" s="81">
        <v>229</v>
      </c>
      <c r="M64" s="82">
        <v>324</v>
      </c>
      <c r="N64" s="82">
        <v>216</v>
      </c>
      <c r="O64" s="82">
        <v>57</v>
      </c>
      <c r="P64" s="82">
        <v>395</v>
      </c>
      <c r="Q64" s="82">
        <v>386</v>
      </c>
      <c r="R64" s="82">
        <v>97</v>
      </c>
      <c r="S64" s="74">
        <v>0</v>
      </c>
      <c r="T64" s="82">
        <v>20</v>
      </c>
      <c r="U64" s="82"/>
      <c r="V64" s="82">
        <v>12666</v>
      </c>
    </row>
    <row r="65" spans="1:22" s="9" customFormat="1" ht="18" customHeight="1">
      <c r="A65" s="232"/>
      <c r="B65" s="20" t="s">
        <v>60</v>
      </c>
      <c r="C65" s="76">
        <v>14345</v>
      </c>
      <c r="D65" s="83">
        <v>938</v>
      </c>
      <c r="E65" s="83">
        <v>10968</v>
      </c>
      <c r="F65" s="83">
        <v>22194</v>
      </c>
      <c r="G65" s="83">
        <v>10163</v>
      </c>
      <c r="H65" s="83">
        <v>515</v>
      </c>
      <c r="I65" s="83">
        <v>132</v>
      </c>
      <c r="J65" s="83">
        <v>17</v>
      </c>
      <c r="K65" s="83">
        <v>38</v>
      </c>
      <c r="L65" s="83">
        <v>1160</v>
      </c>
      <c r="M65" s="84">
        <v>2500</v>
      </c>
      <c r="N65" s="72">
        <v>1027</v>
      </c>
      <c r="O65" s="84">
        <v>364</v>
      </c>
      <c r="P65" s="84">
        <v>775</v>
      </c>
      <c r="Q65" s="84">
        <v>2608</v>
      </c>
      <c r="R65" s="84">
        <v>422</v>
      </c>
      <c r="S65" s="72">
        <v>0</v>
      </c>
      <c r="T65" s="84">
        <v>93</v>
      </c>
      <c r="U65" s="84">
        <v>7</v>
      </c>
      <c r="V65" s="161">
        <v>67239</v>
      </c>
    </row>
    <row r="66" spans="1:22" s="9" customFormat="1" ht="18" customHeight="1">
      <c r="A66" s="233"/>
      <c r="B66" s="29" t="s">
        <v>61</v>
      </c>
      <c r="C66" s="35">
        <f>SUM(C64:C65)</f>
        <v>17018</v>
      </c>
      <c r="D66" s="44">
        <f t="shared" ref="D66:U66" si="150">SUM(D64:D65)</f>
        <v>1077</v>
      </c>
      <c r="E66" s="44">
        <f t="shared" si="150"/>
        <v>13733</v>
      </c>
      <c r="F66" s="44">
        <f t="shared" si="150"/>
        <v>25685</v>
      </c>
      <c r="G66" s="44">
        <f t="shared" si="150"/>
        <v>12101</v>
      </c>
      <c r="H66" s="44">
        <f t="shared" si="150"/>
        <v>592</v>
      </c>
      <c r="I66" s="44">
        <f t="shared" si="150"/>
        <v>174</v>
      </c>
      <c r="J66" s="44">
        <f t="shared" si="150"/>
        <v>28</v>
      </c>
      <c r="K66" s="46">
        <f t="shared" si="150"/>
        <v>60</v>
      </c>
      <c r="L66" s="44">
        <f t="shared" si="150"/>
        <v>1389</v>
      </c>
      <c r="M66" s="44">
        <f t="shared" si="150"/>
        <v>2824</v>
      </c>
      <c r="N66" s="44">
        <f t="shared" si="150"/>
        <v>1243</v>
      </c>
      <c r="O66" s="44">
        <f t="shared" si="150"/>
        <v>421</v>
      </c>
      <c r="P66" s="44">
        <f t="shared" si="150"/>
        <v>1170</v>
      </c>
      <c r="Q66" s="44">
        <f t="shared" si="150"/>
        <v>2994</v>
      </c>
      <c r="R66" s="44">
        <f t="shared" si="150"/>
        <v>519</v>
      </c>
      <c r="S66" s="44">
        <f t="shared" si="150"/>
        <v>0</v>
      </c>
      <c r="T66" s="44">
        <f t="shared" si="150"/>
        <v>113</v>
      </c>
      <c r="U66" s="44">
        <f t="shared" si="150"/>
        <v>7</v>
      </c>
      <c r="V66" s="159">
        <f>SUM(V64:V65)</f>
        <v>79905</v>
      </c>
    </row>
    <row r="67" spans="1:22" s="9" customFormat="1" ht="18" customHeight="1">
      <c r="A67" s="234" t="s">
        <v>82</v>
      </c>
      <c r="B67" s="13" t="s">
        <v>59</v>
      </c>
      <c r="C67" s="76">
        <v>966</v>
      </c>
      <c r="D67" s="81">
        <v>45</v>
      </c>
      <c r="E67" s="81">
        <v>1405</v>
      </c>
      <c r="F67" s="81">
        <v>7084</v>
      </c>
      <c r="G67" s="81">
        <v>1159</v>
      </c>
      <c r="H67" s="81">
        <v>72</v>
      </c>
      <c r="I67" s="81">
        <v>30</v>
      </c>
      <c r="J67" s="81">
        <v>10</v>
      </c>
      <c r="K67" s="81">
        <v>1</v>
      </c>
      <c r="L67" s="81">
        <v>216</v>
      </c>
      <c r="M67" s="82">
        <v>183</v>
      </c>
      <c r="N67" s="82">
        <v>92</v>
      </c>
      <c r="O67" s="82">
        <v>106</v>
      </c>
      <c r="P67" s="82">
        <v>140</v>
      </c>
      <c r="Q67" s="82">
        <v>136</v>
      </c>
      <c r="R67" s="82">
        <v>30</v>
      </c>
      <c r="S67" s="74"/>
      <c r="T67" s="82">
        <v>5</v>
      </c>
      <c r="U67" s="82">
        <v>0</v>
      </c>
      <c r="V67" s="82">
        <v>11588</v>
      </c>
    </row>
    <row r="68" spans="1:22" s="9" customFormat="1" ht="18" customHeight="1">
      <c r="A68" s="232"/>
      <c r="B68" s="20" t="s">
        <v>60</v>
      </c>
      <c r="C68" s="36">
        <v>4399</v>
      </c>
      <c r="D68" s="37">
        <v>351</v>
      </c>
      <c r="E68" s="37">
        <v>8425</v>
      </c>
      <c r="F68" s="37">
        <v>39057</v>
      </c>
      <c r="G68" s="37">
        <v>6991</v>
      </c>
      <c r="H68" s="37">
        <v>395</v>
      </c>
      <c r="I68" s="37">
        <v>141</v>
      </c>
      <c r="J68" s="37">
        <v>27</v>
      </c>
      <c r="K68" s="34">
        <v>10</v>
      </c>
      <c r="L68" s="37">
        <v>1233</v>
      </c>
      <c r="M68" s="37">
        <v>1878</v>
      </c>
      <c r="N68" s="38">
        <v>509</v>
      </c>
      <c r="O68" s="37">
        <v>574</v>
      </c>
      <c r="P68" s="37">
        <v>587</v>
      </c>
      <c r="Q68" s="37">
        <v>899</v>
      </c>
      <c r="R68" s="37">
        <v>191</v>
      </c>
      <c r="S68" s="37">
        <v>0</v>
      </c>
      <c r="T68" s="37">
        <v>66</v>
      </c>
      <c r="U68" s="41">
        <v>0</v>
      </c>
      <c r="V68" s="168">
        <v>65366</v>
      </c>
    </row>
    <row r="69" spans="1:22" s="9" customFormat="1" ht="18" customHeight="1">
      <c r="A69" s="226"/>
      <c r="B69" s="14" t="s">
        <v>61</v>
      </c>
      <c r="C69" s="35">
        <f t="shared" ref="C69:V69" si="151">SUM(C67:C68)</f>
        <v>5365</v>
      </c>
      <c r="D69" s="44">
        <f t="shared" si="151"/>
        <v>396</v>
      </c>
      <c r="E69" s="44">
        <f t="shared" si="151"/>
        <v>9830</v>
      </c>
      <c r="F69" s="44">
        <f t="shared" si="151"/>
        <v>46141</v>
      </c>
      <c r="G69" s="44">
        <f t="shared" si="151"/>
        <v>8150</v>
      </c>
      <c r="H69" s="44">
        <f t="shared" si="151"/>
        <v>467</v>
      </c>
      <c r="I69" s="44">
        <f t="shared" si="151"/>
        <v>171</v>
      </c>
      <c r="J69" s="44">
        <f t="shared" si="151"/>
        <v>37</v>
      </c>
      <c r="K69" s="46">
        <f t="shared" si="151"/>
        <v>11</v>
      </c>
      <c r="L69" s="44">
        <f t="shared" si="151"/>
        <v>1449</v>
      </c>
      <c r="M69" s="44">
        <f t="shared" si="151"/>
        <v>2061</v>
      </c>
      <c r="N69" s="44">
        <f t="shared" si="151"/>
        <v>601</v>
      </c>
      <c r="O69" s="44">
        <f t="shared" si="151"/>
        <v>680</v>
      </c>
      <c r="P69" s="44">
        <f t="shared" si="151"/>
        <v>727</v>
      </c>
      <c r="Q69" s="44">
        <f t="shared" si="151"/>
        <v>1035</v>
      </c>
      <c r="R69" s="44">
        <f t="shared" si="151"/>
        <v>221</v>
      </c>
      <c r="S69" s="44">
        <f t="shared" si="151"/>
        <v>0</v>
      </c>
      <c r="T69" s="44">
        <f t="shared" si="151"/>
        <v>71</v>
      </c>
      <c r="U69" s="44">
        <f t="shared" si="151"/>
        <v>0</v>
      </c>
      <c r="V69" s="159">
        <f t="shared" si="151"/>
        <v>76954</v>
      </c>
    </row>
    <row r="70" spans="1:22" s="9" customFormat="1" ht="18" customHeight="1">
      <c r="A70" s="227" t="s">
        <v>83</v>
      </c>
      <c r="B70" s="28" t="s">
        <v>59</v>
      </c>
      <c r="C70" s="156">
        <v>3773</v>
      </c>
      <c r="D70" s="73">
        <v>246</v>
      </c>
      <c r="E70" s="73">
        <v>2144</v>
      </c>
      <c r="F70" s="73">
        <v>3089</v>
      </c>
      <c r="G70" s="73">
        <v>2624</v>
      </c>
      <c r="H70" s="73">
        <v>277</v>
      </c>
      <c r="I70" s="73">
        <v>59</v>
      </c>
      <c r="J70" s="73">
        <v>23</v>
      </c>
      <c r="K70" s="73">
        <v>12</v>
      </c>
      <c r="L70" s="73">
        <v>343</v>
      </c>
      <c r="M70" s="72">
        <v>474</v>
      </c>
      <c r="N70" s="72">
        <v>234</v>
      </c>
      <c r="O70" s="72">
        <v>994</v>
      </c>
      <c r="P70" s="72">
        <v>296</v>
      </c>
      <c r="Q70" s="72">
        <v>657</v>
      </c>
      <c r="R70" s="72">
        <v>119</v>
      </c>
      <c r="S70" s="72"/>
      <c r="T70" s="72">
        <v>116</v>
      </c>
      <c r="U70" s="72">
        <v>1139</v>
      </c>
      <c r="V70" s="72">
        <v>16385</v>
      </c>
    </row>
    <row r="71" spans="1:22" s="9" customFormat="1" ht="18" customHeight="1">
      <c r="A71" s="228"/>
      <c r="B71" s="20" t="s">
        <v>60</v>
      </c>
      <c r="C71" s="76">
        <v>19791</v>
      </c>
      <c r="D71" s="81">
        <v>1917</v>
      </c>
      <c r="E71" s="81">
        <v>13936</v>
      </c>
      <c r="F71" s="81">
        <v>15859</v>
      </c>
      <c r="G71" s="81">
        <v>14812</v>
      </c>
      <c r="H71" s="81">
        <v>1723</v>
      </c>
      <c r="I71" s="81">
        <v>337</v>
      </c>
      <c r="J71" s="81">
        <v>156</v>
      </c>
      <c r="K71" s="81">
        <v>9</v>
      </c>
      <c r="L71" s="81">
        <v>2119</v>
      </c>
      <c r="M71" s="82">
        <v>3673</v>
      </c>
      <c r="N71" s="82">
        <v>1271</v>
      </c>
      <c r="O71" s="82">
        <v>2430</v>
      </c>
      <c r="P71" s="82">
        <v>1253</v>
      </c>
      <c r="Q71" s="82">
        <v>3948</v>
      </c>
      <c r="R71" s="82">
        <v>540</v>
      </c>
      <c r="S71" s="74">
        <v>0</v>
      </c>
      <c r="T71" s="82">
        <v>840</v>
      </c>
      <c r="U71" s="82">
        <v>7087</v>
      </c>
      <c r="V71" s="161">
        <v>90430</v>
      </c>
    </row>
    <row r="72" spans="1:22" s="9" customFormat="1" ht="18" customHeight="1">
      <c r="A72" s="229"/>
      <c r="B72" s="29" t="s">
        <v>61</v>
      </c>
      <c r="C72" s="35">
        <f>SUM(C70:C71)</f>
        <v>23564</v>
      </c>
      <c r="D72" s="44">
        <f t="shared" ref="D72:U72" si="152">SUM(D70:D71)</f>
        <v>2163</v>
      </c>
      <c r="E72" s="44">
        <f t="shared" si="152"/>
        <v>16080</v>
      </c>
      <c r="F72" s="44">
        <f t="shared" si="152"/>
        <v>18948</v>
      </c>
      <c r="G72" s="44">
        <f t="shared" si="152"/>
        <v>17436</v>
      </c>
      <c r="H72" s="44">
        <f t="shared" si="152"/>
        <v>2000</v>
      </c>
      <c r="I72" s="44">
        <f t="shared" si="152"/>
        <v>396</v>
      </c>
      <c r="J72" s="44">
        <f t="shared" si="152"/>
        <v>179</v>
      </c>
      <c r="K72" s="46">
        <f t="shared" si="152"/>
        <v>21</v>
      </c>
      <c r="L72" s="44">
        <f t="shared" si="152"/>
        <v>2462</v>
      </c>
      <c r="M72" s="44">
        <f t="shared" si="152"/>
        <v>4147</v>
      </c>
      <c r="N72" s="44">
        <f t="shared" si="152"/>
        <v>1505</v>
      </c>
      <c r="O72" s="44">
        <f t="shared" si="152"/>
        <v>3424</v>
      </c>
      <c r="P72" s="44">
        <f t="shared" si="152"/>
        <v>1549</v>
      </c>
      <c r="Q72" s="44">
        <f t="shared" si="152"/>
        <v>4605</v>
      </c>
      <c r="R72" s="44">
        <f t="shared" si="152"/>
        <v>659</v>
      </c>
      <c r="S72" s="44">
        <f t="shared" si="152"/>
        <v>0</v>
      </c>
      <c r="T72" s="44">
        <f t="shared" si="152"/>
        <v>956</v>
      </c>
      <c r="U72" s="44">
        <f t="shared" si="152"/>
        <v>8226</v>
      </c>
      <c r="V72" s="175">
        <f>SUM(V70:V71)</f>
        <v>106815</v>
      </c>
    </row>
    <row r="73" spans="1:22" s="9" customFormat="1" ht="18" customHeight="1">
      <c r="A73" s="234" t="s">
        <v>84</v>
      </c>
      <c r="B73" s="13" t="s">
        <v>59</v>
      </c>
      <c r="C73" s="87">
        <v>4945</v>
      </c>
      <c r="D73" s="211">
        <v>255</v>
      </c>
      <c r="E73" s="212">
        <v>4301</v>
      </c>
      <c r="F73" s="211">
        <v>10200</v>
      </c>
      <c r="G73" s="211">
        <v>4128</v>
      </c>
      <c r="H73" s="211">
        <v>264</v>
      </c>
      <c r="I73" s="211">
        <v>54</v>
      </c>
      <c r="J73" s="211">
        <v>15</v>
      </c>
      <c r="K73" s="211">
        <v>5</v>
      </c>
      <c r="L73" s="211">
        <v>626</v>
      </c>
      <c r="M73" s="79">
        <v>754</v>
      </c>
      <c r="N73" s="79">
        <v>377</v>
      </c>
      <c r="O73" s="79">
        <v>263</v>
      </c>
      <c r="P73" s="79">
        <v>522</v>
      </c>
      <c r="Q73" s="79">
        <v>556</v>
      </c>
      <c r="R73" s="79">
        <v>157</v>
      </c>
      <c r="S73" s="79">
        <v>0</v>
      </c>
      <c r="T73" s="79">
        <v>111</v>
      </c>
      <c r="U73" s="79">
        <v>1569</v>
      </c>
      <c r="V73" s="79">
        <v>28725</v>
      </c>
    </row>
    <row r="74" spans="1:22" s="9" customFormat="1" ht="18" customHeight="1">
      <c r="A74" s="232"/>
      <c r="B74" s="20" t="s">
        <v>60</v>
      </c>
      <c r="C74" s="87">
        <v>28476</v>
      </c>
      <c r="D74" s="134">
        <v>1913</v>
      </c>
      <c r="E74" s="134">
        <v>19534</v>
      </c>
      <c r="F74" s="134">
        <v>57292</v>
      </c>
      <c r="G74" s="134">
        <v>22031</v>
      </c>
      <c r="H74" s="134">
        <v>1316</v>
      </c>
      <c r="I74" s="134">
        <v>351</v>
      </c>
      <c r="J74" s="134">
        <v>137</v>
      </c>
      <c r="K74" s="134">
        <v>96</v>
      </c>
      <c r="L74" s="134">
        <v>3735</v>
      </c>
      <c r="M74" s="135">
        <v>7198</v>
      </c>
      <c r="N74" s="135">
        <v>1866</v>
      </c>
      <c r="O74" s="135">
        <v>1025</v>
      </c>
      <c r="P74" s="135">
        <v>1553</v>
      </c>
      <c r="Q74" s="135">
        <v>3590</v>
      </c>
      <c r="R74" s="135">
        <v>625</v>
      </c>
      <c r="S74" s="79">
        <v>0</v>
      </c>
      <c r="T74" s="135">
        <v>555</v>
      </c>
      <c r="U74" s="135">
        <v>9243</v>
      </c>
      <c r="V74" s="176">
        <v>158670</v>
      </c>
    </row>
    <row r="75" spans="1:22" s="9" customFormat="1" ht="18" customHeight="1">
      <c r="A75" s="226"/>
      <c r="B75" s="29" t="s">
        <v>61</v>
      </c>
      <c r="C75" s="35">
        <f>SUM(C73:C74)</f>
        <v>33421</v>
      </c>
      <c r="D75" s="44">
        <f t="shared" ref="D75:U75" si="153">SUM(D73:D74)</f>
        <v>2168</v>
      </c>
      <c r="E75" s="44">
        <f t="shared" si="153"/>
        <v>23835</v>
      </c>
      <c r="F75" s="44">
        <f t="shared" si="153"/>
        <v>67492</v>
      </c>
      <c r="G75" s="44">
        <f t="shared" si="153"/>
        <v>26159</v>
      </c>
      <c r="H75" s="44">
        <f t="shared" si="153"/>
        <v>1580</v>
      </c>
      <c r="I75" s="44">
        <f t="shared" si="153"/>
        <v>405</v>
      </c>
      <c r="J75" s="44">
        <f t="shared" si="153"/>
        <v>152</v>
      </c>
      <c r="K75" s="46">
        <f t="shared" si="153"/>
        <v>101</v>
      </c>
      <c r="L75" s="44">
        <f t="shared" si="153"/>
        <v>4361</v>
      </c>
      <c r="M75" s="44">
        <f t="shared" si="153"/>
        <v>7952</v>
      </c>
      <c r="N75" s="44">
        <f t="shared" si="153"/>
        <v>2243</v>
      </c>
      <c r="O75" s="44">
        <f t="shared" si="153"/>
        <v>1288</v>
      </c>
      <c r="P75" s="44">
        <f t="shared" si="153"/>
        <v>2075</v>
      </c>
      <c r="Q75" s="44">
        <f t="shared" si="153"/>
        <v>4146</v>
      </c>
      <c r="R75" s="44">
        <f t="shared" si="153"/>
        <v>782</v>
      </c>
      <c r="S75" s="44">
        <f t="shared" si="153"/>
        <v>0</v>
      </c>
      <c r="T75" s="44">
        <f t="shared" si="153"/>
        <v>666</v>
      </c>
      <c r="U75" s="44">
        <f t="shared" si="153"/>
        <v>10812</v>
      </c>
      <c r="V75" s="159">
        <f>SUM(V73:V74)</f>
        <v>187395</v>
      </c>
    </row>
    <row r="76" spans="1:22" s="9" customFormat="1" ht="18" customHeight="1">
      <c r="A76" s="234" t="s">
        <v>85</v>
      </c>
      <c r="B76" s="13" t="s">
        <v>59</v>
      </c>
      <c r="C76" s="85">
        <v>1499</v>
      </c>
      <c r="D76" s="193">
        <v>70</v>
      </c>
      <c r="E76" s="193">
        <v>866</v>
      </c>
      <c r="F76" s="193">
        <v>3563</v>
      </c>
      <c r="G76" s="193">
        <v>1656</v>
      </c>
      <c r="H76" s="193">
        <v>58</v>
      </c>
      <c r="I76" s="193">
        <v>27</v>
      </c>
      <c r="J76" s="193">
        <v>6</v>
      </c>
      <c r="K76" s="193">
        <v>7</v>
      </c>
      <c r="L76" s="193">
        <v>171</v>
      </c>
      <c r="M76" s="193">
        <v>254</v>
      </c>
      <c r="N76" s="193">
        <v>154</v>
      </c>
      <c r="O76" s="193">
        <v>88</v>
      </c>
      <c r="P76" s="193">
        <v>137</v>
      </c>
      <c r="Q76" s="193">
        <v>210</v>
      </c>
      <c r="R76" s="199">
        <v>82</v>
      </c>
      <c r="S76" s="193"/>
      <c r="T76" s="193">
        <v>37</v>
      </c>
      <c r="U76" s="193">
        <v>0</v>
      </c>
      <c r="V76" s="193">
        <v>8731</v>
      </c>
    </row>
    <row r="77" spans="1:22" s="9" customFormat="1" ht="18" customHeight="1">
      <c r="A77" s="232"/>
      <c r="B77" s="20" t="s">
        <v>60</v>
      </c>
      <c r="C77" s="85">
        <v>7224</v>
      </c>
      <c r="D77" s="138">
        <v>621</v>
      </c>
      <c r="E77" s="138">
        <v>4815</v>
      </c>
      <c r="F77" s="138">
        <v>18031</v>
      </c>
      <c r="G77" s="138">
        <v>8085</v>
      </c>
      <c r="H77" s="138">
        <v>219</v>
      </c>
      <c r="I77" s="138">
        <v>124</v>
      </c>
      <c r="J77" s="138">
        <v>26</v>
      </c>
      <c r="K77" s="138">
        <v>25</v>
      </c>
      <c r="L77" s="138">
        <v>894</v>
      </c>
      <c r="M77" s="139">
        <v>2098</v>
      </c>
      <c r="N77" s="139">
        <v>741</v>
      </c>
      <c r="O77" s="139">
        <v>349</v>
      </c>
      <c r="P77" s="139">
        <v>508</v>
      </c>
      <c r="Q77" s="139">
        <v>1261</v>
      </c>
      <c r="R77" s="139">
        <v>323</v>
      </c>
      <c r="S77" s="139">
        <v>0</v>
      </c>
      <c r="T77" s="139">
        <v>216</v>
      </c>
      <c r="U77" s="139">
        <v>0</v>
      </c>
      <c r="V77" s="177">
        <v>44819</v>
      </c>
    </row>
    <row r="78" spans="1:22" s="9" customFormat="1" ht="18" customHeight="1">
      <c r="A78" s="226"/>
      <c r="B78" s="14" t="s">
        <v>61</v>
      </c>
      <c r="C78" s="39">
        <f>SUM(C76:C77)</f>
        <v>8723</v>
      </c>
      <c r="D78" s="40">
        <f t="shared" ref="D78:T78" si="154">SUM(D76:D77)</f>
        <v>691</v>
      </c>
      <c r="E78" s="40">
        <f t="shared" si="154"/>
        <v>5681</v>
      </c>
      <c r="F78" s="40">
        <f t="shared" si="154"/>
        <v>21594</v>
      </c>
      <c r="G78" s="40">
        <f t="shared" si="154"/>
        <v>9741</v>
      </c>
      <c r="H78" s="40">
        <f t="shared" si="154"/>
        <v>277</v>
      </c>
      <c r="I78" s="40">
        <f t="shared" si="154"/>
        <v>151</v>
      </c>
      <c r="J78" s="40">
        <f t="shared" si="154"/>
        <v>32</v>
      </c>
      <c r="K78" s="92">
        <f t="shared" si="154"/>
        <v>32</v>
      </c>
      <c r="L78" s="40">
        <f t="shared" si="154"/>
        <v>1065</v>
      </c>
      <c r="M78" s="40">
        <f t="shared" si="154"/>
        <v>2352</v>
      </c>
      <c r="N78" s="18">
        <f t="shared" si="154"/>
        <v>895</v>
      </c>
      <c r="O78" s="40">
        <f t="shared" si="154"/>
        <v>437</v>
      </c>
      <c r="P78" s="40">
        <f t="shared" si="154"/>
        <v>645</v>
      </c>
      <c r="Q78" s="40">
        <f t="shared" si="154"/>
        <v>1471</v>
      </c>
      <c r="R78" s="40">
        <f t="shared" si="154"/>
        <v>405</v>
      </c>
      <c r="S78" s="40">
        <f t="shared" si="154"/>
        <v>0</v>
      </c>
      <c r="T78" s="40">
        <f t="shared" si="154"/>
        <v>253</v>
      </c>
      <c r="U78" s="40">
        <v>0</v>
      </c>
      <c r="V78" s="159">
        <f>SUM(V76:V77)</f>
        <v>53550</v>
      </c>
    </row>
    <row r="79" spans="1:22" s="9" customFormat="1" ht="18" customHeight="1">
      <c r="A79" s="227" t="s">
        <v>86</v>
      </c>
      <c r="B79" s="28" t="s">
        <v>59</v>
      </c>
      <c r="C79" s="214">
        <v>60</v>
      </c>
      <c r="D79" s="214">
        <v>25</v>
      </c>
      <c r="E79" s="214">
        <v>303</v>
      </c>
      <c r="F79" s="214">
        <v>586</v>
      </c>
      <c r="G79" s="214">
        <v>348</v>
      </c>
      <c r="H79" s="214">
        <v>19</v>
      </c>
      <c r="I79" s="214">
        <v>8</v>
      </c>
      <c r="J79" s="214">
        <v>0</v>
      </c>
      <c r="K79" s="214">
        <v>0</v>
      </c>
      <c r="L79" s="214">
        <v>39</v>
      </c>
      <c r="M79" s="214">
        <v>44</v>
      </c>
      <c r="N79" s="214">
        <v>15</v>
      </c>
      <c r="O79" s="214">
        <v>33</v>
      </c>
      <c r="P79" s="214">
        <v>28</v>
      </c>
      <c r="Q79" s="214">
        <v>48</v>
      </c>
      <c r="R79" s="214">
        <v>22</v>
      </c>
      <c r="S79" s="214">
        <v>0</v>
      </c>
      <c r="T79" s="214">
        <v>24</v>
      </c>
      <c r="U79" s="214">
        <v>0</v>
      </c>
      <c r="V79" s="214">
        <f>SUM(C79:U79)</f>
        <v>1602</v>
      </c>
    </row>
    <row r="80" spans="1:22" s="9" customFormat="1" ht="18" customHeight="1">
      <c r="A80" s="232"/>
      <c r="B80" s="20" t="s">
        <v>60</v>
      </c>
      <c r="C80" s="76">
        <v>266</v>
      </c>
      <c r="D80" s="81">
        <v>119</v>
      </c>
      <c r="E80" s="81">
        <v>1097</v>
      </c>
      <c r="F80" s="81">
        <v>3342</v>
      </c>
      <c r="G80" s="81">
        <v>1741</v>
      </c>
      <c r="H80" s="81">
        <v>156</v>
      </c>
      <c r="I80" s="81">
        <v>56</v>
      </c>
      <c r="J80" s="81">
        <v>0</v>
      </c>
      <c r="K80" s="81">
        <v>0</v>
      </c>
      <c r="L80" s="81">
        <v>221</v>
      </c>
      <c r="M80" s="82">
        <v>401</v>
      </c>
      <c r="N80" s="82">
        <v>161</v>
      </c>
      <c r="O80" s="82">
        <v>95</v>
      </c>
      <c r="P80" s="82">
        <v>178</v>
      </c>
      <c r="Q80" s="82">
        <v>265</v>
      </c>
      <c r="R80" s="82">
        <v>81</v>
      </c>
      <c r="S80" s="74">
        <v>0</v>
      </c>
      <c r="T80" s="82">
        <v>129</v>
      </c>
      <c r="U80" s="82">
        <v>0</v>
      </c>
      <c r="V80" s="161">
        <v>8217</v>
      </c>
    </row>
    <row r="81" spans="1:22" s="9" customFormat="1" ht="18" customHeight="1">
      <c r="A81" s="233"/>
      <c r="B81" s="29" t="s">
        <v>61</v>
      </c>
      <c r="C81" s="35">
        <f>SUM(C79:C80)</f>
        <v>326</v>
      </c>
      <c r="D81" s="44">
        <f t="shared" ref="D81:T81" si="155">SUM(D79:D80)</f>
        <v>144</v>
      </c>
      <c r="E81" s="44">
        <f t="shared" si="155"/>
        <v>1400</v>
      </c>
      <c r="F81" s="44">
        <f t="shared" si="155"/>
        <v>3928</v>
      </c>
      <c r="G81" s="44">
        <f t="shared" si="155"/>
        <v>2089</v>
      </c>
      <c r="H81" s="44">
        <f t="shared" si="155"/>
        <v>175</v>
      </c>
      <c r="I81" s="44">
        <f t="shared" si="155"/>
        <v>64</v>
      </c>
      <c r="J81" s="44">
        <f t="shared" si="155"/>
        <v>0</v>
      </c>
      <c r="K81" s="46">
        <f t="shared" si="155"/>
        <v>0</v>
      </c>
      <c r="L81" s="44">
        <f t="shared" si="155"/>
        <v>260</v>
      </c>
      <c r="M81" s="44">
        <f t="shared" si="155"/>
        <v>445</v>
      </c>
      <c r="N81" s="44">
        <f t="shared" si="155"/>
        <v>176</v>
      </c>
      <c r="O81" s="44">
        <f t="shared" si="155"/>
        <v>128</v>
      </c>
      <c r="P81" s="44">
        <f t="shared" si="155"/>
        <v>206</v>
      </c>
      <c r="Q81" s="44">
        <f t="shared" si="155"/>
        <v>313</v>
      </c>
      <c r="R81" s="44">
        <f t="shared" si="155"/>
        <v>103</v>
      </c>
      <c r="S81" s="44">
        <f t="shared" si="155"/>
        <v>0</v>
      </c>
      <c r="T81" s="44">
        <f t="shared" si="155"/>
        <v>153</v>
      </c>
      <c r="U81" s="44">
        <v>0</v>
      </c>
      <c r="V81" s="166">
        <f>SUM(V79:V80)</f>
        <v>9819</v>
      </c>
    </row>
    <row r="82" spans="1:22" s="9" customFormat="1" ht="18" customHeight="1">
      <c r="A82" s="234" t="s">
        <v>87</v>
      </c>
      <c r="B82" s="13" t="s">
        <v>59</v>
      </c>
      <c r="C82" s="76">
        <v>44</v>
      </c>
      <c r="D82" s="73">
        <v>16</v>
      </c>
      <c r="E82" s="73">
        <v>318</v>
      </c>
      <c r="F82" s="73">
        <v>572</v>
      </c>
      <c r="G82" s="73">
        <v>255</v>
      </c>
      <c r="H82" s="73">
        <v>28</v>
      </c>
      <c r="I82" s="73">
        <v>15</v>
      </c>
      <c r="J82" s="73">
        <v>1</v>
      </c>
      <c r="K82" s="73">
        <v>0</v>
      </c>
      <c r="L82" s="73">
        <v>25</v>
      </c>
      <c r="M82" s="72">
        <v>40</v>
      </c>
      <c r="N82" s="72">
        <v>24</v>
      </c>
      <c r="O82" s="72">
        <v>34</v>
      </c>
      <c r="P82" s="72">
        <v>10</v>
      </c>
      <c r="Q82" s="72">
        <v>44</v>
      </c>
      <c r="R82" s="72">
        <v>5</v>
      </c>
      <c r="S82" s="72"/>
      <c r="T82" s="72">
        <v>15</v>
      </c>
      <c r="U82" s="72">
        <v>0</v>
      </c>
      <c r="V82" s="72">
        <v>1422</v>
      </c>
    </row>
    <row r="83" spans="1:22" s="9" customFormat="1" ht="18" customHeight="1">
      <c r="A83" s="232"/>
      <c r="B83" s="20" t="s">
        <v>60</v>
      </c>
      <c r="C83" s="76">
        <v>270</v>
      </c>
      <c r="D83" s="81">
        <v>98</v>
      </c>
      <c r="E83" s="81">
        <v>1360</v>
      </c>
      <c r="F83" s="81">
        <v>3430</v>
      </c>
      <c r="G83" s="81">
        <v>1454</v>
      </c>
      <c r="H83" s="81">
        <v>193</v>
      </c>
      <c r="I83" s="81">
        <v>58</v>
      </c>
      <c r="J83" s="152">
        <v>43</v>
      </c>
      <c r="K83" s="152">
        <v>1</v>
      </c>
      <c r="L83" s="81">
        <v>247</v>
      </c>
      <c r="M83" s="82">
        <v>361</v>
      </c>
      <c r="N83" s="82">
        <v>143</v>
      </c>
      <c r="O83" s="82">
        <v>226</v>
      </c>
      <c r="P83" s="82">
        <v>108</v>
      </c>
      <c r="Q83" s="82">
        <v>213</v>
      </c>
      <c r="R83" s="82">
        <v>12</v>
      </c>
      <c r="S83" s="74">
        <v>0</v>
      </c>
      <c r="T83" s="82">
        <v>26</v>
      </c>
      <c r="U83" s="82">
        <v>0</v>
      </c>
      <c r="V83" s="161">
        <v>8100</v>
      </c>
    </row>
    <row r="84" spans="1:22" s="9" customFormat="1" ht="18" customHeight="1">
      <c r="A84" s="226"/>
      <c r="B84" s="14" t="s">
        <v>61</v>
      </c>
      <c r="C84" s="35">
        <f>SUM(C82:C83)</f>
        <v>314</v>
      </c>
      <c r="D84" s="44">
        <f t="shared" ref="D83:U84" si="156">SUM(D82:D83)</f>
        <v>114</v>
      </c>
      <c r="E84" s="44">
        <f>SUM(E82:E83)</f>
        <v>1678</v>
      </c>
      <c r="F84" s="44">
        <f t="shared" si="156"/>
        <v>4002</v>
      </c>
      <c r="G84" s="44">
        <f t="shared" si="156"/>
        <v>1709</v>
      </c>
      <c r="H84" s="44">
        <f t="shared" si="156"/>
        <v>221</v>
      </c>
      <c r="I84" s="44">
        <f t="shared" si="156"/>
        <v>73</v>
      </c>
      <c r="J84" s="44">
        <f t="shared" si="156"/>
        <v>44</v>
      </c>
      <c r="K84" s="46">
        <f t="shared" si="156"/>
        <v>1</v>
      </c>
      <c r="L84" s="44">
        <f t="shared" si="156"/>
        <v>272</v>
      </c>
      <c r="M84" s="44">
        <f t="shared" si="156"/>
        <v>401</v>
      </c>
      <c r="N84" s="44">
        <f t="shared" si="156"/>
        <v>167</v>
      </c>
      <c r="O84" s="44">
        <f t="shared" si="156"/>
        <v>260</v>
      </c>
      <c r="P84" s="44">
        <f t="shared" si="156"/>
        <v>118</v>
      </c>
      <c r="Q84" s="44">
        <f t="shared" si="156"/>
        <v>257</v>
      </c>
      <c r="R84" s="44">
        <f t="shared" si="156"/>
        <v>17</v>
      </c>
      <c r="S84" s="44">
        <f t="shared" si="156"/>
        <v>0</v>
      </c>
      <c r="T84" s="44">
        <f t="shared" si="156"/>
        <v>41</v>
      </c>
      <c r="U84" s="44">
        <f t="shared" si="156"/>
        <v>0</v>
      </c>
      <c r="V84" s="166">
        <f>SUM(V82:V83)</f>
        <v>9522</v>
      </c>
    </row>
    <row r="85" spans="1:22" s="9" customFormat="1" ht="18" customHeight="1">
      <c r="A85" s="224" t="s">
        <v>97</v>
      </c>
      <c r="B85" s="13" t="s">
        <v>59</v>
      </c>
      <c r="C85" s="26">
        <v>147</v>
      </c>
      <c r="D85" s="17"/>
      <c r="E85" s="16"/>
      <c r="F85" s="16"/>
      <c r="G85" s="16"/>
      <c r="H85" s="16"/>
      <c r="I85" s="16"/>
      <c r="J85" s="16"/>
      <c r="K85" s="93">
        <v>0</v>
      </c>
      <c r="L85" s="16"/>
      <c r="M85" s="16"/>
      <c r="N85" s="16"/>
      <c r="O85" s="16"/>
      <c r="P85" s="16"/>
      <c r="Q85" s="16"/>
      <c r="R85" s="16"/>
      <c r="S85" s="16"/>
      <c r="T85" s="16"/>
      <c r="U85" s="16">
        <v>0</v>
      </c>
      <c r="V85" s="178">
        <f>SUM(C85:U85)</f>
        <v>147</v>
      </c>
    </row>
    <row r="86" spans="1:22" s="9" customFormat="1" ht="18" customHeight="1">
      <c r="A86" s="225"/>
      <c r="B86" s="20" t="s">
        <v>29</v>
      </c>
      <c r="C86" s="26">
        <v>633</v>
      </c>
      <c r="D86" s="17"/>
      <c r="E86" s="16"/>
      <c r="F86" s="16"/>
      <c r="G86" s="16"/>
      <c r="H86" s="16"/>
      <c r="I86" s="16"/>
      <c r="J86" s="16"/>
      <c r="K86" s="93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8">
        <v>633</v>
      </c>
    </row>
    <row r="87" spans="1:22" s="9" customFormat="1" ht="18" customHeight="1">
      <c r="A87" s="226"/>
      <c r="B87" s="14" t="s">
        <v>61</v>
      </c>
      <c r="C87" s="27">
        <f>SUM(C85:C86)</f>
        <v>780</v>
      </c>
      <c r="D87" s="31"/>
      <c r="E87" s="18"/>
      <c r="F87" s="18"/>
      <c r="G87" s="18"/>
      <c r="H87" s="18"/>
      <c r="I87" s="18"/>
      <c r="J87" s="18"/>
      <c r="K87" s="46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79">
        <f t="shared" ref="V87" si="157">SUM(C87:U87)</f>
        <v>780</v>
      </c>
    </row>
    <row r="88" spans="1:22" s="9" customFormat="1" ht="18" customHeight="1">
      <c r="A88" s="224" t="s">
        <v>88</v>
      </c>
      <c r="B88" s="13" t="s">
        <v>59</v>
      </c>
      <c r="C88" s="26">
        <v>27</v>
      </c>
      <c r="D88" s="17"/>
      <c r="E88" s="16"/>
      <c r="F88" s="16"/>
      <c r="G88" s="16"/>
      <c r="H88" s="16"/>
      <c r="I88" s="16"/>
      <c r="J88" s="16"/>
      <c r="K88" s="93">
        <v>0</v>
      </c>
      <c r="L88" s="16"/>
      <c r="M88" s="16"/>
      <c r="N88" s="16"/>
      <c r="O88" s="16"/>
      <c r="P88" s="16"/>
      <c r="Q88" s="16"/>
      <c r="R88" s="16"/>
      <c r="S88" s="16"/>
      <c r="T88" s="16"/>
      <c r="U88" s="16">
        <v>0</v>
      </c>
      <c r="V88" s="178">
        <f>SUM(C88:U88)</f>
        <v>27</v>
      </c>
    </row>
    <row r="89" spans="1:22" s="9" customFormat="1" ht="18" customHeight="1">
      <c r="A89" s="225"/>
      <c r="B89" s="20" t="s">
        <v>60</v>
      </c>
      <c r="C89" s="26">
        <v>95</v>
      </c>
      <c r="D89" s="17"/>
      <c r="E89" s="16"/>
      <c r="F89" s="16"/>
      <c r="G89" s="16"/>
      <c r="H89" s="16"/>
      <c r="I89" s="16"/>
      <c r="J89" s="16"/>
      <c r="K89" s="93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78">
        <v>95</v>
      </c>
    </row>
    <row r="90" spans="1:22" s="9" customFormat="1" ht="18" customHeight="1">
      <c r="A90" s="226"/>
      <c r="B90" s="14" t="s">
        <v>61</v>
      </c>
      <c r="C90" s="27">
        <f>SUM(C88:C89)</f>
        <v>122</v>
      </c>
      <c r="D90" s="31"/>
      <c r="E90" s="18"/>
      <c r="F90" s="18"/>
      <c r="G90" s="18"/>
      <c r="H90" s="18"/>
      <c r="I90" s="18"/>
      <c r="J90" s="18"/>
      <c r="K90" s="4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79">
        <f t="shared" ref="V90" si="158">SUM(C90:U90)</f>
        <v>122</v>
      </c>
    </row>
    <row r="91" spans="1:22" s="9" customFormat="1" ht="18" customHeight="1">
      <c r="A91" s="240" t="s">
        <v>89</v>
      </c>
      <c r="B91" s="28" t="s">
        <v>59</v>
      </c>
      <c r="C91" s="80">
        <v>11</v>
      </c>
      <c r="D91" s="86">
        <v>0</v>
      </c>
      <c r="E91" s="86"/>
      <c r="F91" s="86"/>
      <c r="G91" s="86">
        <v>0</v>
      </c>
      <c r="H91" s="86"/>
      <c r="I91" s="87"/>
      <c r="J91" s="80"/>
      <c r="K91" s="94">
        <v>0</v>
      </c>
      <c r="L91" s="86"/>
      <c r="M91" s="86"/>
      <c r="N91" s="87"/>
      <c r="O91" s="86"/>
      <c r="P91" s="86"/>
      <c r="Q91" s="86"/>
      <c r="R91" s="86"/>
      <c r="S91" s="30"/>
      <c r="T91" s="30"/>
      <c r="U91" s="30">
        <v>0</v>
      </c>
      <c r="V91" s="178">
        <v>11</v>
      </c>
    </row>
    <row r="92" spans="1:22" s="9" customFormat="1" ht="18" customHeight="1">
      <c r="A92" s="225"/>
      <c r="B92" s="20" t="s">
        <v>60</v>
      </c>
      <c r="C92" s="80">
        <v>74</v>
      </c>
      <c r="D92" s="86">
        <v>0</v>
      </c>
      <c r="E92" s="86">
        <v>0</v>
      </c>
      <c r="F92" s="86">
        <v>0</v>
      </c>
      <c r="G92" s="86">
        <v>0</v>
      </c>
      <c r="H92" s="86">
        <v>0</v>
      </c>
      <c r="I92" s="87">
        <v>0</v>
      </c>
      <c r="J92" s="80">
        <v>0</v>
      </c>
      <c r="K92" s="94">
        <v>0</v>
      </c>
      <c r="L92" s="86">
        <v>0</v>
      </c>
      <c r="M92" s="86">
        <v>0</v>
      </c>
      <c r="N92" s="87">
        <v>0</v>
      </c>
      <c r="O92" s="86">
        <v>0</v>
      </c>
      <c r="P92" s="86">
        <v>0</v>
      </c>
      <c r="Q92" s="86">
        <v>0</v>
      </c>
      <c r="R92" s="86">
        <v>0</v>
      </c>
      <c r="S92" s="30">
        <v>0</v>
      </c>
      <c r="T92" s="30">
        <v>0</v>
      </c>
      <c r="U92" s="30">
        <v>0</v>
      </c>
      <c r="V92" s="178">
        <v>74</v>
      </c>
    </row>
    <row r="93" spans="1:22" s="9" customFormat="1" ht="18" customHeight="1" thickBot="1">
      <c r="A93" s="241"/>
      <c r="B93" s="32" t="s">
        <v>61</v>
      </c>
      <c r="C93" s="33">
        <f>SUM(C91:C92)</f>
        <v>85</v>
      </c>
      <c r="D93" s="33">
        <f t="shared" ref="D93:V93" si="159">SUM(D91:D92)</f>
        <v>0</v>
      </c>
      <c r="E93" s="33">
        <f t="shared" si="159"/>
        <v>0</v>
      </c>
      <c r="F93" s="33">
        <f t="shared" si="159"/>
        <v>0</v>
      </c>
      <c r="G93" s="33">
        <f t="shared" si="159"/>
        <v>0</v>
      </c>
      <c r="H93" s="33">
        <f t="shared" si="159"/>
        <v>0</v>
      </c>
      <c r="I93" s="33">
        <f t="shared" si="159"/>
        <v>0</v>
      </c>
      <c r="J93" s="33">
        <f t="shared" si="159"/>
        <v>0</v>
      </c>
      <c r="K93" s="95">
        <f t="shared" si="159"/>
        <v>0</v>
      </c>
      <c r="L93" s="33">
        <f t="shared" si="159"/>
        <v>0</v>
      </c>
      <c r="M93" s="33">
        <f t="shared" si="159"/>
        <v>0</v>
      </c>
      <c r="N93" s="33">
        <f t="shared" si="159"/>
        <v>0</v>
      </c>
      <c r="O93" s="33">
        <f t="shared" si="159"/>
        <v>0</v>
      </c>
      <c r="P93" s="33">
        <f t="shared" si="159"/>
        <v>0</v>
      </c>
      <c r="Q93" s="33">
        <f t="shared" si="159"/>
        <v>0</v>
      </c>
      <c r="R93" s="33">
        <f t="shared" si="159"/>
        <v>0</v>
      </c>
      <c r="S93" s="33">
        <f t="shared" si="159"/>
        <v>0</v>
      </c>
      <c r="T93" s="33">
        <f t="shared" si="159"/>
        <v>0</v>
      </c>
      <c r="U93" s="33">
        <f t="shared" si="159"/>
        <v>0</v>
      </c>
      <c r="V93" s="180">
        <f t="shared" si="159"/>
        <v>85</v>
      </c>
    </row>
    <row r="94" spans="1:22">
      <c r="C94" s="4"/>
      <c r="D94" s="4"/>
      <c r="E94" s="4"/>
      <c r="F94" s="4"/>
      <c r="G94" s="4"/>
      <c r="H94" s="4"/>
      <c r="I94" s="4"/>
      <c r="J94" s="4"/>
      <c r="K94" s="96"/>
      <c r="L94" s="4"/>
      <c r="M94" s="4"/>
      <c r="N94" s="5"/>
      <c r="O94" s="4"/>
      <c r="P94" s="4"/>
      <c r="Q94" s="4"/>
      <c r="R94" s="4"/>
      <c r="S94" s="4"/>
      <c r="T94" s="4"/>
      <c r="U94" s="4"/>
      <c r="V94" s="4"/>
    </row>
    <row r="95" spans="1:22">
      <c r="C95" s="4"/>
      <c r="D95" s="4"/>
      <c r="E95" s="4"/>
      <c r="F95" s="4"/>
      <c r="G95" s="4"/>
      <c r="H95" s="4"/>
      <c r="I95" s="4"/>
      <c r="J95" s="4"/>
      <c r="K95" s="96"/>
      <c r="L95" s="4"/>
      <c r="M95" s="4"/>
      <c r="N95" s="5"/>
      <c r="O95" s="4"/>
      <c r="P95" s="4"/>
      <c r="Q95" s="4"/>
      <c r="R95" s="4"/>
      <c r="S95" s="4"/>
      <c r="T95" s="4"/>
      <c r="U95" s="4"/>
      <c r="V95" s="4"/>
    </row>
    <row r="96" spans="1:22">
      <c r="C96" s="4"/>
      <c r="D96" s="4"/>
      <c r="E96" s="4"/>
      <c r="F96" s="4"/>
      <c r="G96" s="4"/>
      <c r="H96" s="4"/>
      <c r="I96" s="4"/>
      <c r="J96" s="4"/>
      <c r="K96" s="96"/>
      <c r="L96" s="4"/>
      <c r="M96" s="4"/>
      <c r="N96" s="5"/>
      <c r="O96" s="4"/>
      <c r="P96" s="4"/>
      <c r="Q96" s="4"/>
      <c r="R96" s="4"/>
      <c r="S96" s="4"/>
      <c r="T96" s="4"/>
      <c r="U96" s="4"/>
      <c r="V96" s="4"/>
    </row>
    <row r="97" spans="3:22">
      <c r="C97" s="4"/>
      <c r="D97" s="4"/>
      <c r="E97" s="4"/>
      <c r="F97" s="4"/>
      <c r="G97" s="4"/>
      <c r="H97" s="4"/>
      <c r="I97" s="4"/>
      <c r="J97" s="4"/>
      <c r="K97" s="96"/>
      <c r="L97" s="4"/>
      <c r="M97" s="4"/>
      <c r="N97" s="5"/>
      <c r="O97" s="4"/>
      <c r="P97" s="4"/>
      <c r="Q97" s="4"/>
      <c r="R97" s="4"/>
      <c r="S97" s="4"/>
      <c r="T97" s="4"/>
      <c r="U97" s="4"/>
      <c r="V97" s="4"/>
    </row>
    <row r="98" spans="3:22">
      <c r="C98" s="4"/>
      <c r="D98" s="4"/>
      <c r="E98" s="4"/>
      <c r="F98" s="4"/>
      <c r="G98" s="4"/>
      <c r="H98" s="4"/>
      <c r="I98" s="4"/>
      <c r="J98" s="4"/>
      <c r="K98" s="96"/>
      <c r="L98" s="4"/>
      <c r="M98" s="4"/>
      <c r="N98" s="5"/>
      <c r="O98" s="4"/>
      <c r="P98" s="4"/>
      <c r="Q98" s="4"/>
      <c r="R98" s="4"/>
      <c r="S98" s="4"/>
      <c r="T98" s="4"/>
      <c r="U98" s="4"/>
      <c r="V98" s="4"/>
    </row>
    <row r="99" spans="3:22">
      <c r="C99" s="6"/>
      <c r="D99" s="6"/>
      <c r="E99" s="6"/>
      <c r="F99" s="6"/>
      <c r="G99" s="6"/>
      <c r="H99" s="6"/>
      <c r="I99" s="6"/>
      <c r="J99" s="6"/>
      <c r="K99" s="97"/>
      <c r="L99" s="6"/>
      <c r="M99" s="6"/>
      <c r="N99" s="7"/>
      <c r="O99" s="6"/>
      <c r="P99" s="6"/>
      <c r="Q99" s="6"/>
      <c r="R99" s="6"/>
      <c r="S99" s="6"/>
      <c r="T99" s="6"/>
      <c r="U99" s="6"/>
      <c r="V99" s="6"/>
    </row>
    <row r="100" spans="3:22">
      <c r="C100" s="6"/>
      <c r="D100" s="6"/>
      <c r="E100" s="6"/>
      <c r="F100" s="6"/>
      <c r="G100" s="6"/>
      <c r="H100" s="6"/>
      <c r="I100" s="6"/>
      <c r="J100" s="6"/>
      <c r="K100" s="97"/>
      <c r="L100" s="6"/>
      <c r="M100" s="6"/>
      <c r="N100" s="7"/>
      <c r="O100" s="6"/>
      <c r="P100" s="6"/>
      <c r="Q100" s="6"/>
      <c r="R100" s="6"/>
      <c r="S100" s="6"/>
      <c r="T100" s="6"/>
      <c r="U100" s="6"/>
      <c r="V100" s="6"/>
    </row>
    <row r="101" spans="3:22">
      <c r="C101" s="6"/>
      <c r="D101" s="6"/>
      <c r="E101" s="6"/>
      <c r="F101" s="6"/>
      <c r="G101" s="6"/>
      <c r="H101" s="6"/>
      <c r="I101" s="6"/>
      <c r="J101" s="6"/>
      <c r="K101" s="97"/>
      <c r="L101" s="6"/>
      <c r="M101" s="6"/>
      <c r="N101" s="7"/>
      <c r="O101" s="6"/>
      <c r="P101" s="6"/>
      <c r="Q101" s="6"/>
      <c r="R101" s="6"/>
      <c r="S101" s="6"/>
      <c r="T101" s="6"/>
      <c r="U101" s="6"/>
      <c r="V101" s="6"/>
    </row>
    <row r="102" spans="3:22">
      <c r="C102" s="6"/>
      <c r="D102" s="6"/>
      <c r="E102" s="6"/>
      <c r="F102" s="6"/>
      <c r="G102" s="6"/>
      <c r="H102" s="6"/>
      <c r="I102" s="6"/>
      <c r="J102" s="6"/>
      <c r="K102" s="97"/>
      <c r="L102" s="6"/>
      <c r="M102" s="6"/>
      <c r="N102" s="7"/>
      <c r="O102" s="6"/>
      <c r="P102" s="6"/>
      <c r="Q102" s="6"/>
      <c r="R102" s="6"/>
      <c r="S102" s="6"/>
      <c r="T102" s="6"/>
      <c r="U102" s="6"/>
      <c r="V102" s="6"/>
    </row>
    <row r="103" spans="3:22">
      <c r="C103" s="6"/>
      <c r="D103" s="6"/>
      <c r="E103" s="6"/>
      <c r="F103" s="6"/>
      <c r="G103" s="6"/>
      <c r="H103" s="6"/>
      <c r="I103" s="6"/>
      <c r="J103" s="6"/>
      <c r="K103" s="97"/>
      <c r="L103" s="6"/>
      <c r="M103" s="6"/>
      <c r="N103" s="7"/>
      <c r="O103" s="6"/>
      <c r="P103" s="6"/>
      <c r="Q103" s="6"/>
      <c r="R103" s="6"/>
      <c r="S103" s="6"/>
      <c r="T103" s="6"/>
      <c r="U103" s="6"/>
      <c r="V103" s="6"/>
    </row>
    <row r="104" spans="3:22">
      <c r="C104" s="6"/>
      <c r="D104" s="6"/>
      <c r="E104" s="6"/>
      <c r="F104" s="6"/>
      <c r="G104" s="6"/>
      <c r="H104" s="6"/>
      <c r="I104" s="6"/>
      <c r="J104" s="6"/>
      <c r="K104" s="97"/>
      <c r="L104" s="6"/>
      <c r="M104" s="6"/>
      <c r="N104" s="7"/>
      <c r="O104" s="6"/>
      <c r="P104" s="6"/>
      <c r="Q104" s="6"/>
      <c r="R104" s="6"/>
      <c r="S104" s="6"/>
      <c r="T104" s="6"/>
      <c r="U104" s="6"/>
      <c r="V104" s="6"/>
    </row>
    <row r="105" spans="3:22">
      <c r="C105" s="6"/>
      <c r="D105" s="6"/>
      <c r="E105" s="6"/>
      <c r="F105" s="6"/>
      <c r="G105" s="6"/>
      <c r="H105" s="6"/>
      <c r="I105" s="6"/>
      <c r="J105" s="6"/>
      <c r="K105" s="97"/>
      <c r="L105" s="6"/>
      <c r="M105" s="6"/>
      <c r="N105" s="7"/>
      <c r="O105" s="6"/>
      <c r="P105" s="6"/>
      <c r="Q105" s="6"/>
      <c r="R105" s="6"/>
      <c r="S105" s="6"/>
      <c r="T105" s="6"/>
      <c r="U105" s="6"/>
      <c r="V105" s="6"/>
    </row>
    <row r="106" spans="3:22">
      <c r="C106" s="6"/>
      <c r="D106" s="6"/>
      <c r="E106" s="6"/>
      <c r="F106" s="6"/>
      <c r="G106" s="6"/>
      <c r="H106" s="6"/>
      <c r="I106" s="6"/>
      <c r="J106" s="6"/>
      <c r="K106" s="97"/>
      <c r="L106" s="6"/>
      <c r="M106" s="6"/>
      <c r="N106" s="7"/>
      <c r="O106" s="6"/>
      <c r="P106" s="6"/>
      <c r="Q106" s="6"/>
      <c r="R106" s="6"/>
      <c r="S106" s="6"/>
      <c r="T106" s="6"/>
      <c r="U106" s="6"/>
      <c r="V106" s="6"/>
    </row>
    <row r="107" spans="3:22">
      <c r="C107" s="6"/>
      <c r="D107" s="6"/>
      <c r="E107" s="6"/>
      <c r="F107" s="6"/>
      <c r="G107" s="6"/>
      <c r="H107" s="6"/>
      <c r="I107" s="6"/>
      <c r="J107" s="6"/>
      <c r="K107" s="97"/>
      <c r="L107" s="6"/>
      <c r="M107" s="6"/>
      <c r="N107" s="7"/>
      <c r="O107" s="6"/>
      <c r="P107" s="6"/>
      <c r="Q107" s="6"/>
      <c r="R107" s="6"/>
      <c r="S107" s="6"/>
      <c r="T107" s="6"/>
      <c r="U107" s="6"/>
      <c r="V107" s="6"/>
    </row>
    <row r="108" spans="3:22">
      <c r="C108" s="6"/>
      <c r="D108" s="6"/>
      <c r="E108" s="6"/>
      <c r="F108" s="6"/>
      <c r="G108" s="6"/>
      <c r="H108" s="6"/>
      <c r="I108" s="6"/>
      <c r="J108" s="6"/>
      <c r="K108" s="97"/>
      <c r="L108" s="6"/>
      <c r="M108" s="6"/>
      <c r="N108" s="7"/>
      <c r="O108" s="6"/>
      <c r="P108" s="6"/>
      <c r="Q108" s="6"/>
      <c r="R108" s="6"/>
      <c r="S108" s="6"/>
      <c r="T108" s="6"/>
      <c r="U108" s="6"/>
      <c r="V108" s="6"/>
    </row>
    <row r="109" spans="3:22">
      <c r="C109" s="6"/>
      <c r="D109" s="6"/>
      <c r="E109" s="6"/>
      <c r="F109" s="6"/>
      <c r="G109" s="6"/>
      <c r="H109" s="6"/>
      <c r="I109" s="6"/>
      <c r="J109" s="6"/>
      <c r="K109" s="97"/>
      <c r="L109" s="6"/>
      <c r="M109" s="6"/>
      <c r="N109" s="7"/>
      <c r="O109" s="6"/>
      <c r="P109" s="6"/>
      <c r="Q109" s="6"/>
      <c r="R109" s="6"/>
      <c r="S109" s="6"/>
      <c r="T109" s="6"/>
      <c r="U109" s="6"/>
      <c r="V109" s="6"/>
    </row>
    <row r="110" spans="3:22">
      <c r="C110" s="6"/>
      <c r="D110" s="6"/>
      <c r="E110" s="6"/>
      <c r="F110" s="6"/>
      <c r="G110" s="6"/>
      <c r="H110" s="6"/>
      <c r="I110" s="6"/>
      <c r="J110" s="6"/>
      <c r="K110" s="97"/>
      <c r="L110" s="6"/>
      <c r="M110" s="6"/>
      <c r="N110" s="7"/>
      <c r="O110" s="6"/>
      <c r="P110" s="6"/>
      <c r="Q110" s="6"/>
      <c r="R110" s="6"/>
      <c r="S110" s="6"/>
      <c r="T110" s="6"/>
      <c r="U110" s="6"/>
      <c r="V110" s="6"/>
    </row>
    <row r="111" spans="3:22">
      <c r="C111" s="6"/>
      <c r="D111" s="6"/>
      <c r="E111" s="6"/>
      <c r="F111" s="6"/>
      <c r="G111" s="6"/>
      <c r="H111" s="6"/>
      <c r="I111" s="6"/>
      <c r="J111" s="6"/>
      <c r="K111" s="97"/>
      <c r="L111" s="6"/>
      <c r="M111" s="6"/>
      <c r="N111" s="7"/>
      <c r="O111" s="6"/>
      <c r="P111" s="6"/>
      <c r="Q111" s="6"/>
      <c r="R111" s="6"/>
      <c r="S111" s="6"/>
      <c r="T111" s="6"/>
      <c r="U111" s="6"/>
      <c r="V111" s="6"/>
    </row>
    <row r="112" spans="3:22">
      <c r="C112" s="6"/>
      <c r="D112" s="6"/>
      <c r="E112" s="6"/>
      <c r="F112" s="6"/>
      <c r="G112" s="6"/>
      <c r="H112" s="6"/>
      <c r="I112" s="6"/>
      <c r="J112" s="6"/>
      <c r="K112" s="97"/>
      <c r="L112" s="6"/>
      <c r="M112" s="6"/>
      <c r="N112" s="7"/>
      <c r="O112" s="6"/>
      <c r="P112" s="6"/>
      <c r="Q112" s="6"/>
      <c r="R112" s="6"/>
      <c r="S112" s="6"/>
      <c r="T112" s="6"/>
      <c r="U112" s="6"/>
      <c r="V112" s="6"/>
    </row>
    <row r="113" spans="3:22">
      <c r="C113" s="6"/>
      <c r="D113" s="6"/>
      <c r="E113" s="6"/>
      <c r="F113" s="6"/>
      <c r="G113" s="6"/>
      <c r="H113" s="6"/>
      <c r="I113" s="6"/>
      <c r="J113" s="6"/>
      <c r="K113" s="97"/>
      <c r="L113" s="6"/>
      <c r="M113" s="6"/>
      <c r="N113" s="7"/>
      <c r="O113" s="6"/>
      <c r="P113" s="6"/>
      <c r="Q113" s="6"/>
      <c r="R113" s="6"/>
      <c r="S113" s="6"/>
      <c r="T113" s="6"/>
      <c r="U113" s="6"/>
      <c r="V113" s="6"/>
    </row>
    <row r="114" spans="3:22">
      <c r="C114" s="6"/>
      <c r="D114" s="6"/>
      <c r="E114" s="6"/>
      <c r="F114" s="6"/>
      <c r="G114" s="6"/>
      <c r="H114" s="6"/>
      <c r="I114" s="6"/>
      <c r="J114" s="6"/>
      <c r="K114" s="97"/>
      <c r="L114" s="6"/>
      <c r="M114" s="6"/>
      <c r="N114" s="7"/>
      <c r="O114" s="6"/>
      <c r="P114" s="6"/>
      <c r="Q114" s="6"/>
      <c r="R114" s="6"/>
      <c r="S114" s="6"/>
      <c r="T114" s="6"/>
      <c r="U114" s="6"/>
      <c r="V114" s="6"/>
    </row>
    <row r="115" spans="3:22">
      <c r="C115" s="6"/>
      <c r="D115" s="6"/>
      <c r="E115" s="6"/>
      <c r="F115" s="6"/>
      <c r="G115" s="6"/>
      <c r="H115" s="6"/>
      <c r="I115" s="6"/>
      <c r="J115" s="6"/>
      <c r="K115" s="97"/>
      <c r="L115" s="6"/>
      <c r="M115" s="6"/>
      <c r="N115" s="7"/>
      <c r="O115" s="6"/>
      <c r="P115" s="6"/>
      <c r="Q115" s="6"/>
      <c r="R115" s="6"/>
      <c r="S115" s="6"/>
      <c r="T115" s="6"/>
      <c r="U115" s="6"/>
      <c r="V115" s="6"/>
    </row>
    <row r="116" spans="3:22">
      <c r="C116" s="6"/>
      <c r="D116" s="6"/>
      <c r="E116" s="6"/>
      <c r="F116" s="6"/>
      <c r="G116" s="6"/>
      <c r="H116" s="6"/>
      <c r="I116" s="6"/>
      <c r="J116" s="6"/>
      <c r="K116" s="97"/>
      <c r="L116" s="6"/>
      <c r="M116" s="6"/>
      <c r="N116" s="7"/>
      <c r="O116" s="6"/>
      <c r="P116" s="6"/>
      <c r="Q116" s="6"/>
      <c r="R116" s="6"/>
      <c r="S116" s="6"/>
      <c r="T116" s="6"/>
      <c r="U116" s="6"/>
      <c r="V116" s="6"/>
    </row>
  </sheetData>
  <mergeCells count="33">
    <mergeCell ref="A1:V1"/>
    <mergeCell ref="A2:V2"/>
    <mergeCell ref="A3:B3"/>
    <mergeCell ref="A40:A4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6:A48"/>
    <mergeCell ref="A43:A45"/>
    <mergeCell ref="A49:A51"/>
    <mergeCell ref="A52:A54"/>
    <mergeCell ref="A55:A57"/>
    <mergeCell ref="A58:A60"/>
    <mergeCell ref="A61:A63"/>
    <mergeCell ref="A64:A66"/>
    <mergeCell ref="A67:A69"/>
    <mergeCell ref="A82:A84"/>
    <mergeCell ref="A88:A90"/>
    <mergeCell ref="A91:A93"/>
    <mergeCell ref="A70:A72"/>
    <mergeCell ref="A73:A75"/>
    <mergeCell ref="A76:A78"/>
    <mergeCell ref="A79:A81"/>
    <mergeCell ref="A85:A87"/>
  </mergeCells>
  <phoneticPr fontId="2" type="noConversion"/>
  <printOptions horizontalCentered="1"/>
  <pageMargins left="0.19685039370078741" right="0.15748031496062992" top="0.27559055118110237" bottom="0.27559055118110237" header="0" footer="0"/>
  <pageSetup paperSize="9" scale="6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민원처리실적</vt:lpstr>
      <vt:lpstr>읍면동민원 (6월)</vt:lpstr>
      <vt:lpstr>민원처리실적!Print_Area</vt:lpstr>
      <vt:lpstr>'읍면동민원 (6월)'!Print_Titles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2020-06-23T00:27:37Z</cp:lastPrinted>
  <dcterms:created xsi:type="dcterms:W3CDTF">2007-01-11T06:52:22Z</dcterms:created>
  <dcterms:modified xsi:type="dcterms:W3CDTF">2020-07-20T02:49:34Z</dcterms:modified>
</cp:coreProperties>
</file>