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2020년\민원처리현황\9월\"/>
    </mc:Choice>
  </mc:AlternateContent>
  <bookViews>
    <workbookView xWindow="600" yWindow="120" windowWidth="14160" windowHeight="9120"/>
  </bookViews>
  <sheets>
    <sheet name="민원처리실적" sheetId="2" r:id="rId1"/>
    <sheet name="읍면동민원 (9월)" sheetId="5" r:id="rId2"/>
  </sheets>
  <definedNames>
    <definedName name="_xlnm.Print_Area" localSheetId="0">민원처리실적!$A$1:$I$42</definedName>
    <definedName name="_xlnm.Print_Titles" localSheetId="1">'읍면동민원 (9월)'!$3:$3</definedName>
  </definedNames>
  <calcPr calcId="162913"/>
</workbook>
</file>

<file path=xl/calcChain.xml><?xml version="1.0" encoding="utf-8"?>
<calcChain xmlns="http://schemas.openxmlformats.org/spreadsheetml/2006/main">
  <c r="V13" i="5" l="1"/>
  <c r="V58" i="5" l="1"/>
  <c r="V31" i="5" l="1"/>
  <c r="V61" i="5" l="1"/>
  <c r="V55" i="5" l="1"/>
  <c r="V67" i="5"/>
  <c r="V52" i="5" l="1"/>
  <c r="V34" i="5" l="1"/>
  <c r="V82" i="5" l="1"/>
  <c r="V43" i="5" l="1"/>
  <c r="V76" i="5" l="1"/>
  <c r="V25" i="5" l="1"/>
  <c r="V10" i="5" l="1"/>
  <c r="V7" i="5" l="1"/>
  <c r="V46" i="5" l="1"/>
  <c r="V79" i="5" l="1"/>
  <c r="V22" i="5" l="1"/>
  <c r="V37" i="5" l="1"/>
  <c r="V28" i="5" l="1"/>
  <c r="V49" i="5"/>
  <c r="V16" i="5"/>
  <c r="V85" i="5" l="1"/>
  <c r="V88" i="5"/>
  <c r="V91" i="5"/>
  <c r="N9" i="5" l="1"/>
  <c r="N12" i="5" l="1"/>
  <c r="N15" i="5"/>
  <c r="N18" i="5"/>
  <c r="N21" i="5"/>
  <c r="N24" i="5"/>
  <c r="N27" i="5"/>
  <c r="N30" i="5"/>
  <c r="N33" i="5"/>
  <c r="N36" i="5"/>
  <c r="N39" i="5"/>
  <c r="N42" i="5"/>
  <c r="N45" i="5"/>
  <c r="N48" i="5"/>
  <c r="N51" i="5"/>
  <c r="N54" i="5"/>
  <c r="N57" i="5"/>
  <c r="D45" i="5" l="1"/>
  <c r="E45" i="5"/>
  <c r="F45" i="5"/>
  <c r="G45" i="5"/>
  <c r="H45" i="5"/>
  <c r="I45" i="5"/>
  <c r="J45" i="5"/>
  <c r="K45" i="5"/>
  <c r="L45" i="5"/>
  <c r="M45" i="5"/>
  <c r="O45" i="5"/>
  <c r="P45" i="5"/>
  <c r="Q45" i="5"/>
  <c r="R45" i="5"/>
  <c r="T45" i="5"/>
  <c r="C45" i="5"/>
  <c r="V45" i="5" s="1"/>
  <c r="C81" i="5" l="1"/>
  <c r="D81" i="5"/>
  <c r="E81" i="5"/>
  <c r="F81" i="5"/>
  <c r="G81" i="5"/>
  <c r="H81" i="5"/>
  <c r="I81" i="5"/>
  <c r="J81" i="5"/>
  <c r="K81" i="5"/>
  <c r="L81" i="5"/>
  <c r="M81" i="5"/>
  <c r="N81" i="5"/>
  <c r="O81" i="5"/>
  <c r="P81" i="5"/>
  <c r="Q81" i="5"/>
  <c r="R81" i="5"/>
  <c r="S81" i="5"/>
  <c r="T81" i="5"/>
  <c r="V81" i="5" l="1"/>
  <c r="D5" i="5"/>
  <c r="E5" i="5"/>
  <c r="F5" i="5"/>
  <c r="G5" i="5"/>
  <c r="H5" i="5"/>
  <c r="I5" i="5"/>
  <c r="J5" i="5"/>
  <c r="K5" i="5"/>
  <c r="L5" i="5"/>
  <c r="M5" i="5"/>
  <c r="N5" i="5"/>
  <c r="O5" i="5"/>
  <c r="P5" i="5"/>
  <c r="Q5" i="5"/>
  <c r="R5" i="5"/>
  <c r="S5" i="5"/>
  <c r="T5" i="5"/>
  <c r="U5" i="5"/>
  <c r="V5" i="5"/>
  <c r="C5" i="5"/>
  <c r="D4" i="5"/>
  <c r="E4" i="5"/>
  <c r="F4" i="5"/>
  <c r="G4" i="5"/>
  <c r="H4" i="5"/>
  <c r="I4" i="5"/>
  <c r="J4" i="5"/>
  <c r="K4" i="5"/>
  <c r="L4" i="5"/>
  <c r="M4" i="5"/>
  <c r="N4" i="5"/>
  <c r="O4" i="5"/>
  <c r="P4" i="5"/>
  <c r="Q4" i="5"/>
  <c r="R4" i="5"/>
  <c r="S4" i="5"/>
  <c r="T4" i="5"/>
  <c r="U4" i="5"/>
  <c r="C4" i="5"/>
  <c r="E37" i="2" l="1"/>
  <c r="E32" i="2"/>
  <c r="E27" i="2"/>
  <c r="E12" i="2"/>
  <c r="E6" i="2"/>
  <c r="E5" i="2" l="1"/>
  <c r="E4" i="2" s="1"/>
  <c r="C87" i="5"/>
  <c r="V87" i="5" s="1"/>
  <c r="V4" i="5" l="1"/>
  <c r="F7" i="2" l="1"/>
  <c r="G7" i="2"/>
  <c r="F8" i="2"/>
  <c r="G8" i="2"/>
  <c r="F9" i="2"/>
  <c r="G9" i="2"/>
  <c r="F10" i="2"/>
  <c r="G10" i="2"/>
  <c r="F11" i="2"/>
  <c r="G11" i="2"/>
  <c r="F13" i="2"/>
  <c r="G13" i="2"/>
  <c r="F14" i="2"/>
  <c r="G14" i="2"/>
  <c r="F15" i="2"/>
  <c r="G15" i="2"/>
  <c r="F16" i="2"/>
  <c r="G16" i="2"/>
  <c r="F17" i="2"/>
  <c r="G17" i="2"/>
  <c r="F18" i="2"/>
  <c r="G18" i="2"/>
  <c r="F19" i="2"/>
  <c r="G19" i="2"/>
  <c r="F20" i="2"/>
  <c r="G20" i="2"/>
  <c r="F21" i="2"/>
  <c r="G21" i="2"/>
  <c r="F22" i="2"/>
  <c r="G22" i="2"/>
  <c r="F23" i="2"/>
  <c r="G23" i="2"/>
  <c r="F24" i="2"/>
  <c r="G24" i="2"/>
  <c r="F25" i="2"/>
  <c r="G25" i="2"/>
  <c r="F26" i="2"/>
  <c r="G26" i="2"/>
  <c r="F28" i="2"/>
  <c r="G28" i="2"/>
  <c r="F29" i="2"/>
  <c r="G29" i="2"/>
  <c r="F30" i="2"/>
  <c r="G30" i="2"/>
  <c r="F31" i="2"/>
  <c r="G31" i="2"/>
  <c r="F33" i="2"/>
  <c r="G33" i="2"/>
  <c r="F34" i="2"/>
  <c r="G34" i="2"/>
  <c r="F35" i="2"/>
  <c r="G35" i="2"/>
  <c r="F36" i="2"/>
  <c r="G36" i="2"/>
  <c r="F38" i="2"/>
  <c r="G38" i="2"/>
  <c r="F39" i="2"/>
  <c r="G39" i="2"/>
  <c r="F40" i="2"/>
  <c r="G40" i="2"/>
  <c r="F41" i="2"/>
  <c r="G41" i="2"/>
  <c r="F42" i="2"/>
  <c r="G42" i="2"/>
  <c r="D93" i="5" l="1"/>
  <c r="E93" i="5"/>
  <c r="F93" i="5"/>
  <c r="G93" i="5"/>
  <c r="H93" i="5"/>
  <c r="I93" i="5"/>
  <c r="J93" i="5"/>
  <c r="K93" i="5"/>
  <c r="L93" i="5"/>
  <c r="M93" i="5"/>
  <c r="N93" i="5"/>
  <c r="O93" i="5"/>
  <c r="P93" i="5"/>
  <c r="Q93" i="5"/>
  <c r="R93" i="5"/>
  <c r="S93" i="5"/>
  <c r="T93" i="5"/>
  <c r="U93" i="5"/>
  <c r="E84" i="5"/>
  <c r="C18" i="5" l="1"/>
  <c r="D18" i="5"/>
  <c r="E18" i="5"/>
  <c r="F18" i="5"/>
  <c r="G18" i="5"/>
  <c r="H18" i="5"/>
  <c r="I18" i="5"/>
  <c r="J18" i="5"/>
  <c r="K18" i="5"/>
  <c r="L18" i="5"/>
  <c r="M18" i="5"/>
  <c r="O18" i="5"/>
  <c r="P18" i="5"/>
  <c r="Q18" i="5"/>
  <c r="R18" i="5"/>
  <c r="S18" i="5"/>
  <c r="T18" i="5"/>
  <c r="U18" i="5"/>
  <c r="C21" i="5"/>
  <c r="D21" i="5"/>
  <c r="E21" i="5"/>
  <c r="F21" i="5"/>
  <c r="G21" i="5"/>
  <c r="H21" i="5"/>
  <c r="I21" i="5"/>
  <c r="J21" i="5"/>
  <c r="K21" i="5"/>
  <c r="L21" i="5"/>
  <c r="M21" i="5"/>
  <c r="O21" i="5"/>
  <c r="P21" i="5"/>
  <c r="Q21" i="5"/>
  <c r="R21" i="5"/>
  <c r="S21" i="5"/>
  <c r="T21" i="5"/>
  <c r="U21" i="5"/>
  <c r="C24" i="5"/>
  <c r="D24" i="5"/>
  <c r="E24" i="5"/>
  <c r="F24" i="5"/>
  <c r="G24" i="5"/>
  <c r="H24" i="5"/>
  <c r="I24" i="5"/>
  <c r="J24" i="5"/>
  <c r="K24" i="5"/>
  <c r="L24" i="5"/>
  <c r="M24" i="5"/>
  <c r="O24" i="5"/>
  <c r="P24" i="5"/>
  <c r="Q24" i="5"/>
  <c r="R24" i="5"/>
  <c r="S24" i="5"/>
  <c r="T24" i="5"/>
  <c r="U24" i="5"/>
  <c r="C27" i="5"/>
  <c r="D27" i="5"/>
  <c r="E27" i="5"/>
  <c r="F27" i="5"/>
  <c r="G27" i="5"/>
  <c r="H27" i="5"/>
  <c r="I27" i="5"/>
  <c r="J27" i="5"/>
  <c r="K27" i="5"/>
  <c r="L27" i="5"/>
  <c r="M27" i="5"/>
  <c r="O27" i="5"/>
  <c r="P27" i="5"/>
  <c r="Q27" i="5"/>
  <c r="R27" i="5"/>
  <c r="S27" i="5"/>
  <c r="T27" i="5"/>
  <c r="U27" i="5"/>
  <c r="C30" i="5"/>
  <c r="D30" i="5"/>
  <c r="E30" i="5"/>
  <c r="F30" i="5"/>
  <c r="G30" i="5"/>
  <c r="H30" i="5"/>
  <c r="I30" i="5"/>
  <c r="J30" i="5"/>
  <c r="K30" i="5"/>
  <c r="L30" i="5"/>
  <c r="M30" i="5"/>
  <c r="O30" i="5"/>
  <c r="P30" i="5"/>
  <c r="Q30" i="5"/>
  <c r="R30" i="5"/>
  <c r="S30" i="5"/>
  <c r="T30" i="5"/>
  <c r="U30" i="5"/>
  <c r="C33" i="5"/>
  <c r="D33" i="5"/>
  <c r="E33" i="5"/>
  <c r="F33" i="5"/>
  <c r="G33" i="5"/>
  <c r="H33" i="5"/>
  <c r="I33" i="5"/>
  <c r="J33" i="5"/>
  <c r="K33" i="5"/>
  <c r="L33" i="5"/>
  <c r="M33" i="5"/>
  <c r="O33" i="5"/>
  <c r="P33" i="5"/>
  <c r="Q33" i="5"/>
  <c r="R33" i="5"/>
  <c r="T33" i="5"/>
  <c r="U33" i="5"/>
  <c r="C36" i="5"/>
  <c r="D36" i="5"/>
  <c r="E36" i="5"/>
  <c r="F36" i="5"/>
  <c r="G36" i="5"/>
  <c r="H36" i="5"/>
  <c r="I36" i="5"/>
  <c r="J36" i="5"/>
  <c r="K36" i="5"/>
  <c r="L36" i="5"/>
  <c r="M36" i="5"/>
  <c r="O36" i="5"/>
  <c r="P36" i="5"/>
  <c r="Q36" i="5"/>
  <c r="R36" i="5"/>
  <c r="S36" i="5"/>
  <c r="T36" i="5"/>
  <c r="U36" i="5"/>
  <c r="C39" i="5"/>
  <c r="D39" i="5"/>
  <c r="E39" i="5"/>
  <c r="F39" i="5"/>
  <c r="G39" i="5"/>
  <c r="H39" i="5"/>
  <c r="I39" i="5"/>
  <c r="J39" i="5"/>
  <c r="K39" i="5"/>
  <c r="L39" i="5"/>
  <c r="M39" i="5"/>
  <c r="O39" i="5"/>
  <c r="P39" i="5"/>
  <c r="Q39" i="5"/>
  <c r="R39" i="5"/>
  <c r="S39" i="5"/>
  <c r="T39" i="5"/>
  <c r="U39" i="5"/>
  <c r="C42" i="5"/>
  <c r="D42" i="5"/>
  <c r="E42" i="5"/>
  <c r="F42" i="5"/>
  <c r="G42" i="5"/>
  <c r="H42" i="5"/>
  <c r="I42" i="5"/>
  <c r="J42" i="5"/>
  <c r="K42" i="5"/>
  <c r="L42" i="5"/>
  <c r="M42" i="5"/>
  <c r="O42" i="5"/>
  <c r="P42" i="5"/>
  <c r="Q42" i="5"/>
  <c r="R42" i="5"/>
  <c r="T42" i="5"/>
  <c r="U42" i="5"/>
  <c r="C48" i="5"/>
  <c r="D48" i="5"/>
  <c r="E48" i="5"/>
  <c r="F48" i="5"/>
  <c r="G48" i="5"/>
  <c r="H48" i="5"/>
  <c r="I48" i="5"/>
  <c r="J48" i="5"/>
  <c r="K48" i="5"/>
  <c r="L48" i="5"/>
  <c r="M48" i="5"/>
  <c r="O48" i="5"/>
  <c r="P48" i="5"/>
  <c r="Q48" i="5"/>
  <c r="R48" i="5"/>
  <c r="S48" i="5"/>
  <c r="T48" i="5"/>
  <c r="U48" i="5"/>
  <c r="C51" i="5"/>
  <c r="D51" i="5"/>
  <c r="E51" i="5"/>
  <c r="F51" i="5"/>
  <c r="G51" i="5"/>
  <c r="H51" i="5"/>
  <c r="I51" i="5"/>
  <c r="J51" i="5"/>
  <c r="K51" i="5"/>
  <c r="L51" i="5"/>
  <c r="M51" i="5"/>
  <c r="O51" i="5"/>
  <c r="P51" i="5"/>
  <c r="Q51" i="5"/>
  <c r="R51" i="5"/>
  <c r="S51" i="5"/>
  <c r="T51" i="5"/>
  <c r="U51" i="5"/>
  <c r="C54" i="5"/>
  <c r="D54" i="5"/>
  <c r="E54" i="5"/>
  <c r="F54" i="5"/>
  <c r="G54" i="5"/>
  <c r="H54" i="5"/>
  <c r="I54" i="5"/>
  <c r="J54" i="5"/>
  <c r="K54" i="5"/>
  <c r="L54" i="5"/>
  <c r="M54" i="5"/>
  <c r="O54" i="5"/>
  <c r="P54" i="5"/>
  <c r="Q54" i="5"/>
  <c r="R54" i="5"/>
  <c r="S54" i="5"/>
  <c r="T54" i="5"/>
  <c r="U54" i="5"/>
  <c r="C57" i="5"/>
  <c r="D57" i="5"/>
  <c r="E57" i="5"/>
  <c r="F57" i="5"/>
  <c r="G57" i="5"/>
  <c r="H57" i="5"/>
  <c r="I57" i="5"/>
  <c r="J57" i="5"/>
  <c r="K57" i="5"/>
  <c r="L57" i="5"/>
  <c r="M57" i="5"/>
  <c r="O57" i="5"/>
  <c r="P57" i="5"/>
  <c r="Q57" i="5"/>
  <c r="R57" i="5"/>
  <c r="S57" i="5"/>
  <c r="T57" i="5"/>
  <c r="C60" i="5"/>
  <c r="D60" i="5"/>
  <c r="E60" i="5"/>
  <c r="F60" i="5"/>
  <c r="G60" i="5"/>
  <c r="H60" i="5"/>
  <c r="I60" i="5"/>
  <c r="J60" i="5"/>
  <c r="K60" i="5"/>
  <c r="L60" i="5"/>
  <c r="M60" i="5"/>
  <c r="N60" i="5"/>
  <c r="O60" i="5"/>
  <c r="P60" i="5"/>
  <c r="Q60" i="5"/>
  <c r="R60" i="5"/>
  <c r="S60" i="5"/>
  <c r="T60" i="5"/>
  <c r="U60" i="5"/>
  <c r="C63" i="5"/>
  <c r="D63" i="5"/>
  <c r="E63" i="5"/>
  <c r="F63" i="5"/>
  <c r="G63" i="5"/>
  <c r="H63" i="5"/>
  <c r="I63" i="5"/>
  <c r="J63" i="5"/>
  <c r="K63" i="5"/>
  <c r="L63" i="5"/>
  <c r="M63" i="5"/>
  <c r="N63" i="5"/>
  <c r="O63" i="5"/>
  <c r="P63" i="5"/>
  <c r="Q63" i="5"/>
  <c r="R63" i="5"/>
  <c r="S63" i="5"/>
  <c r="T63" i="5"/>
  <c r="U63" i="5"/>
  <c r="C66" i="5"/>
  <c r="D66" i="5"/>
  <c r="E66" i="5"/>
  <c r="F66" i="5"/>
  <c r="G66" i="5"/>
  <c r="H66" i="5"/>
  <c r="I66" i="5"/>
  <c r="J66" i="5"/>
  <c r="K66" i="5"/>
  <c r="L66" i="5"/>
  <c r="M66" i="5"/>
  <c r="N66" i="5"/>
  <c r="O66" i="5"/>
  <c r="P66" i="5"/>
  <c r="Q66" i="5"/>
  <c r="R66" i="5"/>
  <c r="S66" i="5"/>
  <c r="T66" i="5"/>
  <c r="U66" i="5"/>
  <c r="C69" i="5"/>
  <c r="D69" i="5"/>
  <c r="E69" i="5"/>
  <c r="F69" i="5"/>
  <c r="G69" i="5"/>
  <c r="H69" i="5"/>
  <c r="I69" i="5"/>
  <c r="J69" i="5"/>
  <c r="K69" i="5"/>
  <c r="L69" i="5"/>
  <c r="M69" i="5"/>
  <c r="N69" i="5"/>
  <c r="O69" i="5"/>
  <c r="P69" i="5"/>
  <c r="Q69" i="5"/>
  <c r="R69" i="5"/>
  <c r="S69" i="5"/>
  <c r="T69" i="5"/>
  <c r="U69" i="5"/>
  <c r="C72" i="5"/>
  <c r="D72" i="5"/>
  <c r="E72" i="5"/>
  <c r="F72" i="5"/>
  <c r="G72" i="5"/>
  <c r="H72" i="5"/>
  <c r="I72" i="5"/>
  <c r="J72" i="5"/>
  <c r="K72" i="5"/>
  <c r="L72" i="5"/>
  <c r="M72" i="5"/>
  <c r="N72" i="5"/>
  <c r="O72" i="5"/>
  <c r="P72" i="5"/>
  <c r="Q72" i="5"/>
  <c r="R72" i="5"/>
  <c r="S72" i="5"/>
  <c r="T72" i="5"/>
  <c r="U72" i="5"/>
  <c r="C75" i="5"/>
  <c r="D75" i="5"/>
  <c r="E75" i="5"/>
  <c r="F75" i="5"/>
  <c r="G75" i="5"/>
  <c r="H75" i="5"/>
  <c r="I75" i="5"/>
  <c r="J75" i="5"/>
  <c r="K75" i="5"/>
  <c r="L75" i="5"/>
  <c r="M75" i="5"/>
  <c r="N75" i="5"/>
  <c r="O75" i="5"/>
  <c r="P75" i="5"/>
  <c r="Q75" i="5"/>
  <c r="R75" i="5"/>
  <c r="S75" i="5"/>
  <c r="T75" i="5"/>
  <c r="U75" i="5"/>
  <c r="C78" i="5"/>
  <c r="D78" i="5"/>
  <c r="E78" i="5"/>
  <c r="F78" i="5"/>
  <c r="G78" i="5"/>
  <c r="H78" i="5"/>
  <c r="I78" i="5"/>
  <c r="J78" i="5"/>
  <c r="K78" i="5"/>
  <c r="L78" i="5"/>
  <c r="M78" i="5"/>
  <c r="N78" i="5"/>
  <c r="O78" i="5"/>
  <c r="P78" i="5"/>
  <c r="Q78" i="5"/>
  <c r="R78" i="5"/>
  <c r="S78" i="5"/>
  <c r="T78" i="5"/>
  <c r="C84" i="5"/>
  <c r="D84" i="5"/>
  <c r="F84" i="5"/>
  <c r="G84" i="5"/>
  <c r="H84" i="5"/>
  <c r="I84" i="5"/>
  <c r="J84" i="5"/>
  <c r="K84" i="5"/>
  <c r="L84" i="5"/>
  <c r="M84" i="5"/>
  <c r="N84" i="5"/>
  <c r="O84" i="5"/>
  <c r="P84" i="5"/>
  <c r="Q84" i="5"/>
  <c r="R84" i="5"/>
  <c r="S84" i="5"/>
  <c r="T84" i="5"/>
  <c r="U84" i="5"/>
  <c r="C90" i="5"/>
  <c r="V90" i="5" s="1"/>
  <c r="C93" i="5"/>
  <c r="V93" i="5" s="1"/>
  <c r="V60" i="5" l="1"/>
  <c r="V72" i="5"/>
  <c r="V33" i="5"/>
  <c r="V63" i="5"/>
  <c r="V57" i="5"/>
  <c r="V21" i="5"/>
  <c r="V69" i="5"/>
  <c r="V54" i="5"/>
  <c r="V36" i="5"/>
  <c r="V84" i="5"/>
  <c r="V78" i="5"/>
  <c r="V27" i="5"/>
  <c r="V75" i="5"/>
  <c r="V42" i="5"/>
  <c r="V48" i="5"/>
  <c r="V24" i="5"/>
  <c r="V39" i="5"/>
  <c r="V30" i="5"/>
  <c r="V51" i="5"/>
  <c r="V66" i="5"/>
  <c r="V18" i="5"/>
  <c r="G27" i="2"/>
  <c r="F27" i="2"/>
  <c r="I42" i="2"/>
  <c r="I29" i="2" l="1"/>
  <c r="I30" i="2"/>
  <c r="I31" i="2"/>
  <c r="I14" i="2"/>
  <c r="I15" i="2"/>
  <c r="I16" i="2"/>
  <c r="I17" i="2"/>
  <c r="I18" i="2"/>
  <c r="I19" i="2"/>
  <c r="I20" i="2"/>
  <c r="I21" i="2"/>
  <c r="I22" i="2"/>
  <c r="I23" i="2"/>
  <c r="I24" i="2"/>
  <c r="I25" i="2"/>
  <c r="I13" i="2"/>
  <c r="G15" i="5"/>
  <c r="H15" i="5"/>
  <c r="I15" i="5"/>
  <c r="J15" i="5"/>
  <c r="K15" i="5"/>
  <c r="L15" i="5"/>
  <c r="M15" i="5"/>
  <c r="O15" i="5"/>
  <c r="P15" i="5"/>
  <c r="Q15" i="5"/>
  <c r="R15" i="5"/>
  <c r="S15" i="5"/>
  <c r="T15" i="5"/>
  <c r="U15" i="5"/>
  <c r="D15" i="5"/>
  <c r="E15" i="5"/>
  <c r="F15" i="5"/>
  <c r="C15" i="5"/>
  <c r="U12" i="5"/>
  <c r="F12" i="5"/>
  <c r="G12" i="5"/>
  <c r="H12" i="5"/>
  <c r="I12" i="5"/>
  <c r="J12" i="5"/>
  <c r="K12" i="5"/>
  <c r="L12" i="5"/>
  <c r="M12" i="5"/>
  <c r="O12" i="5"/>
  <c r="P12" i="5"/>
  <c r="Q12" i="5"/>
  <c r="R12" i="5"/>
  <c r="S12" i="5"/>
  <c r="T12" i="5"/>
  <c r="D12" i="5"/>
  <c r="E12" i="5"/>
  <c r="C12" i="5"/>
  <c r="V12" i="5" s="1"/>
  <c r="O9" i="5"/>
  <c r="P9" i="5"/>
  <c r="Q9" i="5"/>
  <c r="R9" i="5"/>
  <c r="S9" i="5"/>
  <c r="T9" i="5"/>
  <c r="U9" i="5"/>
  <c r="D9" i="5"/>
  <c r="E9" i="5"/>
  <c r="F9" i="5"/>
  <c r="G9" i="5"/>
  <c r="H9" i="5"/>
  <c r="I9" i="5"/>
  <c r="J9" i="5"/>
  <c r="K9" i="5"/>
  <c r="L9" i="5"/>
  <c r="M9" i="5"/>
  <c r="C9" i="5"/>
  <c r="I7" i="2"/>
  <c r="I8" i="2"/>
  <c r="I9" i="2"/>
  <c r="I10" i="2"/>
  <c r="I11" i="2"/>
  <c r="I28" i="2"/>
  <c r="I26" i="2"/>
  <c r="I33" i="2"/>
  <c r="I34" i="2"/>
  <c r="I35" i="2"/>
  <c r="I36" i="2"/>
  <c r="I38" i="2"/>
  <c r="I39" i="2"/>
  <c r="I40" i="2"/>
  <c r="I41" i="2"/>
  <c r="V15" i="5" l="1"/>
  <c r="V9" i="5"/>
  <c r="M6" i="5"/>
  <c r="I6" i="5"/>
  <c r="E6" i="5"/>
  <c r="S6" i="5"/>
  <c r="O6" i="5"/>
  <c r="L6" i="5"/>
  <c r="H6" i="5"/>
  <c r="K6" i="5"/>
  <c r="G6" i="5"/>
  <c r="F6" i="5"/>
  <c r="R6" i="5"/>
  <c r="N6" i="5"/>
  <c r="J6" i="5"/>
  <c r="D6" i="5"/>
  <c r="U6" i="5"/>
  <c r="Q6" i="5"/>
  <c r="C6" i="5"/>
  <c r="T6" i="5"/>
  <c r="P6" i="5"/>
  <c r="F37" i="2"/>
  <c r="G37" i="2"/>
  <c r="F32" i="2"/>
  <c r="G32" i="2"/>
  <c r="F12" i="2"/>
  <c r="G12" i="2"/>
  <c r="F6" i="2"/>
  <c r="G6" i="2"/>
  <c r="I27" i="2"/>
  <c r="I6" i="2"/>
  <c r="I32" i="2"/>
  <c r="I37" i="2"/>
  <c r="I12" i="2"/>
  <c r="V6" i="5" l="1"/>
  <c r="G4" i="2"/>
  <c r="F5" i="2"/>
  <c r="G5" i="2"/>
  <c r="I5" i="2"/>
  <c r="I4" i="2" s="1"/>
  <c r="F4" i="2" l="1"/>
</calcChain>
</file>

<file path=xl/sharedStrings.xml><?xml version="1.0" encoding="utf-8"?>
<sst xmlns="http://schemas.openxmlformats.org/spreadsheetml/2006/main" count="197" uniqueCount="104">
  <si>
    <t>(단위 : 건)</t>
    <phoneticPr fontId="2" type="noConversion"/>
  </si>
  <si>
    <t>구    분</t>
    <phoneticPr fontId="2" type="noConversion"/>
  </si>
  <si>
    <t>총    계</t>
    <phoneticPr fontId="2" type="noConversion"/>
  </si>
  <si>
    <t>본
청</t>
    <phoneticPr fontId="2" type="noConversion"/>
  </si>
  <si>
    <t>본청계</t>
    <phoneticPr fontId="2" type="noConversion"/>
  </si>
  <si>
    <t>유기한민원</t>
    <phoneticPr fontId="2" type="noConversion"/>
  </si>
  <si>
    <t>복합민원</t>
    <phoneticPr fontId="2" type="noConversion"/>
  </si>
  <si>
    <t>단순민원</t>
    <phoneticPr fontId="2" type="noConversion"/>
  </si>
  <si>
    <t>고충민원</t>
    <phoneticPr fontId="2" type="noConversion"/>
  </si>
  <si>
    <t>주민등록등.초본</t>
    <phoneticPr fontId="2" type="noConversion"/>
  </si>
  <si>
    <t>인감증명</t>
    <phoneticPr fontId="2" type="noConversion"/>
  </si>
  <si>
    <t>기타증명</t>
    <phoneticPr fontId="2" type="noConversion"/>
  </si>
  <si>
    <t>신고민원</t>
    <phoneticPr fontId="2" type="noConversion"/>
  </si>
  <si>
    <t>자동차등록민원</t>
    <phoneticPr fontId="2" type="noConversion"/>
  </si>
  <si>
    <t>신규등록</t>
    <phoneticPr fontId="2" type="noConversion"/>
  </si>
  <si>
    <t>이전등록</t>
    <phoneticPr fontId="2" type="noConversion"/>
  </si>
  <si>
    <t>등록원부발급</t>
    <phoneticPr fontId="2" type="noConversion"/>
  </si>
  <si>
    <t>기타</t>
    <phoneticPr fontId="2" type="noConversion"/>
  </si>
  <si>
    <t>읍.면.동</t>
    <phoneticPr fontId="2" type="noConversion"/>
  </si>
  <si>
    <t>토지대장</t>
    <phoneticPr fontId="2" type="noConversion"/>
  </si>
  <si>
    <t>토지이용계획확인원</t>
    <phoneticPr fontId="2" type="noConversion"/>
  </si>
  <si>
    <t>개별공시지가</t>
    <phoneticPr fontId="2" type="noConversion"/>
  </si>
  <si>
    <t>건축물관리대장</t>
    <phoneticPr fontId="2" type="noConversion"/>
  </si>
  <si>
    <t>지적도</t>
    <phoneticPr fontId="2" type="noConversion"/>
  </si>
  <si>
    <t>어디서나민원</t>
    <phoneticPr fontId="2" type="noConversion"/>
  </si>
  <si>
    <t>읍.면.동민원</t>
    <phoneticPr fontId="2" type="noConversion"/>
  </si>
  <si>
    <t>기타</t>
    <phoneticPr fontId="2" type="noConversion"/>
  </si>
  <si>
    <t>증명민원</t>
    <phoneticPr fontId="2" type="noConversion"/>
  </si>
  <si>
    <t>가족관계등록신고</t>
    <phoneticPr fontId="2" type="noConversion"/>
  </si>
  <si>
    <t>전월누계</t>
    <phoneticPr fontId="2" type="noConversion"/>
  </si>
  <si>
    <t>건설기계 등록민원</t>
    <phoneticPr fontId="2" type="noConversion"/>
  </si>
  <si>
    <t>※ 토지대장 건수 중 읍면동 중복건수 제외</t>
    <phoneticPr fontId="2" type="noConversion"/>
  </si>
  <si>
    <t>인감신고(외국인)</t>
    <phoneticPr fontId="2" type="noConversion"/>
  </si>
  <si>
    <t>※ 기타증명 : 실적증명, 환지예정증명 포함</t>
    <phoneticPr fontId="2" type="noConversion"/>
  </si>
  <si>
    <t>즉결기타</t>
    <phoneticPr fontId="2" type="noConversion"/>
  </si>
  <si>
    <t>※ 주민등록 등초본, 인감증명, 세목별 과세증명, 기타증명 : 통수기준</t>
    <phoneticPr fontId="2" type="noConversion"/>
  </si>
  <si>
    <t>개별,공동주택가격확인원(세무과)</t>
    <phoneticPr fontId="2" type="noConversion"/>
  </si>
  <si>
    <t>재적등본,가족관계등록사항별증명서</t>
    <phoneticPr fontId="2" type="noConversion"/>
  </si>
  <si>
    <t>즉결제증명
(인터넷민원24,무인 등)</t>
    <phoneticPr fontId="2" type="noConversion"/>
  </si>
  <si>
    <t>계</t>
    <phoneticPr fontId="2" type="noConversion"/>
  </si>
  <si>
    <t>읍면동별</t>
    <phoneticPr fontId="2" type="noConversion"/>
  </si>
  <si>
    <t>유기한
민   원</t>
    <phoneticPr fontId="2" type="noConversion"/>
  </si>
  <si>
    <t>주민등록증발급</t>
    <phoneticPr fontId="2" type="noConversion"/>
  </si>
  <si>
    <t>인감증명
발급</t>
    <phoneticPr fontId="2" type="noConversion"/>
  </si>
  <si>
    <t>가족관계등록부</t>
    <phoneticPr fontId="2" type="noConversion"/>
  </si>
  <si>
    <t>토지
대장</t>
    <phoneticPr fontId="2" type="noConversion"/>
  </si>
  <si>
    <t>지적도</t>
    <phoneticPr fontId="2" type="noConversion"/>
  </si>
  <si>
    <t>토지이용계획확인원</t>
    <phoneticPr fontId="2" type="noConversion"/>
  </si>
  <si>
    <t>개별공시지가확인원</t>
    <phoneticPr fontId="2" type="noConversion"/>
  </si>
  <si>
    <t>지방세완납증명서</t>
    <phoneticPr fontId="2" type="noConversion"/>
  </si>
  <si>
    <t>세목 별과세증명</t>
    <phoneticPr fontId="2" type="noConversion"/>
  </si>
  <si>
    <t>어디서나
민원</t>
    <phoneticPr fontId="2" type="noConversion"/>
  </si>
  <si>
    <t>건축물
대   장</t>
    <phoneticPr fontId="2" type="noConversion"/>
  </si>
  <si>
    <t>농지
원부</t>
    <phoneticPr fontId="2" type="noConversion"/>
  </si>
  <si>
    <t>전입
신고</t>
    <phoneticPr fontId="2" type="noConversion"/>
  </si>
  <si>
    <t>인감
신고</t>
    <phoneticPr fontId="2" type="noConversion"/>
  </si>
  <si>
    <t>가족관계등록신   고</t>
    <phoneticPr fontId="2" type="noConversion"/>
  </si>
  <si>
    <t>주민등록관련신   고</t>
    <phoneticPr fontId="2" type="noConversion"/>
  </si>
  <si>
    <t>총  계</t>
    <phoneticPr fontId="2" type="noConversion"/>
  </si>
  <si>
    <t>월계</t>
    <phoneticPr fontId="2" type="noConversion"/>
  </si>
  <si>
    <t>전월누계</t>
    <phoneticPr fontId="2" type="noConversion"/>
  </si>
  <si>
    <t>누계</t>
    <phoneticPr fontId="2" type="noConversion"/>
  </si>
  <si>
    <t>한림읍</t>
    <phoneticPr fontId="2" type="noConversion"/>
  </si>
  <si>
    <t>애월읍</t>
    <phoneticPr fontId="2" type="noConversion"/>
  </si>
  <si>
    <t>구좌읍</t>
    <phoneticPr fontId="2" type="noConversion"/>
  </si>
  <si>
    <t>조천읍</t>
    <phoneticPr fontId="2" type="noConversion"/>
  </si>
  <si>
    <t>한경면</t>
    <phoneticPr fontId="2" type="noConversion"/>
  </si>
  <si>
    <t>추자면</t>
    <phoneticPr fontId="2" type="noConversion"/>
  </si>
  <si>
    <t>우도면</t>
    <phoneticPr fontId="2" type="noConversion"/>
  </si>
  <si>
    <t>일도1동</t>
    <phoneticPr fontId="2" type="noConversion"/>
  </si>
  <si>
    <t>일도2동</t>
    <phoneticPr fontId="2" type="noConversion"/>
  </si>
  <si>
    <t>이도1동</t>
    <phoneticPr fontId="2" type="noConversion"/>
  </si>
  <si>
    <t>이도2동</t>
    <phoneticPr fontId="2" type="noConversion"/>
  </si>
  <si>
    <t>삼도1동</t>
    <phoneticPr fontId="2" type="noConversion"/>
  </si>
  <si>
    <t>삼도2동</t>
    <phoneticPr fontId="2" type="noConversion"/>
  </si>
  <si>
    <t>용담1동</t>
    <phoneticPr fontId="2" type="noConversion"/>
  </si>
  <si>
    <t>용담2동</t>
    <phoneticPr fontId="2" type="noConversion"/>
  </si>
  <si>
    <t>건입동</t>
    <phoneticPr fontId="2" type="noConversion"/>
  </si>
  <si>
    <t>화북동</t>
    <phoneticPr fontId="2" type="noConversion"/>
  </si>
  <si>
    <t>삼양동</t>
    <phoneticPr fontId="2" type="noConversion"/>
  </si>
  <si>
    <t>봉개동</t>
    <phoneticPr fontId="2" type="noConversion"/>
  </si>
  <si>
    <t>아라동</t>
    <phoneticPr fontId="2" type="noConversion"/>
  </si>
  <si>
    <t>오라동</t>
    <phoneticPr fontId="2" type="noConversion"/>
  </si>
  <si>
    <t>연동</t>
    <phoneticPr fontId="2" type="noConversion"/>
  </si>
  <si>
    <t>노형동</t>
    <phoneticPr fontId="2" type="noConversion"/>
  </si>
  <si>
    <t>외도동</t>
    <phoneticPr fontId="2" type="noConversion"/>
  </si>
  <si>
    <t>이호동</t>
    <phoneticPr fontId="2" type="noConversion"/>
  </si>
  <si>
    <t>도두동</t>
    <phoneticPr fontId="2" type="noConversion"/>
  </si>
  <si>
    <t>서   부
보건소</t>
    <phoneticPr fontId="2" type="noConversion"/>
  </si>
  <si>
    <t>동   부
보건소</t>
    <phoneticPr fontId="2" type="noConversion"/>
  </si>
  <si>
    <t>부동산실거래확인및검인</t>
    <phoneticPr fontId="2" type="noConversion"/>
  </si>
  <si>
    <t>부동산종합증명서</t>
    <phoneticPr fontId="2" type="noConversion"/>
  </si>
  <si>
    <t>부동산등기용등록증명서</t>
    <phoneticPr fontId="2" type="noConversion"/>
  </si>
  <si>
    <t>조상땅찾기</t>
    <phoneticPr fontId="2" type="noConversion"/>
  </si>
  <si>
    <t>세목별과세증명(재산세과)</t>
    <phoneticPr fontId="2" type="noConversion"/>
  </si>
  <si>
    <t>전월대비
증감</t>
    <phoneticPr fontId="2" type="noConversion"/>
  </si>
  <si>
    <t>전년대비
증감</t>
    <phoneticPr fontId="2" type="noConversion"/>
  </si>
  <si>
    <t>제   주
보건소</t>
    <phoneticPr fontId="2" type="noConversion"/>
  </si>
  <si>
    <t>2020. 9월  읍.면.동 민원처리실적</t>
    <phoneticPr fontId="2" type="noConversion"/>
  </si>
  <si>
    <t>전월말누계</t>
    <phoneticPr fontId="2" type="noConversion"/>
  </si>
  <si>
    <t>2020 . 8월</t>
  </si>
  <si>
    <t>2019 . 9월</t>
  </si>
  <si>
    <t>2020 . 9월</t>
    <phoneticPr fontId="2" type="noConversion"/>
  </si>
  <si>
    <t>2020. 9월 민원처리실적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</si>
</sst>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-* #,##0_-;\-* #,##0_-;_-* &quot;-&quot;_-;_-@_-"/>
    <numFmt numFmtId="176" formatCode="#,##0_ "/>
    <numFmt numFmtId="177" formatCode="#,##0_);[Red]\(#,##0\)"/>
    <numFmt numFmtId="178" formatCode="0_);[Red]\(0\)"/>
    <numFmt numFmtId="179" formatCode="#,##0;[Red]\△#,##0"/>
  </numFmts>
  <fonts count="32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1"/>
      <name val="한컴돋움"/>
      <family val="1"/>
      <charset val="129"/>
    </font>
    <font>
      <b/>
      <sz val="18"/>
      <name val="돋움"/>
      <family val="3"/>
      <charset val="129"/>
    </font>
    <font>
      <sz val="11"/>
      <color indexed="8"/>
      <name val="돋움"/>
      <family val="3"/>
      <charset val="129"/>
    </font>
    <font>
      <sz val="10"/>
      <color indexed="8"/>
      <name val="돋움"/>
      <family val="3"/>
      <charset val="129"/>
    </font>
    <font>
      <sz val="10"/>
      <name val="돋움"/>
      <family val="3"/>
      <charset val="129"/>
    </font>
    <font>
      <sz val="10"/>
      <color indexed="8"/>
      <name val="굴림체"/>
      <family val="3"/>
      <charset val="129"/>
    </font>
    <font>
      <sz val="10"/>
      <name val="굴림체"/>
      <family val="3"/>
      <charset val="129"/>
    </font>
    <font>
      <sz val="10"/>
      <name val="굴림"/>
      <family val="3"/>
      <charset val="129"/>
    </font>
    <font>
      <sz val="10"/>
      <color indexed="8"/>
      <name val="굴림"/>
      <family val="3"/>
      <charset val="129"/>
    </font>
    <font>
      <sz val="10"/>
      <color indexed="8"/>
      <name val="한컴돋움"/>
      <family val="1"/>
      <charset val="129"/>
    </font>
    <font>
      <b/>
      <sz val="18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b/>
      <sz val="11"/>
      <color indexed="8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sz val="11"/>
      <color indexed="8"/>
      <name val="맑은 고딕"/>
      <family val="3"/>
      <charset val="129"/>
      <scheme val="minor"/>
    </font>
    <font>
      <sz val="10"/>
      <name val="굴림"/>
      <family val="3"/>
    </font>
    <font>
      <sz val="10"/>
      <name val="한컴돋움"/>
      <family val="1"/>
      <charset val="129"/>
    </font>
    <font>
      <sz val="10"/>
      <color theme="1"/>
      <name val="한컴돋움"/>
      <family val="1"/>
      <charset val="129"/>
    </font>
    <font>
      <b/>
      <sz val="12"/>
      <color indexed="8"/>
      <name val="맑은 고딕"/>
      <family val="3"/>
      <charset val="129"/>
      <scheme val="minor"/>
    </font>
    <font>
      <b/>
      <sz val="11"/>
      <color rgb="FF000000"/>
      <name val="맑은 고딕"/>
      <family val="3"/>
      <charset val="129"/>
      <scheme val="minor"/>
    </font>
    <font>
      <sz val="12"/>
      <color indexed="8"/>
      <name val="돋움"/>
      <family val="3"/>
      <charset val="129"/>
    </font>
    <font>
      <sz val="12"/>
      <color indexed="8"/>
      <name val="한컴돋움"/>
      <family val="1"/>
      <charset val="129"/>
    </font>
    <font>
      <sz val="10"/>
      <color theme="1"/>
      <name val="돋움"/>
      <family val="3"/>
      <charset val="129"/>
    </font>
    <font>
      <sz val="9"/>
      <color indexed="8"/>
      <name val="한컴돋움"/>
      <family val="1"/>
      <charset val="129"/>
    </font>
    <font>
      <sz val="9"/>
      <color indexed="8"/>
      <name val="돋움"/>
      <family val="3"/>
      <charset val="129"/>
    </font>
    <font>
      <sz val="11"/>
      <color indexed="8"/>
      <name val="한컴돋움"/>
      <family val="1"/>
      <charset val="129"/>
    </font>
    <font>
      <sz val="10"/>
      <color indexed="8"/>
      <name val="맑은 고딕"/>
      <family val="3"/>
      <charset val="129"/>
      <scheme val="major"/>
    </font>
    <font>
      <b/>
      <sz val="10"/>
      <color indexed="8"/>
      <name val="한컴돋움"/>
      <family val="1"/>
      <charset val="129"/>
    </font>
  </fonts>
  <fills count="1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59978026673177287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auto="1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1" fontId="1" fillId="0" borderId="0" applyFont="0" applyFill="0" applyBorder="0" applyAlignment="0" applyProtection="0"/>
    <xf numFmtId="0" fontId="1" fillId="0" borderId="0"/>
  </cellStyleXfs>
  <cellXfs count="224">
    <xf numFmtId="0" fontId="0" fillId="0" borderId="0" xfId="0"/>
    <xf numFmtId="3" fontId="0" fillId="0" borderId="0" xfId="0" applyNumberFormat="1"/>
    <xf numFmtId="0" fontId="3" fillId="0" borderId="0" xfId="0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41" fontId="9" fillId="0" borderId="0" xfId="1" applyFont="1" applyAlignment="1">
      <alignment horizontal="center"/>
    </xf>
    <xf numFmtId="41" fontId="8" fillId="0" borderId="0" xfId="1" applyFont="1" applyAlignment="1">
      <alignment horizontal="center"/>
    </xf>
    <xf numFmtId="41" fontId="0" fillId="0" borderId="0" xfId="1" applyFont="1" applyAlignment="1">
      <alignment horizontal="center"/>
    </xf>
    <xf numFmtId="41" fontId="5" fillId="0" borderId="0" xfId="1" applyFont="1" applyAlignment="1">
      <alignment horizontal="center"/>
    </xf>
    <xf numFmtId="0" fontId="5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distributed" vertical="distributed" wrapText="1"/>
    </xf>
    <xf numFmtId="0" fontId="7" fillId="0" borderId="2" xfId="0" applyFont="1" applyFill="1" applyBorder="1" applyAlignment="1">
      <alignment horizontal="distributed" vertical="distributed" wrapText="1"/>
    </xf>
    <xf numFmtId="0" fontId="6" fillId="0" borderId="2" xfId="0" applyFont="1" applyBorder="1" applyAlignment="1">
      <alignment horizontal="distributed" vertical="distributed" wrapText="1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0" fillId="0" borderId="0" xfId="0" applyFill="1" applyBorder="1"/>
    <xf numFmtId="176" fontId="11" fillId="0" borderId="5" xfId="1" applyNumberFormat="1" applyFont="1" applyBorder="1" applyAlignment="1">
      <alignment horizontal="center" vertical="center"/>
    </xf>
    <xf numFmtId="176" fontId="11" fillId="0" borderId="5" xfId="1" applyNumberFormat="1" applyFont="1" applyFill="1" applyBorder="1" applyAlignment="1">
      <alignment horizontal="center" vertical="center"/>
    </xf>
    <xf numFmtId="176" fontId="11" fillId="0" borderId="6" xfId="1" applyNumberFormat="1" applyFont="1" applyBorder="1" applyAlignment="1">
      <alignment horizontal="center" vertical="center"/>
    </xf>
    <xf numFmtId="176" fontId="10" fillId="0" borderId="0" xfId="0" applyNumberFormat="1" applyFont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176" fontId="11" fillId="0" borderId="18" xfId="1" applyNumberFormat="1" applyFont="1" applyBorder="1" applyAlignment="1">
      <alignment horizontal="center" vertical="center"/>
    </xf>
    <xf numFmtId="176" fontId="11" fillId="0" borderId="19" xfId="1" applyNumberFormat="1" applyFont="1" applyBorder="1" applyAlignment="1">
      <alignment horizontal="center" vertical="center"/>
    </xf>
    <xf numFmtId="3" fontId="11" fillId="0" borderId="19" xfId="0" applyNumberFormat="1" applyFont="1" applyFill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176" fontId="11" fillId="0" borderId="17" xfId="1" applyNumberFormat="1" applyFont="1" applyBorder="1" applyAlignment="1">
      <alignment horizontal="center" vertical="center"/>
    </xf>
    <xf numFmtId="176" fontId="10" fillId="0" borderId="14" xfId="1" applyNumberFormat="1" applyFont="1" applyBorder="1" applyAlignment="1">
      <alignment horizontal="center" vertical="center"/>
    </xf>
    <xf numFmtId="176" fontId="10" fillId="0" borderId="17" xfId="1" applyNumberFormat="1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176" fontId="11" fillId="0" borderId="10" xfId="1" applyNumberFormat="1" applyFont="1" applyBorder="1" applyAlignment="1">
      <alignment horizontal="center" vertical="center"/>
    </xf>
    <xf numFmtId="176" fontId="11" fillId="0" borderId="6" xfId="1" applyNumberFormat="1" applyFont="1" applyFill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176" fontId="10" fillId="0" borderId="20" xfId="1" applyNumberFormat="1" applyFont="1" applyBorder="1" applyAlignment="1">
      <alignment horizontal="center" vertical="center"/>
    </xf>
    <xf numFmtId="178" fontId="11" fillId="0" borderId="7" xfId="0" applyNumberFormat="1" applyFont="1" applyBorder="1" applyAlignment="1">
      <alignment horizontal="center" vertical="center"/>
    </xf>
    <xf numFmtId="177" fontId="11" fillId="0" borderId="17" xfId="1" applyNumberFormat="1" applyFont="1" applyBorder="1" applyAlignment="1">
      <alignment horizontal="center" vertical="center"/>
    </xf>
    <xf numFmtId="177" fontId="11" fillId="0" borderId="16" xfId="1" applyNumberFormat="1" applyFont="1" applyBorder="1" applyAlignment="1">
      <alignment horizontal="center" vertical="center"/>
    </xf>
    <xf numFmtId="177" fontId="11" fillId="0" borderId="7" xfId="0" applyNumberFormat="1" applyFont="1" applyBorder="1" applyAlignment="1">
      <alignment horizontal="center" vertical="center"/>
    </xf>
    <xf numFmtId="177" fontId="11" fillId="0" borderId="7" xfId="0" applyNumberFormat="1" applyFont="1" applyFill="1" applyBorder="1" applyAlignment="1">
      <alignment horizontal="center" vertical="center"/>
    </xf>
    <xf numFmtId="176" fontId="11" fillId="0" borderId="16" xfId="1" applyNumberFormat="1" applyFont="1" applyBorder="1" applyAlignment="1">
      <alignment horizontal="center" vertical="center"/>
    </xf>
    <xf numFmtId="176" fontId="11" fillId="0" borderId="7" xfId="1" applyNumberFormat="1" applyFont="1" applyBorder="1" applyAlignment="1">
      <alignment horizontal="center" vertical="center"/>
    </xf>
    <xf numFmtId="177" fontId="11" fillId="0" borderId="21" xfId="0" applyNumberFormat="1" applyFont="1" applyBorder="1" applyAlignment="1">
      <alignment horizontal="center" vertical="center"/>
    </xf>
    <xf numFmtId="178" fontId="11" fillId="0" borderId="17" xfId="1" applyNumberFormat="1" applyFont="1" applyBorder="1" applyAlignment="1">
      <alignment horizontal="center" vertical="center"/>
    </xf>
    <xf numFmtId="3" fontId="11" fillId="0" borderId="22" xfId="0" applyNumberFormat="1" applyFont="1" applyBorder="1" applyAlignment="1">
      <alignment horizontal="center" vertical="center"/>
    </xf>
    <xf numFmtId="177" fontId="11" fillId="0" borderId="6" xfId="1" applyNumberFormat="1" applyFont="1" applyBorder="1" applyAlignment="1">
      <alignment horizontal="center" vertical="center"/>
    </xf>
    <xf numFmtId="178" fontId="11" fillId="0" borderId="7" xfId="0" applyNumberFormat="1" applyFont="1" applyFill="1" applyBorder="1" applyAlignment="1">
      <alignment horizontal="center" vertical="center"/>
    </xf>
    <xf numFmtId="178" fontId="11" fillId="0" borderId="6" xfId="1" applyNumberFormat="1" applyFont="1" applyBorder="1" applyAlignment="1">
      <alignment horizontal="center" vertical="center"/>
    </xf>
    <xf numFmtId="176" fontId="11" fillId="0" borderId="17" xfId="1" applyNumberFormat="1" applyFont="1" applyBorder="1" applyAlignment="1">
      <alignment horizontal="center" vertical="center" shrinkToFit="1"/>
    </xf>
    <xf numFmtId="176" fontId="11" fillId="0" borderId="6" xfId="1" applyNumberFormat="1" applyFont="1" applyBorder="1" applyAlignment="1">
      <alignment horizontal="center" vertical="center" shrinkToFit="1"/>
    </xf>
    <xf numFmtId="41" fontId="0" fillId="0" borderId="0" xfId="1" applyFont="1"/>
    <xf numFmtId="41" fontId="10" fillId="0" borderId="0" xfId="1" applyFont="1" applyAlignment="1">
      <alignment horizontal="center" vertical="center"/>
    </xf>
    <xf numFmtId="41" fontId="11" fillId="0" borderId="11" xfId="1" applyFont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177" fontId="11" fillId="0" borderId="16" xfId="1" applyNumberFormat="1" applyFont="1" applyFill="1" applyBorder="1" applyAlignment="1">
      <alignment horizontal="center" vertical="center"/>
    </xf>
    <xf numFmtId="177" fontId="11" fillId="0" borderId="21" xfId="0" applyNumberFormat="1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177" fontId="11" fillId="0" borderId="17" xfId="1" applyNumberFormat="1" applyFont="1" applyFill="1" applyBorder="1" applyAlignment="1">
      <alignment horizontal="center" vertical="center"/>
    </xf>
    <xf numFmtId="177" fontId="11" fillId="0" borderId="6" xfId="1" applyNumberFormat="1" applyFont="1" applyFill="1" applyBorder="1" applyAlignment="1">
      <alignment horizontal="center" vertical="center"/>
    </xf>
    <xf numFmtId="0" fontId="14" fillId="0" borderId="0" xfId="0" applyFont="1"/>
    <xf numFmtId="0" fontId="14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shrinkToFit="1"/>
    </xf>
    <xf numFmtId="0" fontId="14" fillId="3" borderId="1" xfId="0" applyFont="1" applyFill="1" applyBorder="1" applyAlignment="1">
      <alignment vertical="center" wrapText="1"/>
    </xf>
    <xf numFmtId="3" fontId="16" fillId="0" borderId="1" xfId="0" applyNumberFormat="1" applyFont="1" applyBorder="1" applyAlignment="1">
      <alignment horizontal="center" vertical="center"/>
    </xf>
    <xf numFmtId="3" fontId="16" fillId="0" borderId="1" xfId="0" applyNumberFormat="1" applyFont="1" applyFill="1" applyBorder="1" applyAlignment="1">
      <alignment horizontal="center" vertical="center"/>
    </xf>
    <xf numFmtId="3" fontId="15" fillId="4" borderId="1" xfId="0" applyNumberFormat="1" applyFont="1" applyFill="1" applyBorder="1" applyAlignment="1">
      <alignment horizontal="center" vertical="center"/>
    </xf>
    <xf numFmtId="3" fontId="18" fillId="0" borderId="1" xfId="0" applyNumberFormat="1" applyFont="1" applyFill="1" applyBorder="1" applyAlignment="1">
      <alignment horizontal="center" vertical="center"/>
    </xf>
    <xf numFmtId="0" fontId="14" fillId="5" borderId="1" xfId="0" applyFont="1" applyFill="1" applyBorder="1" applyAlignment="1">
      <alignment horizontal="center" vertical="center"/>
    </xf>
    <xf numFmtId="0" fontId="16" fillId="5" borderId="1" xfId="0" applyFont="1" applyFill="1" applyBorder="1" applyAlignment="1">
      <alignment horizontal="center" vertical="center"/>
    </xf>
    <xf numFmtId="0" fontId="0" fillId="0" borderId="0" xfId="0" applyFont="1"/>
    <xf numFmtId="3" fontId="12" fillId="0" borderId="34" xfId="0" applyNumberFormat="1" applyFont="1" applyBorder="1" applyAlignment="1">
      <alignment horizontal="center" vertical="center"/>
    </xf>
    <xf numFmtId="3" fontId="12" fillId="0" borderId="1" xfId="0" applyNumberFormat="1" applyFont="1" applyBorder="1" applyAlignment="1">
      <alignment horizontal="center" vertical="center"/>
    </xf>
    <xf numFmtId="3" fontId="12" fillId="0" borderId="34" xfId="0" applyNumberFormat="1" applyFont="1" applyBorder="1" applyAlignment="1">
      <alignment horizontal="center"/>
    </xf>
    <xf numFmtId="3" fontId="21" fillId="0" borderId="34" xfId="0" applyNumberFormat="1" applyFont="1" applyBorder="1" applyAlignment="1">
      <alignment horizontal="center"/>
    </xf>
    <xf numFmtId="41" fontId="6" fillId="0" borderId="1" xfId="1" applyFont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/>
    </xf>
    <xf numFmtId="3" fontId="6" fillId="0" borderId="34" xfId="0" applyNumberFormat="1" applyFont="1" applyBorder="1" applyAlignment="1">
      <alignment horizontal="center" vertical="center"/>
    </xf>
    <xf numFmtId="3" fontId="20" fillId="0" borderId="34" xfId="0" applyNumberFormat="1" applyFont="1" applyBorder="1" applyAlignment="1">
      <alignment horizontal="center"/>
    </xf>
    <xf numFmtId="41" fontId="1" fillId="0" borderId="1" xfId="1" applyFont="1" applyBorder="1" applyAlignment="1">
      <alignment horizontal="center" vertical="center"/>
    </xf>
    <xf numFmtId="3" fontId="12" fillId="0" borderId="1" xfId="0" applyNumberFormat="1" applyFont="1" applyBorder="1"/>
    <xf numFmtId="3" fontId="12" fillId="0" borderId="34" xfId="0" applyNumberFormat="1" applyFont="1" applyBorder="1"/>
    <xf numFmtId="3" fontId="12" fillId="0" borderId="1" xfId="0" applyNumberFormat="1" applyFont="1" applyBorder="1" applyAlignment="1">
      <alignment vertical="center"/>
    </xf>
    <xf numFmtId="3" fontId="12" fillId="0" borderId="34" xfId="0" applyNumberFormat="1" applyFont="1" applyBorder="1" applyAlignment="1">
      <alignment vertical="center"/>
    </xf>
    <xf numFmtId="41" fontId="5" fillId="0" borderId="1" xfId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41" fontId="7" fillId="0" borderId="1" xfId="1" applyFont="1" applyBorder="1" applyAlignment="1">
      <alignment horizontal="center" vertical="center"/>
    </xf>
    <xf numFmtId="178" fontId="7" fillId="0" borderId="2" xfId="0" applyNumberFormat="1" applyFont="1" applyBorder="1" applyAlignment="1">
      <alignment horizontal="distributed" vertical="distributed" wrapText="1"/>
    </xf>
    <xf numFmtId="178" fontId="11" fillId="0" borderId="19" xfId="1" applyNumberFormat="1" applyFont="1" applyBorder="1" applyAlignment="1">
      <alignment horizontal="center" vertical="center"/>
    </xf>
    <xf numFmtId="178" fontId="11" fillId="0" borderId="6" xfId="1" applyNumberFormat="1" applyFont="1" applyBorder="1" applyAlignment="1">
      <alignment horizontal="center" vertical="center" shrinkToFit="1"/>
    </xf>
    <xf numFmtId="178" fontId="11" fillId="0" borderId="6" xfId="1" applyNumberFormat="1" applyFont="1" applyFill="1" applyBorder="1" applyAlignment="1">
      <alignment horizontal="center" vertical="center"/>
    </xf>
    <xf numFmtId="178" fontId="11" fillId="0" borderId="7" xfId="1" applyNumberFormat="1" applyFont="1" applyBorder="1" applyAlignment="1">
      <alignment horizontal="center" vertical="center"/>
    </xf>
    <xf numFmtId="178" fontId="11" fillId="0" borderId="5" xfId="1" applyNumberFormat="1" applyFont="1" applyBorder="1" applyAlignment="1">
      <alignment horizontal="center" vertical="center"/>
    </xf>
    <xf numFmtId="178" fontId="7" fillId="0" borderId="1" xfId="1" applyNumberFormat="1" applyFont="1" applyBorder="1" applyAlignment="1">
      <alignment horizontal="center" vertical="center"/>
    </xf>
    <xf numFmtId="178" fontId="10" fillId="0" borderId="20" xfId="1" applyNumberFormat="1" applyFont="1" applyBorder="1" applyAlignment="1">
      <alignment horizontal="center" vertical="center"/>
    </xf>
    <xf numFmtId="178" fontId="9" fillId="0" borderId="0" xfId="1" applyNumberFormat="1" applyFont="1" applyAlignment="1">
      <alignment horizontal="center"/>
    </xf>
    <xf numFmtId="178" fontId="0" fillId="0" borderId="0" xfId="1" applyNumberFormat="1" applyFont="1" applyAlignment="1">
      <alignment horizontal="center"/>
    </xf>
    <xf numFmtId="178" fontId="0" fillId="0" borderId="0" xfId="0" applyNumberFormat="1" applyAlignment="1">
      <alignment horizontal="center"/>
    </xf>
    <xf numFmtId="179" fontId="22" fillId="8" borderId="1" xfId="0" applyNumberFormat="1" applyFont="1" applyFill="1" applyBorder="1" applyAlignment="1">
      <alignment horizontal="center" vertical="center"/>
    </xf>
    <xf numFmtId="3" fontId="16" fillId="0" borderId="1" xfId="2" applyNumberFormat="1" applyFont="1" applyFill="1" applyBorder="1" applyAlignment="1">
      <alignment horizontal="center" vertical="center"/>
    </xf>
    <xf numFmtId="3" fontId="23" fillId="0" borderId="1" xfId="2" applyNumberFormat="1" applyFont="1" applyFill="1" applyBorder="1" applyAlignment="1">
      <alignment horizontal="center" vertical="center"/>
    </xf>
    <xf numFmtId="179" fontId="15" fillId="2" borderId="1" xfId="0" applyNumberFormat="1" applyFont="1" applyFill="1" applyBorder="1" applyAlignment="1">
      <alignment horizontal="center" vertical="center"/>
    </xf>
    <xf numFmtId="179" fontId="0" fillId="0" borderId="0" xfId="0" applyNumberFormat="1"/>
    <xf numFmtId="179" fontId="16" fillId="5" borderId="1" xfId="0" applyNumberFormat="1" applyFont="1" applyFill="1" applyBorder="1" applyAlignment="1">
      <alignment horizontal="center" vertical="center" wrapText="1"/>
    </xf>
    <xf numFmtId="0" fontId="16" fillId="9" borderId="2" xfId="2" applyFont="1" applyFill="1" applyBorder="1" applyAlignment="1">
      <alignment horizontal="center" vertical="center"/>
    </xf>
    <xf numFmtId="179" fontId="16" fillId="7" borderId="2" xfId="0" applyNumberFormat="1" applyFont="1" applyFill="1" applyBorder="1" applyAlignment="1">
      <alignment horizontal="center" vertical="center" wrapText="1"/>
    </xf>
    <xf numFmtId="3" fontId="15" fillId="6" borderId="1" xfId="0" applyNumberFormat="1" applyFont="1" applyFill="1" applyBorder="1" applyAlignment="1">
      <alignment horizontal="center" vertical="center"/>
    </xf>
    <xf numFmtId="179" fontId="15" fillId="6" borderId="1" xfId="0" applyNumberFormat="1" applyFont="1" applyFill="1" applyBorder="1" applyAlignment="1">
      <alignment horizontal="center" vertical="center"/>
    </xf>
    <xf numFmtId="179" fontId="22" fillId="6" borderId="1" xfId="0" applyNumberFormat="1" applyFont="1" applyFill="1" applyBorder="1" applyAlignment="1">
      <alignment horizontal="center" vertical="center"/>
    </xf>
    <xf numFmtId="3" fontId="18" fillId="6" borderId="1" xfId="0" applyNumberFormat="1" applyFont="1" applyFill="1" applyBorder="1" applyAlignment="1">
      <alignment horizontal="center" vertical="center"/>
    </xf>
    <xf numFmtId="0" fontId="15" fillId="10" borderId="1" xfId="0" applyFont="1" applyFill="1" applyBorder="1" applyAlignment="1">
      <alignment horizontal="center" vertical="center"/>
    </xf>
    <xf numFmtId="3" fontId="15" fillId="10" borderId="1" xfId="0" applyNumberFormat="1" applyFont="1" applyFill="1" applyBorder="1" applyAlignment="1">
      <alignment horizontal="center" vertical="center"/>
    </xf>
    <xf numFmtId="179" fontId="15" fillId="10" borderId="1" xfId="0" applyNumberFormat="1" applyFont="1" applyFill="1" applyBorder="1" applyAlignment="1">
      <alignment horizontal="center" vertical="center"/>
    </xf>
    <xf numFmtId="179" fontId="22" fillId="10" borderId="1" xfId="0" applyNumberFormat="1" applyFont="1" applyFill="1" applyBorder="1" applyAlignment="1">
      <alignment horizontal="center" vertical="center"/>
    </xf>
    <xf numFmtId="3" fontId="18" fillId="10" borderId="1" xfId="0" applyNumberFormat="1" applyFont="1" applyFill="1" applyBorder="1" applyAlignment="1">
      <alignment horizontal="center" vertical="center"/>
    </xf>
    <xf numFmtId="0" fontId="16" fillId="11" borderId="1" xfId="0" applyFont="1" applyFill="1" applyBorder="1" applyAlignment="1">
      <alignment horizontal="center" vertical="center"/>
    </xf>
    <xf numFmtId="3" fontId="16" fillId="11" borderId="1" xfId="0" applyNumberFormat="1" applyFont="1" applyFill="1" applyBorder="1" applyAlignment="1">
      <alignment horizontal="center" vertical="center"/>
    </xf>
    <xf numFmtId="179" fontId="15" fillId="11" borderId="1" xfId="0" applyNumberFormat="1" applyFont="1" applyFill="1" applyBorder="1" applyAlignment="1">
      <alignment horizontal="center" vertical="center"/>
    </xf>
    <xf numFmtId="179" fontId="22" fillId="11" borderId="1" xfId="0" applyNumberFormat="1" applyFont="1" applyFill="1" applyBorder="1" applyAlignment="1">
      <alignment horizontal="center" vertical="center"/>
    </xf>
    <xf numFmtId="3" fontId="18" fillId="11" borderId="1" xfId="0" applyNumberFormat="1" applyFont="1" applyFill="1" applyBorder="1" applyAlignment="1">
      <alignment horizontal="center" vertical="center"/>
    </xf>
    <xf numFmtId="0" fontId="15" fillId="11" borderId="1" xfId="0" applyFont="1" applyFill="1" applyBorder="1" applyAlignment="1">
      <alignment horizontal="center" vertical="center"/>
    </xf>
    <xf numFmtId="3" fontId="14" fillId="11" borderId="1" xfId="0" applyNumberFormat="1" applyFont="1" applyFill="1" applyBorder="1" applyAlignment="1">
      <alignment horizontal="center" vertical="center"/>
    </xf>
    <xf numFmtId="0" fontId="16" fillId="10" borderId="1" xfId="0" applyFont="1" applyFill="1" applyBorder="1" applyAlignment="1">
      <alignment horizontal="center" vertical="center"/>
    </xf>
    <xf numFmtId="3" fontId="16" fillId="10" borderId="1" xfId="0" applyNumberFormat="1" applyFont="1" applyFill="1" applyBorder="1" applyAlignment="1">
      <alignment horizontal="center" vertical="center"/>
    </xf>
    <xf numFmtId="3" fontId="16" fillId="10" borderId="35" xfId="2" applyNumberFormat="1" applyFont="1" applyFill="1" applyBorder="1" applyAlignment="1">
      <alignment horizontal="center" vertical="center"/>
    </xf>
    <xf numFmtId="0" fontId="11" fillId="6" borderId="3" xfId="0" applyFont="1" applyFill="1" applyBorder="1" applyAlignment="1">
      <alignment horizontal="center" vertical="center"/>
    </xf>
    <xf numFmtId="177" fontId="11" fillId="6" borderId="14" xfId="1" applyNumberFormat="1" applyFont="1" applyFill="1" applyBorder="1" applyAlignment="1">
      <alignment horizontal="center" vertical="center" wrapText="1"/>
    </xf>
    <xf numFmtId="0" fontId="11" fillId="6" borderId="15" xfId="0" applyFont="1" applyFill="1" applyBorder="1" applyAlignment="1">
      <alignment horizontal="center" vertical="center"/>
    </xf>
    <xf numFmtId="0" fontId="11" fillId="6" borderId="11" xfId="0" applyFont="1" applyFill="1" applyBorder="1" applyAlignment="1">
      <alignment horizontal="center" vertical="center"/>
    </xf>
    <xf numFmtId="0" fontId="0" fillId="12" borderId="0" xfId="0" applyFont="1" applyFill="1"/>
    <xf numFmtId="0" fontId="6" fillId="0" borderId="1" xfId="1" applyNumberFormat="1" applyFont="1" applyBorder="1" applyAlignment="1">
      <alignment horizontal="center" vertical="center"/>
    </xf>
    <xf numFmtId="3" fontId="6" fillId="0" borderId="23" xfId="0" applyNumberFormat="1" applyFont="1" applyBorder="1" applyAlignment="1">
      <alignment vertical="center"/>
    </xf>
    <xf numFmtId="41" fontId="5" fillId="0" borderId="1" xfId="1" quotePrefix="1" applyFont="1" applyBorder="1" applyAlignment="1">
      <alignment horizontal="center" vertical="center"/>
    </xf>
    <xf numFmtId="3" fontId="20" fillId="0" borderId="1" xfId="0" applyNumberFormat="1" applyFont="1" applyBorder="1"/>
    <xf numFmtId="3" fontId="20" fillId="0" borderId="34" xfId="0" applyNumberFormat="1" applyFont="1" applyBorder="1"/>
    <xf numFmtId="3" fontId="6" fillId="0" borderId="1" xfId="0" applyNumberFormat="1" applyFont="1" applyBorder="1" applyAlignment="1">
      <alignment vertical="center"/>
    </xf>
    <xf numFmtId="3" fontId="6" fillId="0" borderId="34" xfId="0" applyNumberFormat="1" applyFont="1" applyBorder="1" applyAlignment="1">
      <alignment vertical="center"/>
    </xf>
    <xf numFmtId="3" fontId="5" fillId="0" borderId="1" xfId="0" applyNumberFormat="1" applyFont="1" applyBorder="1" applyAlignment="1">
      <alignment horizontal="center" vertical="center"/>
    </xf>
    <xf numFmtId="3" fontId="5" fillId="0" borderId="34" xfId="0" applyNumberFormat="1" applyFont="1" applyBorder="1" applyAlignment="1">
      <alignment horizontal="center" vertical="center"/>
    </xf>
    <xf numFmtId="41" fontId="24" fillId="0" borderId="1" xfId="1" applyFont="1" applyFill="1" applyBorder="1" applyAlignment="1">
      <alignment horizontal="center" vertical="center"/>
    </xf>
    <xf numFmtId="41" fontId="25" fillId="0" borderId="1" xfId="1" applyFont="1" applyFill="1" applyBorder="1" applyAlignment="1">
      <alignment vertical="center"/>
    </xf>
    <xf numFmtId="41" fontId="25" fillId="0" borderId="34" xfId="1" applyFont="1" applyFill="1" applyBorder="1" applyAlignment="1">
      <alignment vertical="center"/>
    </xf>
    <xf numFmtId="41" fontId="25" fillId="0" borderId="34" xfId="1" applyFont="1" applyFill="1" applyBorder="1" applyAlignment="1">
      <alignment horizontal="center" vertical="center"/>
    </xf>
    <xf numFmtId="41" fontId="12" fillId="0" borderId="34" xfId="0" applyNumberFormat="1" applyFont="1" applyBorder="1"/>
    <xf numFmtId="3" fontId="12" fillId="0" borderId="34" xfId="0" applyNumberFormat="1" applyFont="1" applyBorder="1" applyAlignment="1">
      <alignment horizontal="right"/>
    </xf>
    <xf numFmtId="41" fontId="26" fillId="0" borderId="1" xfId="1" applyFont="1" applyBorder="1" applyAlignment="1">
      <alignment horizontal="right" vertical="center"/>
    </xf>
    <xf numFmtId="41" fontId="27" fillId="0" borderId="1" xfId="1" applyFont="1" applyBorder="1" applyAlignment="1">
      <alignment vertical="center"/>
    </xf>
    <xf numFmtId="41" fontId="27" fillId="0" borderId="1" xfId="1" applyFont="1" applyFill="1" applyBorder="1" applyAlignment="1">
      <alignment vertical="center"/>
    </xf>
    <xf numFmtId="41" fontId="27" fillId="0" borderId="34" xfId="1" applyFont="1" applyFill="1" applyBorder="1" applyAlignment="1">
      <alignment vertical="center"/>
    </xf>
    <xf numFmtId="41" fontId="28" fillId="0" borderId="34" xfId="1" applyFont="1" applyFill="1" applyBorder="1" applyAlignment="1">
      <alignment horizontal="center" vertical="center"/>
    </xf>
    <xf numFmtId="41" fontId="27" fillId="0" borderId="34" xfId="1" applyFont="1" applyBorder="1" applyAlignment="1">
      <alignment vertical="center"/>
    </xf>
    <xf numFmtId="41" fontId="12" fillId="0" borderId="1" xfId="1" applyFont="1" applyBorder="1" applyAlignment="1">
      <alignment horizontal="right"/>
    </xf>
    <xf numFmtId="3" fontId="21" fillId="0" borderId="1" xfId="0" applyNumberFormat="1" applyFont="1" applyBorder="1"/>
    <xf numFmtId="3" fontId="21" fillId="0" borderId="34" xfId="0" applyNumberFormat="1" applyFont="1" applyBorder="1"/>
    <xf numFmtId="41" fontId="6" fillId="0" borderId="1" xfId="1" applyFont="1" applyBorder="1" applyAlignment="1">
      <alignment vertical="center"/>
    </xf>
    <xf numFmtId="0" fontId="7" fillId="0" borderId="36" xfId="0" applyFont="1" applyFill="1" applyBorder="1" applyAlignment="1">
      <alignment horizontal="distributed" vertical="distributed" wrapText="1"/>
    </xf>
    <xf numFmtId="0" fontId="16" fillId="5" borderId="2" xfId="2" applyFont="1" applyFill="1" applyBorder="1" applyAlignment="1">
      <alignment horizontal="center" vertical="center"/>
    </xf>
    <xf numFmtId="177" fontId="7" fillId="0" borderId="1" xfId="0" applyNumberFormat="1" applyFont="1" applyFill="1" applyBorder="1" applyAlignment="1">
      <alignment horizontal="center" vertical="center"/>
    </xf>
    <xf numFmtId="177" fontId="7" fillId="12" borderId="1" xfId="0" applyNumberFormat="1" applyFont="1" applyFill="1" applyBorder="1" applyAlignment="1">
      <alignment horizontal="center" vertical="center"/>
    </xf>
    <xf numFmtId="177" fontId="7" fillId="12" borderId="34" xfId="0" applyNumberFormat="1" applyFont="1" applyFill="1" applyBorder="1" applyAlignment="1">
      <alignment horizontal="center" vertical="center"/>
    </xf>
    <xf numFmtId="177" fontId="6" fillId="0" borderId="34" xfId="0" applyNumberFormat="1" applyFont="1" applyFill="1" applyBorder="1" applyAlignment="1">
      <alignment horizontal="center" vertical="center"/>
    </xf>
    <xf numFmtId="3" fontId="29" fillId="0" borderId="1" xfId="0" applyNumberFormat="1" applyFont="1" applyBorder="1" applyAlignment="1">
      <alignment horizontal="center" vertical="center"/>
    </xf>
    <xf numFmtId="41" fontId="5" fillId="0" borderId="1" xfId="1" applyFont="1" applyBorder="1" applyAlignment="1">
      <alignment horizontal="center" vertical="center" shrinkToFit="1"/>
    </xf>
    <xf numFmtId="41" fontId="5" fillId="0" borderId="1" xfId="1" applyFont="1" applyBorder="1" applyAlignment="1">
      <alignment vertical="center" shrinkToFit="1"/>
    </xf>
    <xf numFmtId="41" fontId="5" fillId="0" borderId="34" xfId="1" applyFont="1" applyBorder="1" applyAlignment="1">
      <alignment vertical="center" shrinkToFit="1"/>
    </xf>
    <xf numFmtId="41" fontId="5" fillId="0" borderId="34" xfId="1" applyFont="1" applyBorder="1" applyAlignment="1">
      <alignment horizontal="center" vertical="center" shrinkToFit="1"/>
    </xf>
    <xf numFmtId="3" fontId="29" fillId="0" borderId="24" xfId="0" applyNumberFormat="1" applyFont="1" applyFill="1" applyBorder="1" applyAlignment="1">
      <alignment horizontal="center" vertical="center"/>
    </xf>
    <xf numFmtId="41" fontId="8" fillId="0" borderId="1" xfId="1" applyFont="1" applyBorder="1" applyAlignment="1">
      <alignment horizontal="center" vertical="center"/>
    </xf>
    <xf numFmtId="3" fontId="8" fillId="0" borderId="1" xfId="0" applyNumberFormat="1" applyFont="1" applyBorder="1"/>
    <xf numFmtId="3" fontId="8" fillId="0" borderId="34" xfId="0" applyNumberFormat="1" applyFont="1" applyBorder="1"/>
    <xf numFmtId="3" fontId="8" fillId="0" borderId="34" xfId="0" applyNumberFormat="1" applyFont="1" applyBorder="1" applyAlignment="1">
      <alignment horizontal="center"/>
    </xf>
    <xf numFmtId="177" fontId="7" fillId="12" borderId="1" xfId="1" applyNumberFormat="1" applyFont="1" applyFill="1" applyBorder="1" applyAlignment="1">
      <alignment horizontal="center" vertical="center"/>
    </xf>
    <xf numFmtId="3" fontId="12" fillId="0" borderId="1" xfId="0" applyNumberFormat="1" applyFont="1" applyBorder="1" applyAlignment="1">
      <alignment horizontal="center"/>
    </xf>
    <xf numFmtId="41" fontId="30" fillId="0" borderId="1" xfId="1" applyFont="1" applyBorder="1" applyAlignment="1">
      <alignment vertical="center"/>
    </xf>
    <xf numFmtId="3" fontId="30" fillId="0" borderId="1" xfId="0" applyNumberFormat="1" applyFont="1" applyBorder="1" applyAlignment="1">
      <alignment vertical="center"/>
    </xf>
    <xf numFmtId="3" fontId="30" fillId="0" borderId="34" xfId="0" applyNumberFormat="1" applyFont="1" applyBorder="1" applyAlignment="1">
      <alignment vertical="center"/>
    </xf>
    <xf numFmtId="41" fontId="6" fillId="0" borderId="34" xfId="1" applyFont="1" applyBorder="1" applyAlignment="1">
      <alignment vertical="center"/>
    </xf>
    <xf numFmtId="41" fontId="6" fillId="0" borderId="23" xfId="1" applyFont="1" applyBorder="1" applyAlignment="1">
      <alignment horizontal="center" vertical="center"/>
    </xf>
    <xf numFmtId="3" fontId="12" fillId="0" borderId="23" xfId="0" applyNumberFormat="1" applyFont="1" applyBorder="1" applyAlignment="1">
      <alignment horizontal="center" vertical="center"/>
    </xf>
    <xf numFmtId="3" fontId="12" fillId="12" borderId="23" xfId="0" applyNumberFormat="1" applyFont="1" applyFill="1" applyBorder="1" applyAlignment="1">
      <alignment horizontal="center" vertical="center"/>
    </xf>
    <xf numFmtId="3" fontId="6" fillId="12" borderId="1" xfId="0" applyNumberFormat="1" applyFont="1" applyFill="1" applyBorder="1" applyAlignment="1">
      <alignment vertical="center"/>
    </xf>
    <xf numFmtId="3" fontId="12" fillId="0" borderId="1" xfId="0" applyNumberFormat="1" applyFont="1" applyFill="1" applyBorder="1" applyAlignment="1">
      <alignment horizontal="right" vertical="center"/>
    </xf>
    <xf numFmtId="3" fontId="12" fillId="0" borderId="1" xfId="0" applyNumberFormat="1" applyFont="1" applyFill="1" applyBorder="1" applyAlignment="1">
      <alignment horizontal="center" vertical="center"/>
    </xf>
    <xf numFmtId="3" fontId="12" fillId="12" borderId="34" xfId="0" applyNumberFormat="1" applyFont="1" applyFill="1" applyBorder="1"/>
    <xf numFmtId="41" fontId="6" fillId="0" borderId="1" xfId="1" applyFont="1" applyBorder="1" applyAlignment="1">
      <alignment horizontal="right" vertical="center"/>
    </xf>
    <xf numFmtId="3" fontId="12" fillId="12" borderId="1" xfId="0" applyNumberFormat="1" applyFont="1" applyFill="1" applyBorder="1"/>
    <xf numFmtId="41" fontId="6" fillId="0" borderId="1" xfId="0" applyNumberFormat="1" applyFont="1" applyBorder="1" applyAlignment="1">
      <alignment horizontal="center" vertical="center"/>
    </xf>
    <xf numFmtId="3" fontId="28" fillId="0" borderId="34" xfId="0" applyNumberFormat="1" applyFont="1" applyBorder="1" applyAlignment="1">
      <alignment horizontal="center" vertical="center"/>
    </xf>
    <xf numFmtId="3" fontId="28" fillId="12" borderId="34" xfId="0" applyNumberFormat="1" applyFont="1" applyFill="1" applyBorder="1" applyAlignment="1">
      <alignment horizontal="center" vertical="center"/>
    </xf>
    <xf numFmtId="3" fontId="28" fillId="0" borderId="37" xfId="0" applyNumberFormat="1" applyFont="1" applyBorder="1" applyAlignment="1">
      <alignment horizontal="center" vertical="center"/>
    </xf>
    <xf numFmtId="41" fontId="12" fillId="0" borderId="1" xfId="1" applyFont="1" applyBorder="1" applyAlignment="1">
      <alignment vertical="center"/>
    </xf>
    <xf numFmtId="41" fontId="12" fillId="0" borderId="34" xfId="1" applyFont="1" applyBorder="1" applyAlignment="1">
      <alignment vertical="center"/>
    </xf>
    <xf numFmtId="41" fontId="12" fillId="0" borderId="34" xfId="1" applyFont="1" applyBorder="1" applyAlignment="1">
      <alignment horizontal="center" vertical="center"/>
    </xf>
    <xf numFmtId="3" fontId="31" fillId="0" borderId="38" xfId="0" applyNumberFormat="1" applyFont="1" applyBorder="1" applyAlignment="1">
      <alignment horizontal="center" vertical="center"/>
    </xf>
    <xf numFmtId="3" fontId="12" fillId="0" borderId="34" xfId="0" quotePrefix="1" applyNumberFormat="1" applyFont="1" applyBorder="1" applyAlignment="1">
      <alignment horizontal="center" vertical="center"/>
    </xf>
    <xf numFmtId="41" fontId="12" fillId="0" borderId="1" xfId="1" applyFont="1" applyFill="1" applyBorder="1" applyAlignment="1">
      <alignment horizontal="right" vertical="center"/>
    </xf>
    <xf numFmtId="0" fontId="13" fillId="0" borderId="0" xfId="0" applyFont="1" applyAlignment="1">
      <alignment horizontal="center"/>
    </xf>
    <xf numFmtId="0" fontId="14" fillId="3" borderId="23" xfId="0" applyFont="1" applyFill="1" applyBorder="1" applyAlignment="1">
      <alignment horizontal="center" vertical="center" wrapText="1"/>
    </xf>
    <xf numFmtId="0" fontId="14" fillId="3" borderId="24" xfId="0" applyFont="1" applyFill="1" applyBorder="1" applyAlignment="1">
      <alignment horizontal="center" vertical="center" wrapText="1"/>
    </xf>
    <xf numFmtId="0" fontId="14" fillId="3" borderId="24" xfId="0" applyFont="1" applyFill="1" applyBorder="1" applyAlignment="1">
      <alignment horizontal="center" vertical="center"/>
    </xf>
    <xf numFmtId="0" fontId="14" fillId="0" borderId="25" xfId="0" applyFont="1" applyBorder="1" applyAlignment="1">
      <alignment horizontal="right"/>
    </xf>
    <xf numFmtId="0" fontId="14" fillId="5" borderId="26" xfId="0" applyFont="1" applyFill="1" applyBorder="1" applyAlignment="1">
      <alignment horizontal="center" vertical="center"/>
    </xf>
    <xf numFmtId="0" fontId="14" fillId="5" borderId="27" xfId="0" applyFont="1" applyFill="1" applyBorder="1" applyAlignment="1">
      <alignment vertical="center"/>
    </xf>
    <xf numFmtId="0" fontId="15" fillId="6" borderId="26" xfId="0" applyFont="1" applyFill="1" applyBorder="1" applyAlignment="1">
      <alignment horizontal="center" vertical="center"/>
    </xf>
    <xf numFmtId="0" fontId="15" fillId="6" borderId="27" xfId="0" applyFont="1" applyFill="1" applyBorder="1" applyAlignment="1">
      <alignment vertical="center"/>
    </xf>
    <xf numFmtId="0" fontId="10" fillId="6" borderId="32" xfId="0" applyFont="1" applyFill="1" applyBorder="1" applyAlignment="1">
      <alignment horizontal="center" vertical="center" wrapText="1"/>
    </xf>
    <xf numFmtId="0" fontId="10" fillId="6" borderId="31" xfId="0" applyFont="1" applyFill="1" applyBorder="1" applyAlignment="1">
      <alignment horizontal="center" vertical="center" wrapText="1"/>
    </xf>
    <xf numFmtId="0" fontId="10" fillId="6" borderId="33" xfId="0" applyFont="1" applyFill="1" applyBorder="1" applyAlignment="1">
      <alignment horizontal="center" vertical="center"/>
    </xf>
    <xf numFmtId="0" fontId="10" fillId="6" borderId="9" xfId="0" applyFont="1" applyFill="1" applyBorder="1" applyAlignment="1">
      <alignment horizontal="center" vertical="center" wrapText="1"/>
    </xf>
    <xf numFmtId="0" fontId="10" fillId="6" borderId="8" xfId="0" applyFont="1" applyFill="1" applyBorder="1" applyAlignment="1">
      <alignment horizontal="center" vertical="center"/>
    </xf>
    <xf numFmtId="0" fontId="10" fillId="6" borderId="9" xfId="0" applyFont="1" applyFill="1" applyBorder="1" applyAlignment="1">
      <alignment horizontal="center" vertical="center"/>
    </xf>
    <xf numFmtId="0" fontId="19" fillId="6" borderId="31" xfId="0" applyFont="1" applyFill="1" applyBorder="1" applyAlignment="1">
      <alignment horizontal="center" vertical="center"/>
    </xf>
    <xf numFmtId="0" fontId="19" fillId="6" borderId="29" xfId="0" applyFont="1" applyFill="1" applyBorder="1" applyAlignment="1">
      <alignment horizontal="center" vertical="center"/>
    </xf>
    <xf numFmtId="0" fontId="10" fillId="6" borderId="32" xfId="0" applyFont="1" applyFill="1" applyBorder="1" applyAlignment="1">
      <alignment horizontal="center" vertical="center"/>
    </xf>
    <xf numFmtId="0" fontId="10" fillId="6" borderId="31" xfId="0" applyFont="1" applyFill="1" applyBorder="1" applyAlignment="1">
      <alignment horizontal="center" vertical="center"/>
    </xf>
    <xf numFmtId="0" fontId="10" fillId="6" borderId="29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0" xfId="0" applyBorder="1" applyAlignment="1">
      <alignment horizontal="right"/>
    </xf>
    <xf numFmtId="0" fontId="7" fillId="0" borderId="30" xfId="0" applyFont="1" applyBorder="1" applyAlignment="1">
      <alignment horizontal="distributed" vertical="distributed" wrapText="1"/>
    </xf>
    <xf numFmtId="0" fontId="7" fillId="0" borderId="28" xfId="0" applyFont="1" applyBorder="1" applyAlignment="1">
      <alignment horizontal="distributed" vertical="distributed"/>
    </xf>
    <xf numFmtId="0" fontId="10" fillId="12" borderId="32" xfId="0" applyFont="1" applyFill="1" applyBorder="1" applyAlignment="1">
      <alignment horizontal="center" vertical="center"/>
    </xf>
    <xf numFmtId="0" fontId="10" fillId="12" borderId="31" xfId="0" applyFont="1" applyFill="1" applyBorder="1" applyAlignment="1">
      <alignment horizontal="center" vertical="center"/>
    </xf>
    <xf numFmtId="0" fontId="10" fillId="12" borderId="29" xfId="0" applyFont="1" applyFill="1" applyBorder="1" applyAlignment="1">
      <alignment horizontal="center" vertical="center"/>
    </xf>
  </cellXfs>
  <cellStyles count="3">
    <cellStyle name="Normal" xfId="2"/>
    <cellStyle name="쉼표 [0]" xfId="1" builtinId="6"/>
    <cellStyle name="표준" xfId="0" builtinId="0"/>
  </cellStyles>
  <dxfs count="0"/>
  <tableStyles count="0" defaultTableStyle="TableStyleMedium9" defaultPivotStyle="PivotStyleLight16"/>
  <colors>
    <mruColors>
      <color rgb="FF66FFFF"/>
      <color rgb="FFFF99FF"/>
      <color rgb="FFFF66FF"/>
      <color rgb="FFCC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6"/>
  <sheetViews>
    <sheetView tabSelected="1" view="pageBreakPreview" zoomScaleNormal="100" zoomScaleSheetLayoutView="100" workbookViewId="0">
      <selection activeCell="G17" sqref="G17"/>
    </sheetView>
  </sheetViews>
  <sheetFormatPr defaultRowHeight="13.5"/>
  <cols>
    <col min="1" max="1" width="3.88671875" customWidth="1"/>
    <col min="2" max="2" width="18.33203125" customWidth="1"/>
    <col min="3" max="5" width="11" customWidth="1"/>
    <col min="6" max="6" width="11.44140625" style="103" customWidth="1"/>
    <col min="7" max="7" width="9.5546875" style="103" customWidth="1"/>
    <col min="8" max="8" width="10.6640625" customWidth="1"/>
    <col min="9" max="9" width="10.77734375" customWidth="1"/>
  </cols>
  <sheetData>
    <row r="1" spans="1:11" ht="26.25" customHeight="1">
      <c r="A1" s="197" t="s">
        <v>103</v>
      </c>
      <c r="B1" s="197"/>
      <c r="C1" s="197"/>
      <c r="D1" s="197"/>
      <c r="E1" s="197"/>
      <c r="F1" s="197"/>
      <c r="G1" s="197"/>
      <c r="H1" s="197"/>
      <c r="I1" s="197"/>
    </row>
    <row r="2" spans="1:11" ht="19.5" customHeight="1" thickBot="1">
      <c r="A2" s="60"/>
      <c r="B2" s="201" t="s">
        <v>0</v>
      </c>
      <c r="C2" s="201"/>
      <c r="D2" s="201"/>
      <c r="E2" s="201"/>
      <c r="F2" s="201"/>
      <c r="G2" s="201"/>
      <c r="H2" s="201"/>
      <c r="I2" s="201"/>
    </row>
    <row r="3" spans="1:11" s="71" customFormat="1" ht="30" customHeight="1">
      <c r="A3" s="202" t="s">
        <v>1</v>
      </c>
      <c r="B3" s="203"/>
      <c r="C3" s="70" t="s">
        <v>101</v>
      </c>
      <c r="D3" s="157" t="s">
        <v>100</v>
      </c>
      <c r="E3" s="105" t="s">
        <v>102</v>
      </c>
      <c r="F3" s="104" t="s">
        <v>96</v>
      </c>
      <c r="G3" s="106" t="s">
        <v>95</v>
      </c>
      <c r="H3" s="69" t="s">
        <v>99</v>
      </c>
      <c r="I3" s="69" t="s">
        <v>61</v>
      </c>
    </row>
    <row r="4" spans="1:11" ht="23.25" customHeight="1">
      <c r="A4" s="204" t="s">
        <v>2</v>
      </c>
      <c r="B4" s="205"/>
      <c r="C4" s="107">
        <v>299373</v>
      </c>
      <c r="D4" s="107">
        <v>277619</v>
      </c>
      <c r="E4" s="107">
        <f t="shared" ref="E4" si="0">E5+E42</f>
        <v>302960</v>
      </c>
      <c r="F4" s="108">
        <f t="shared" ref="F4" si="1">(E4-C4)</f>
        <v>3587</v>
      </c>
      <c r="G4" s="109">
        <f>E4-D4</f>
        <v>25341</v>
      </c>
      <c r="H4" s="110">
        <v>2926294</v>
      </c>
      <c r="I4" s="110">
        <f>SUM(I5,I42)</f>
        <v>3229254</v>
      </c>
    </row>
    <row r="5" spans="1:11" ht="23.25" customHeight="1">
      <c r="A5" s="198" t="s">
        <v>3</v>
      </c>
      <c r="B5" s="111" t="s">
        <v>4</v>
      </c>
      <c r="C5" s="112">
        <v>136768</v>
      </c>
      <c r="D5" s="112">
        <v>134136</v>
      </c>
      <c r="E5" s="112">
        <f t="shared" ref="E5" si="2">E6+E12+E27+E32+E37</f>
        <v>141784</v>
      </c>
      <c r="F5" s="113">
        <f t="shared" ref="F5:F42" si="3">(E5-C5)</f>
        <v>5016</v>
      </c>
      <c r="G5" s="114">
        <f t="shared" ref="G5:G42" si="4">E5-D5</f>
        <v>7648</v>
      </c>
      <c r="H5" s="115">
        <v>1353220</v>
      </c>
      <c r="I5" s="115">
        <f>SUM(I6,I12,I27,I32,I37)</f>
        <v>1495004</v>
      </c>
    </row>
    <row r="6" spans="1:11" ht="19.5" customHeight="1">
      <c r="A6" s="199"/>
      <c r="B6" s="116" t="s">
        <v>5</v>
      </c>
      <c r="C6" s="117">
        <v>61785</v>
      </c>
      <c r="D6" s="117">
        <v>53176</v>
      </c>
      <c r="E6" s="117">
        <f t="shared" ref="E6" si="5">SUM(E7:E11)</f>
        <v>53955</v>
      </c>
      <c r="F6" s="118">
        <f t="shared" si="3"/>
        <v>-7830</v>
      </c>
      <c r="G6" s="119">
        <f t="shared" si="4"/>
        <v>779</v>
      </c>
      <c r="H6" s="120">
        <v>574433</v>
      </c>
      <c r="I6" s="120">
        <f>SUM(I7:I11)</f>
        <v>628388</v>
      </c>
    </row>
    <row r="7" spans="1:11" ht="19.5" customHeight="1">
      <c r="A7" s="199"/>
      <c r="B7" s="61" t="s">
        <v>6</v>
      </c>
      <c r="C7" s="65">
        <v>695</v>
      </c>
      <c r="D7" s="100">
        <v>605</v>
      </c>
      <c r="E7" s="100">
        <v>641</v>
      </c>
      <c r="F7" s="102">
        <f t="shared" si="3"/>
        <v>-54</v>
      </c>
      <c r="G7" s="99">
        <f t="shared" si="4"/>
        <v>36</v>
      </c>
      <c r="H7" s="68">
        <v>5622</v>
      </c>
      <c r="I7" s="68">
        <f>SUM(H7,E7)</f>
        <v>6263</v>
      </c>
      <c r="K7" s="15"/>
    </row>
    <row r="8" spans="1:11" ht="19.5" customHeight="1">
      <c r="A8" s="199"/>
      <c r="B8" s="61" t="s">
        <v>7</v>
      </c>
      <c r="C8" s="65">
        <v>7618</v>
      </c>
      <c r="D8" s="100">
        <v>6228</v>
      </c>
      <c r="E8" s="100">
        <v>6357</v>
      </c>
      <c r="F8" s="102">
        <f t="shared" si="3"/>
        <v>-1261</v>
      </c>
      <c r="G8" s="99">
        <f t="shared" si="4"/>
        <v>129</v>
      </c>
      <c r="H8" s="68">
        <v>69718</v>
      </c>
      <c r="I8" s="68">
        <f t="shared" ref="I8:I41" si="6">SUM(H8,E8)</f>
        <v>76075</v>
      </c>
    </row>
    <row r="9" spans="1:11" ht="27.75" customHeight="1">
      <c r="A9" s="199"/>
      <c r="B9" s="62" t="s">
        <v>38</v>
      </c>
      <c r="C9" s="65">
        <v>51950</v>
      </c>
      <c r="D9" s="100">
        <v>44884</v>
      </c>
      <c r="E9" s="100">
        <v>45497</v>
      </c>
      <c r="F9" s="102">
        <f t="shared" si="3"/>
        <v>-6453</v>
      </c>
      <c r="G9" s="99">
        <f t="shared" si="4"/>
        <v>613</v>
      </c>
      <c r="H9" s="68">
        <v>482713</v>
      </c>
      <c r="I9" s="68">
        <f t="shared" si="6"/>
        <v>528210</v>
      </c>
    </row>
    <row r="10" spans="1:11" ht="19.5" customHeight="1">
      <c r="A10" s="199"/>
      <c r="B10" s="61" t="s">
        <v>34</v>
      </c>
      <c r="C10" s="65">
        <v>1482</v>
      </c>
      <c r="D10" s="100">
        <v>1423</v>
      </c>
      <c r="E10" s="100">
        <v>1431</v>
      </c>
      <c r="F10" s="102">
        <f t="shared" si="3"/>
        <v>-51</v>
      </c>
      <c r="G10" s="99">
        <f t="shared" si="4"/>
        <v>8</v>
      </c>
      <c r="H10" s="68">
        <v>16111</v>
      </c>
      <c r="I10" s="68">
        <f t="shared" si="6"/>
        <v>17542</v>
      </c>
    </row>
    <row r="11" spans="1:11" ht="19.5" customHeight="1">
      <c r="A11" s="199"/>
      <c r="B11" s="61" t="s">
        <v>8</v>
      </c>
      <c r="C11" s="65">
        <v>40</v>
      </c>
      <c r="D11" s="100">
        <v>36</v>
      </c>
      <c r="E11" s="100">
        <v>29</v>
      </c>
      <c r="F11" s="102">
        <f t="shared" si="3"/>
        <v>-11</v>
      </c>
      <c r="G11" s="99">
        <f t="shared" si="4"/>
        <v>-7</v>
      </c>
      <c r="H11" s="68">
        <v>269</v>
      </c>
      <c r="I11" s="68">
        <f t="shared" si="6"/>
        <v>298</v>
      </c>
    </row>
    <row r="12" spans="1:11" ht="19.5" customHeight="1">
      <c r="A12" s="200"/>
      <c r="B12" s="121" t="s">
        <v>27</v>
      </c>
      <c r="C12" s="117">
        <v>21693</v>
      </c>
      <c r="D12" s="117">
        <v>20810</v>
      </c>
      <c r="E12" s="117">
        <f t="shared" ref="E12" si="7">SUM(E13:E26)</f>
        <v>20070</v>
      </c>
      <c r="F12" s="118">
        <f t="shared" si="3"/>
        <v>-1623</v>
      </c>
      <c r="G12" s="119">
        <f t="shared" si="4"/>
        <v>-740</v>
      </c>
      <c r="H12" s="120">
        <v>185163</v>
      </c>
      <c r="I12" s="120">
        <f>SUM(I13:I26)</f>
        <v>205233</v>
      </c>
    </row>
    <row r="13" spans="1:11" ht="19.5" customHeight="1">
      <c r="A13" s="200"/>
      <c r="B13" s="61" t="s">
        <v>9</v>
      </c>
      <c r="C13" s="65">
        <v>2301</v>
      </c>
      <c r="D13" s="100">
        <v>2597</v>
      </c>
      <c r="E13" s="100">
        <v>2319</v>
      </c>
      <c r="F13" s="102">
        <f t="shared" si="3"/>
        <v>18</v>
      </c>
      <c r="G13" s="99">
        <f t="shared" si="4"/>
        <v>-278</v>
      </c>
      <c r="H13" s="68">
        <v>21370</v>
      </c>
      <c r="I13" s="68">
        <f>SUM(H13,E13)</f>
        <v>23689</v>
      </c>
    </row>
    <row r="14" spans="1:11" ht="19.5" customHeight="1">
      <c r="A14" s="200"/>
      <c r="B14" s="63" t="s">
        <v>37</v>
      </c>
      <c r="C14" s="65">
        <v>5245</v>
      </c>
      <c r="D14" s="100">
        <v>4836</v>
      </c>
      <c r="E14" s="100">
        <v>4791</v>
      </c>
      <c r="F14" s="102">
        <f t="shared" si="3"/>
        <v>-454</v>
      </c>
      <c r="G14" s="99">
        <f t="shared" si="4"/>
        <v>-45</v>
      </c>
      <c r="H14" s="68">
        <v>42359</v>
      </c>
      <c r="I14" s="68">
        <f t="shared" ref="I14:I25" si="8">SUM(H14,E14)</f>
        <v>47150</v>
      </c>
    </row>
    <row r="15" spans="1:11" ht="19.5" customHeight="1">
      <c r="A15" s="200"/>
      <c r="B15" s="61" t="s">
        <v>10</v>
      </c>
      <c r="C15" s="65">
        <v>1102</v>
      </c>
      <c r="D15" s="100">
        <v>853</v>
      </c>
      <c r="E15" s="100">
        <v>750</v>
      </c>
      <c r="F15" s="102">
        <f t="shared" si="3"/>
        <v>-352</v>
      </c>
      <c r="G15" s="99">
        <f t="shared" si="4"/>
        <v>-103</v>
      </c>
      <c r="H15" s="68">
        <v>6807</v>
      </c>
      <c r="I15" s="68">
        <f t="shared" si="8"/>
        <v>7557</v>
      </c>
    </row>
    <row r="16" spans="1:11" ht="19.5" customHeight="1">
      <c r="A16" s="200"/>
      <c r="B16" s="61" t="s">
        <v>24</v>
      </c>
      <c r="C16" s="65">
        <v>662</v>
      </c>
      <c r="D16" s="100">
        <v>529</v>
      </c>
      <c r="E16" s="100">
        <v>3221</v>
      </c>
      <c r="F16" s="102">
        <f t="shared" si="3"/>
        <v>2559</v>
      </c>
      <c r="G16" s="99">
        <f t="shared" si="4"/>
        <v>2692</v>
      </c>
      <c r="H16" s="68">
        <v>5086</v>
      </c>
      <c r="I16" s="68">
        <f t="shared" si="8"/>
        <v>8307</v>
      </c>
    </row>
    <row r="17" spans="1:12" ht="19.5" customHeight="1">
      <c r="A17" s="200"/>
      <c r="B17" s="61" t="s">
        <v>91</v>
      </c>
      <c r="C17" s="65">
        <v>12</v>
      </c>
      <c r="D17" s="100">
        <v>32</v>
      </c>
      <c r="E17" s="100">
        <v>18</v>
      </c>
      <c r="F17" s="102">
        <f t="shared" si="3"/>
        <v>6</v>
      </c>
      <c r="G17" s="99">
        <f t="shared" si="4"/>
        <v>-14</v>
      </c>
      <c r="H17" s="68">
        <v>299</v>
      </c>
      <c r="I17" s="68">
        <f t="shared" si="8"/>
        <v>317</v>
      </c>
      <c r="K17" s="1"/>
    </row>
    <row r="18" spans="1:12" ht="19.5" customHeight="1">
      <c r="A18" s="200"/>
      <c r="B18" s="61" t="s">
        <v>19</v>
      </c>
      <c r="C18" s="65">
        <v>4176</v>
      </c>
      <c r="D18" s="100">
        <v>5874</v>
      </c>
      <c r="E18" s="100">
        <v>5605</v>
      </c>
      <c r="F18" s="102">
        <f t="shared" si="3"/>
        <v>1429</v>
      </c>
      <c r="G18" s="99">
        <f t="shared" si="4"/>
        <v>-269</v>
      </c>
      <c r="H18" s="68">
        <v>47589</v>
      </c>
      <c r="I18" s="68">
        <f t="shared" si="8"/>
        <v>53194</v>
      </c>
      <c r="J18" s="49"/>
    </row>
    <row r="19" spans="1:12" ht="19.5" customHeight="1">
      <c r="A19" s="200"/>
      <c r="B19" s="61" t="s">
        <v>23</v>
      </c>
      <c r="C19" s="65">
        <v>1614</v>
      </c>
      <c r="D19" s="100">
        <v>2240</v>
      </c>
      <c r="E19" s="100">
        <v>1265</v>
      </c>
      <c r="F19" s="102">
        <f t="shared" si="3"/>
        <v>-349</v>
      </c>
      <c r="G19" s="99">
        <f t="shared" si="4"/>
        <v>-975</v>
      </c>
      <c r="H19" s="68">
        <v>16905</v>
      </c>
      <c r="I19" s="68">
        <f t="shared" si="8"/>
        <v>18170</v>
      </c>
      <c r="J19" s="49"/>
    </row>
    <row r="20" spans="1:12" ht="19.5" customHeight="1">
      <c r="A20" s="200"/>
      <c r="B20" s="61" t="s">
        <v>20</v>
      </c>
      <c r="C20" s="65">
        <v>2144</v>
      </c>
      <c r="D20" s="100">
        <v>1501</v>
      </c>
      <c r="E20" s="100">
        <v>1134</v>
      </c>
      <c r="F20" s="102">
        <f t="shared" si="3"/>
        <v>-1010</v>
      </c>
      <c r="G20" s="99">
        <f t="shared" si="4"/>
        <v>-367</v>
      </c>
      <c r="H20" s="68">
        <v>17210</v>
      </c>
      <c r="I20" s="68">
        <f t="shared" si="8"/>
        <v>18344</v>
      </c>
      <c r="J20" s="49"/>
    </row>
    <row r="21" spans="1:12" ht="19.5" customHeight="1">
      <c r="A21" s="200"/>
      <c r="B21" s="61" t="s">
        <v>21</v>
      </c>
      <c r="C21" s="65">
        <v>27</v>
      </c>
      <c r="D21" s="100">
        <v>36</v>
      </c>
      <c r="E21" s="100">
        <v>49</v>
      </c>
      <c r="F21" s="102">
        <f t="shared" si="3"/>
        <v>22</v>
      </c>
      <c r="G21" s="99">
        <f t="shared" si="4"/>
        <v>13</v>
      </c>
      <c r="H21" s="68">
        <v>444</v>
      </c>
      <c r="I21" s="68">
        <f t="shared" si="8"/>
        <v>493</v>
      </c>
      <c r="J21" s="49"/>
      <c r="K21" s="1"/>
      <c r="L21" s="1"/>
    </row>
    <row r="22" spans="1:12" ht="19.5" customHeight="1">
      <c r="A22" s="200"/>
      <c r="B22" s="61" t="s">
        <v>22</v>
      </c>
      <c r="C22" s="65">
        <v>2920</v>
      </c>
      <c r="D22" s="100">
        <v>1247</v>
      </c>
      <c r="E22" s="100">
        <v>34</v>
      </c>
      <c r="F22" s="102">
        <f t="shared" si="3"/>
        <v>-2886</v>
      </c>
      <c r="G22" s="99">
        <f t="shared" si="4"/>
        <v>-1213</v>
      </c>
      <c r="H22" s="68">
        <v>14341</v>
      </c>
      <c r="I22" s="68">
        <f t="shared" si="8"/>
        <v>14375</v>
      </c>
    </row>
    <row r="23" spans="1:12" ht="19.5" customHeight="1">
      <c r="A23" s="200"/>
      <c r="B23" s="61" t="s">
        <v>94</v>
      </c>
      <c r="C23" s="65">
        <v>1317</v>
      </c>
      <c r="D23" s="100">
        <v>972</v>
      </c>
      <c r="E23" s="100">
        <v>801</v>
      </c>
      <c r="F23" s="102">
        <f t="shared" si="3"/>
        <v>-516</v>
      </c>
      <c r="G23" s="99">
        <f t="shared" si="4"/>
        <v>-171</v>
      </c>
      <c r="H23" s="68">
        <v>10539</v>
      </c>
      <c r="I23" s="68">
        <f t="shared" si="8"/>
        <v>11340</v>
      </c>
    </row>
    <row r="24" spans="1:12" ht="19.5" customHeight="1">
      <c r="A24" s="200"/>
      <c r="B24" s="63" t="s">
        <v>36</v>
      </c>
      <c r="C24" s="66">
        <v>17</v>
      </c>
      <c r="D24" s="100">
        <v>9</v>
      </c>
      <c r="E24" s="100">
        <v>34</v>
      </c>
      <c r="F24" s="102">
        <f t="shared" si="3"/>
        <v>17</v>
      </c>
      <c r="G24" s="99">
        <f t="shared" si="4"/>
        <v>25</v>
      </c>
      <c r="H24" s="68">
        <v>518</v>
      </c>
      <c r="I24" s="68">
        <f t="shared" si="8"/>
        <v>552</v>
      </c>
    </row>
    <row r="25" spans="1:12" ht="19.5" customHeight="1">
      <c r="A25" s="200"/>
      <c r="B25" s="63" t="s">
        <v>92</v>
      </c>
      <c r="C25" s="65">
        <v>106</v>
      </c>
      <c r="D25" s="100">
        <v>9</v>
      </c>
      <c r="E25" s="100">
        <v>13</v>
      </c>
      <c r="F25" s="102">
        <f t="shared" si="3"/>
        <v>-93</v>
      </c>
      <c r="G25" s="99">
        <f t="shared" si="4"/>
        <v>4</v>
      </c>
      <c r="H25" s="68">
        <v>575</v>
      </c>
      <c r="I25" s="68">
        <f t="shared" si="8"/>
        <v>588</v>
      </c>
    </row>
    <row r="26" spans="1:12" ht="19.5" customHeight="1">
      <c r="A26" s="200"/>
      <c r="B26" s="61" t="s">
        <v>11</v>
      </c>
      <c r="C26" s="65">
        <v>50</v>
      </c>
      <c r="D26" s="100">
        <v>75</v>
      </c>
      <c r="E26" s="100">
        <v>36</v>
      </c>
      <c r="F26" s="102">
        <f t="shared" si="3"/>
        <v>-14</v>
      </c>
      <c r="G26" s="99">
        <f t="shared" si="4"/>
        <v>-39</v>
      </c>
      <c r="H26" s="68">
        <v>1121</v>
      </c>
      <c r="I26" s="68">
        <f t="shared" si="6"/>
        <v>1157</v>
      </c>
    </row>
    <row r="27" spans="1:12" ht="19.5" customHeight="1">
      <c r="A27" s="200"/>
      <c r="B27" s="116" t="s">
        <v>12</v>
      </c>
      <c r="C27" s="117">
        <v>2862</v>
      </c>
      <c r="D27" s="117">
        <v>2857</v>
      </c>
      <c r="E27" s="117">
        <f t="shared" ref="E27" si="9">SUM(E28:E31)</f>
        <v>2807</v>
      </c>
      <c r="F27" s="118">
        <f t="shared" si="3"/>
        <v>-55</v>
      </c>
      <c r="G27" s="119">
        <f t="shared" si="4"/>
        <v>-50</v>
      </c>
      <c r="H27" s="122">
        <v>25479</v>
      </c>
      <c r="I27" s="122">
        <f>SUM(I28:I31)</f>
        <v>28286</v>
      </c>
    </row>
    <row r="28" spans="1:12" ht="19.5" customHeight="1">
      <c r="A28" s="200"/>
      <c r="B28" s="61" t="s">
        <v>28</v>
      </c>
      <c r="C28" s="66">
        <v>993</v>
      </c>
      <c r="D28" s="100">
        <v>931</v>
      </c>
      <c r="E28" s="100">
        <v>1168</v>
      </c>
      <c r="F28" s="102">
        <f t="shared" si="3"/>
        <v>175</v>
      </c>
      <c r="G28" s="99">
        <f t="shared" si="4"/>
        <v>237</v>
      </c>
      <c r="H28" s="68">
        <v>8901</v>
      </c>
      <c r="I28" s="68">
        <f t="shared" si="6"/>
        <v>10069</v>
      </c>
    </row>
    <row r="29" spans="1:12" ht="19.5" customHeight="1">
      <c r="A29" s="200"/>
      <c r="B29" s="61" t="s">
        <v>32</v>
      </c>
      <c r="C29" s="65"/>
      <c r="D29" s="100"/>
      <c r="E29" s="100"/>
      <c r="F29" s="102">
        <f t="shared" si="3"/>
        <v>0</v>
      </c>
      <c r="G29" s="99">
        <f t="shared" si="4"/>
        <v>0</v>
      </c>
      <c r="H29" s="68">
        <v>0</v>
      </c>
      <c r="I29" s="68">
        <f t="shared" si="6"/>
        <v>0</v>
      </c>
    </row>
    <row r="30" spans="1:12" ht="19.5" customHeight="1">
      <c r="A30" s="200"/>
      <c r="B30" s="61" t="s">
        <v>90</v>
      </c>
      <c r="C30" s="65">
        <v>1412</v>
      </c>
      <c r="D30" s="100">
        <v>1699</v>
      </c>
      <c r="E30" s="100">
        <v>1443</v>
      </c>
      <c r="F30" s="102">
        <f t="shared" si="3"/>
        <v>31</v>
      </c>
      <c r="G30" s="99">
        <f t="shared" si="4"/>
        <v>-256</v>
      </c>
      <c r="H30" s="68">
        <v>13461</v>
      </c>
      <c r="I30" s="68">
        <f t="shared" si="6"/>
        <v>14904</v>
      </c>
    </row>
    <row r="31" spans="1:12" ht="19.5" customHeight="1">
      <c r="A31" s="200"/>
      <c r="B31" s="61" t="s">
        <v>93</v>
      </c>
      <c r="C31" s="65">
        <v>457</v>
      </c>
      <c r="D31" s="100">
        <v>227</v>
      </c>
      <c r="E31" s="100">
        <v>196</v>
      </c>
      <c r="F31" s="102">
        <f t="shared" si="3"/>
        <v>-261</v>
      </c>
      <c r="G31" s="99">
        <f t="shared" si="4"/>
        <v>-31</v>
      </c>
      <c r="H31" s="68">
        <v>3117</v>
      </c>
      <c r="I31" s="68">
        <f t="shared" si="6"/>
        <v>3313</v>
      </c>
    </row>
    <row r="32" spans="1:12" ht="19.5" customHeight="1">
      <c r="A32" s="200"/>
      <c r="B32" s="116" t="s">
        <v>30</v>
      </c>
      <c r="C32" s="117">
        <v>634</v>
      </c>
      <c r="D32" s="117">
        <v>501</v>
      </c>
      <c r="E32" s="117">
        <f t="shared" ref="E32" si="10">SUM(E33:E36)</f>
        <v>461</v>
      </c>
      <c r="F32" s="118">
        <f t="shared" si="3"/>
        <v>-173</v>
      </c>
      <c r="G32" s="119">
        <f t="shared" si="4"/>
        <v>-40</v>
      </c>
      <c r="H32" s="122">
        <v>6429</v>
      </c>
      <c r="I32" s="122">
        <f>SUM(I33:I36)</f>
        <v>6890</v>
      </c>
    </row>
    <row r="33" spans="1:10" ht="19.5" customHeight="1">
      <c r="A33" s="200"/>
      <c r="B33" s="61" t="s">
        <v>14</v>
      </c>
      <c r="C33" s="67">
        <v>20</v>
      </c>
      <c r="D33" s="101">
        <v>15</v>
      </c>
      <c r="E33" s="101">
        <v>19</v>
      </c>
      <c r="F33" s="102">
        <f t="shared" si="3"/>
        <v>-1</v>
      </c>
      <c r="G33" s="99">
        <f t="shared" si="4"/>
        <v>4</v>
      </c>
      <c r="H33" s="68">
        <v>195</v>
      </c>
      <c r="I33" s="68">
        <f t="shared" si="6"/>
        <v>214</v>
      </c>
    </row>
    <row r="34" spans="1:10" ht="19.5" customHeight="1">
      <c r="A34" s="200"/>
      <c r="B34" s="61" t="s">
        <v>15</v>
      </c>
      <c r="C34" s="67">
        <v>43</v>
      </c>
      <c r="D34" s="101">
        <v>65</v>
      </c>
      <c r="E34" s="101">
        <v>82</v>
      </c>
      <c r="F34" s="102">
        <f t="shared" si="3"/>
        <v>39</v>
      </c>
      <c r="G34" s="99">
        <f t="shared" si="4"/>
        <v>17</v>
      </c>
      <c r="H34" s="68">
        <v>540</v>
      </c>
      <c r="I34" s="68">
        <f t="shared" si="6"/>
        <v>622</v>
      </c>
    </row>
    <row r="35" spans="1:10" ht="19.5" customHeight="1">
      <c r="A35" s="200"/>
      <c r="B35" s="61" t="s">
        <v>16</v>
      </c>
      <c r="C35" s="67">
        <v>102</v>
      </c>
      <c r="D35" s="101">
        <v>109</v>
      </c>
      <c r="E35" s="101">
        <v>94</v>
      </c>
      <c r="F35" s="102">
        <f t="shared" si="3"/>
        <v>-8</v>
      </c>
      <c r="G35" s="99">
        <f t="shared" si="4"/>
        <v>-15</v>
      </c>
      <c r="H35" s="68">
        <v>1245</v>
      </c>
      <c r="I35" s="68">
        <f t="shared" si="6"/>
        <v>1339</v>
      </c>
    </row>
    <row r="36" spans="1:10" ht="19.5" customHeight="1">
      <c r="A36" s="200"/>
      <c r="B36" s="61" t="s">
        <v>26</v>
      </c>
      <c r="C36" s="67">
        <v>469</v>
      </c>
      <c r="D36" s="101">
        <v>312</v>
      </c>
      <c r="E36" s="101">
        <v>266</v>
      </c>
      <c r="F36" s="102">
        <f t="shared" si="3"/>
        <v>-203</v>
      </c>
      <c r="G36" s="99">
        <f t="shared" si="4"/>
        <v>-46</v>
      </c>
      <c r="H36" s="68">
        <v>4449</v>
      </c>
      <c r="I36" s="68">
        <f t="shared" si="6"/>
        <v>4715</v>
      </c>
    </row>
    <row r="37" spans="1:10" ht="19.5" customHeight="1">
      <c r="A37" s="200"/>
      <c r="B37" s="116" t="s">
        <v>13</v>
      </c>
      <c r="C37" s="117">
        <v>49794</v>
      </c>
      <c r="D37" s="117">
        <v>56792</v>
      </c>
      <c r="E37" s="117">
        <f t="shared" ref="E37" si="11">SUM(E38:E41)</f>
        <v>64491</v>
      </c>
      <c r="F37" s="118">
        <f t="shared" si="3"/>
        <v>14697</v>
      </c>
      <c r="G37" s="119">
        <f t="shared" si="4"/>
        <v>7699</v>
      </c>
      <c r="H37" s="120">
        <v>561716</v>
      </c>
      <c r="I37" s="120">
        <f>SUM(I38:I41)</f>
        <v>626207</v>
      </c>
    </row>
    <row r="38" spans="1:10" ht="18.75" customHeight="1">
      <c r="A38" s="200"/>
      <c r="B38" s="61" t="s">
        <v>14</v>
      </c>
      <c r="C38" s="65">
        <v>1759</v>
      </c>
      <c r="D38" s="100">
        <v>1875</v>
      </c>
      <c r="E38" s="100">
        <v>2168</v>
      </c>
      <c r="F38" s="102">
        <f t="shared" si="3"/>
        <v>409</v>
      </c>
      <c r="G38" s="99">
        <f t="shared" si="4"/>
        <v>293</v>
      </c>
      <c r="H38" s="68">
        <v>16155</v>
      </c>
      <c r="I38" s="68">
        <f t="shared" si="6"/>
        <v>18323</v>
      </c>
    </row>
    <row r="39" spans="1:10" ht="18.75" customHeight="1">
      <c r="A39" s="200"/>
      <c r="B39" s="61" t="s">
        <v>15</v>
      </c>
      <c r="C39" s="65">
        <v>3090</v>
      </c>
      <c r="D39" s="100">
        <v>3431</v>
      </c>
      <c r="E39" s="100">
        <v>3563</v>
      </c>
      <c r="F39" s="102">
        <f t="shared" si="3"/>
        <v>473</v>
      </c>
      <c r="G39" s="99">
        <f t="shared" si="4"/>
        <v>132</v>
      </c>
      <c r="H39" s="68">
        <v>26918</v>
      </c>
      <c r="I39" s="68">
        <f t="shared" si="6"/>
        <v>30481</v>
      </c>
    </row>
    <row r="40" spans="1:10" ht="18.75" customHeight="1">
      <c r="A40" s="200"/>
      <c r="B40" s="61" t="s">
        <v>16</v>
      </c>
      <c r="C40" s="65">
        <v>44945</v>
      </c>
      <c r="D40" s="100">
        <v>37244</v>
      </c>
      <c r="E40" s="100">
        <v>40638</v>
      </c>
      <c r="F40" s="102">
        <f t="shared" si="3"/>
        <v>-4307</v>
      </c>
      <c r="G40" s="99">
        <f t="shared" si="4"/>
        <v>3394</v>
      </c>
      <c r="H40" s="68">
        <v>374750</v>
      </c>
      <c r="I40" s="68">
        <f t="shared" si="6"/>
        <v>415388</v>
      </c>
      <c r="J40" s="49"/>
    </row>
    <row r="41" spans="1:10" ht="18.75" customHeight="1">
      <c r="A41" s="200"/>
      <c r="B41" s="61" t="s">
        <v>17</v>
      </c>
      <c r="C41" s="65">
        <v>17644</v>
      </c>
      <c r="D41" s="100">
        <v>14242</v>
      </c>
      <c r="E41" s="100">
        <v>18122</v>
      </c>
      <c r="F41" s="102">
        <f t="shared" si="3"/>
        <v>478</v>
      </c>
      <c r="G41" s="99">
        <f t="shared" si="4"/>
        <v>3880</v>
      </c>
      <c r="H41" s="68">
        <v>143893</v>
      </c>
      <c r="I41" s="68">
        <f t="shared" si="6"/>
        <v>162015</v>
      </c>
    </row>
    <row r="42" spans="1:10" ht="24" customHeight="1" thickBot="1">
      <c r="A42" s="64" t="s">
        <v>18</v>
      </c>
      <c r="B42" s="123" t="s">
        <v>25</v>
      </c>
      <c r="C42" s="124">
        <v>162605</v>
      </c>
      <c r="D42" s="125">
        <v>143483</v>
      </c>
      <c r="E42" s="125">
        <v>161176</v>
      </c>
      <c r="F42" s="113">
        <f t="shared" si="3"/>
        <v>-1429</v>
      </c>
      <c r="G42" s="114">
        <f t="shared" si="4"/>
        <v>17693</v>
      </c>
      <c r="H42" s="115">
        <v>1573074</v>
      </c>
      <c r="I42" s="115">
        <f>E42+H42</f>
        <v>1734250</v>
      </c>
    </row>
    <row r="43" spans="1:10" ht="8.25" customHeight="1"/>
    <row r="44" spans="1:10">
      <c r="B44" s="2" t="s">
        <v>31</v>
      </c>
    </row>
    <row r="45" spans="1:10">
      <c r="B45" s="2" t="s">
        <v>33</v>
      </c>
    </row>
    <row r="46" spans="1:10">
      <c r="B46" s="2" t="s">
        <v>35</v>
      </c>
    </row>
  </sheetData>
  <mergeCells count="5">
    <mergeCell ref="A1:I1"/>
    <mergeCell ref="A5:A41"/>
    <mergeCell ref="B2:I2"/>
    <mergeCell ref="A3:B3"/>
    <mergeCell ref="A4:B4"/>
  </mergeCells>
  <phoneticPr fontId="2" type="noConversion"/>
  <printOptions horizontalCentered="1"/>
  <pageMargins left="0.25" right="0.25" top="0.75" bottom="0.75" header="0.3" footer="0.3"/>
  <pageSetup paperSize="9" scale="8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16"/>
  <sheetViews>
    <sheetView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V4" sqref="V4"/>
    </sheetView>
  </sheetViews>
  <sheetFormatPr defaultRowHeight="13.5"/>
  <cols>
    <col min="1" max="1" width="7" style="130" customWidth="1"/>
    <col min="2" max="2" width="7.109375" style="3" customWidth="1"/>
    <col min="3" max="3" width="7.6640625" style="3" customWidth="1"/>
    <col min="4" max="4" width="8.77734375" style="3" customWidth="1"/>
    <col min="5" max="5" width="8.44140625" style="3" customWidth="1"/>
    <col min="6" max="6" width="9.21875" style="3" bestFit="1" customWidth="1"/>
    <col min="7" max="7" width="8.5546875" style="3" customWidth="1"/>
    <col min="8" max="8" width="7.77734375" style="3" customWidth="1"/>
    <col min="9" max="9" width="7.88671875" style="3" customWidth="1"/>
    <col min="10" max="10" width="8.44140625" style="3" customWidth="1"/>
    <col min="11" max="11" width="8.44140625" style="98" customWidth="1"/>
    <col min="12" max="12" width="8.6640625" style="3" customWidth="1"/>
    <col min="13" max="13" width="7.5546875" style="3" customWidth="1"/>
    <col min="14" max="14" width="7.77734375" style="8" customWidth="1"/>
    <col min="15" max="15" width="8.6640625" style="3" customWidth="1"/>
    <col min="16" max="16" width="7.77734375" style="3" customWidth="1"/>
    <col min="17" max="17" width="8" style="3" customWidth="1"/>
    <col min="18" max="18" width="7.6640625" style="3" customWidth="1"/>
    <col min="19" max="19" width="8.33203125" style="3" customWidth="1"/>
    <col min="20" max="20" width="8.21875" style="3" customWidth="1"/>
    <col min="21" max="21" width="10" style="3" customWidth="1"/>
    <col min="22" max="22" width="9.109375" style="3" customWidth="1"/>
  </cols>
  <sheetData>
    <row r="1" spans="1:23" ht="22.5">
      <c r="A1" s="217" t="s">
        <v>98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  <c r="Q1" s="217"/>
      <c r="R1" s="217"/>
      <c r="S1" s="217"/>
      <c r="T1" s="217"/>
      <c r="U1" s="217"/>
      <c r="V1" s="217"/>
    </row>
    <row r="2" spans="1:23" ht="15" customHeight="1" thickBot="1">
      <c r="A2" s="218" t="s">
        <v>0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8"/>
      <c r="S2" s="218"/>
      <c r="T2" s="218"/>
      <c r="U2" s="218"/>
      <c r="V2" s="218"/>
    </row>
    <row r="3" spans="1:23" ht="31.5" customHeight="1">
      <c r="A3" s="219" t="s">
        <v>40</v>
      </c>
      <c r="B3" s="220"/>
      <c r="C3" s="10" t="s">
        <v>41</v>
      </c>
      <c r="D3" s="11" t="s">
        <v>42</v>
      </c>
      <c r="E3" s="10" t="s">
        <v>43</v>
      </c>
      <c r="F3" s="10" t="s">
        <v>9</v>
      </c>
      <c r="G3" s="10" t="s">
        <v>44</v>
      </c>
      <c r="H3" s="10" t="s">
        <v>45</v>
      </c>
      <c r="I3" s="10" t="s">
        <v>46</v>
      </c>
      <c r="J3" s="10" t="s">
        <v>47</v>
      </c>
      <c r="K3" s="88" t="s">
        <v>48</v>
      </c>
      <c r="L3" s="10" t="s">
        <v>49</v>
      </c>
      <c r="M3" s="10" t="s">
        <v>50</v>
      </c>
      <c r="N3" s="12" t="s">
        <v>51</v>
      </c>
      <c r="O3" s="10" t="s">
        <v>52</v>
      </c>
      <c r="P3" s="10" t="s">
        <v>53</v>
      </c>
      <c r="Q3" s="10" t="s">
        <v>54</v>
      </c>
      <c r="R3" s="10" t="s">
        <v>55</v>
      </c>
      <c r="S3" s="10" t="s">
        <v>56</v>
      </c>
      <c r="T3" s="10" t="s">
        <v>57</v>
      </c>
      <c r="U3" s="10" t="s">
        <v>17</v>
      </c>
      <c r="V3" s="156" t="s">
        <v>39</v>
      </c>
    </row>
    <row r="4" spans="1:23" s="9" customFormat="1" ht="18" customHeight="1">
      <c r="A4" s="221" t="s">
        <v>58</v>
      </c>
      <c r="B4" s="126" t="s">
        <v>59</v>
      </c>
      <c r="C4" s="127">
        <f t="shared" ref="C4:V4" si="0">SUM(C7+C10+C13+C16+C19+C22+C25+C28+C31+C34+C37+C40+C43+C46+C49+C52+C55+C58+C61+C67+C64+C73+C76+C79+C82+C85+C70+C88+C91)</f>
        <v>26470</v>
      </c>
      <c r="D4" s="127">
        <f t="shared" si="0"/>
        <v>2037</v>
      </c>
      <c r="E4" s="127">
        <f t="shared" si="0"/>
        <v>24216</v>
      </c>
      <c r="F4" s="127">
        <f t="shared" si="0"/>
        <v>47082</v>
      </c>
      <c r="G4" s="127">
        <f t="shared" si="0"/>
        <v>28666</v>
      </c>
      <c r="H4" s="127">
        <f t="shared" si="0"/>
        <v>3275</v>
      </c>
      <c r="I4" s="127">
        <f t="shared" si="0"/>
        <v>1258</v>
      </c>
      <c r="J4" s="127">
        <f t="shared" si="0"/>
        <v>387</v>
      </c>
      <c r="K4" s="127">
        <f t="shared" si="0"/>
        <v>47</v>
      </c>
      <c r="L4" s="127">
        <f t="shared" si="0"/>
        <v>3898</v>
      </c>
      <c r="M4" s="127">
        <f t="shared" si="0"/>
        <v>4814</v>
      </c>
      <c r="N4" s="127">
        <f t="shared" si="0"/>
        <v>2738</v>
      </c>
      <c r="O4" s="127">
        <f t="shared" si="0"/>
        <v>2356</v>
      </c>
      <c r="P4" s="127">
        <f t="shared" si="0"/>
        <v>4489</v>
      </c>
      <c r="Q4" s="127">
        <f t="shared" si="0"/>
        <v>5122</v>
      </c>
      <c r="R4" s="127">
        <f t="shared" si="0"/>
        <v>1214</v>
      </c>
      <c r="S4" s="127">
        <f t="shared" si="0"/>
        <v>278</v>
      </c>
      <c r="T4" s="127">
        <f t="shared" si="0"/>
        <v>1214</v>
      </c>
      <c r="U4" s="127">
        <f t="shared" si="0"/>
        <v>2625</v>
      </c>
      <c r="V4" s="127">
        <f t="shared" si="0"/>
        <v>161176</v>
      </c>
    </row>
    <row r="5" spans="1:23" s="9" customFormat="1" ht="18" customHeight="1">
      <c r="A5" s="222"/>
      <c r="B5" s="128" t="s">
        <v>60</v>
      </c>
      <c r="C5" s="127">
        <f t="shared" ref="C5:V5" si="1">SUM(C8+C11+C14+C17+C20+C23+C26+C29+C32+C35+C38+C41+C44+C47+C50+C53+C56+C59+C62+C68+C65+C74+C77+C80+C83+C86+C71+C89+C92)</f>
        <v>259682</v>
      </c>
      <c r="D5" s="127">
        <f t="shared" si="1"/>
        <v>20738</v>
      </c>
      <c r="E5" s="127">
        <f t="shared" si="1"/>
        <v>204314</v>
      </c>
      <c r="F5" s="127">
        <f t="shared" si="1"/>
        <v>529546</v>
      </c>
      <c r="G5" s="127">
        <f t="shared" si="1"/>
        <v>242248</v>
      </c>
      <c r="H5" s="127">
        <f t="shared" si="1"/>
        <v>23400</v>
      </c>
      <c r="I5" s="127">
        <f t="shared" si="1"/>
        <v>8947</v>
      </c>
      <c r="J5" s="127">
        <f t="shared" si="1"/>
        <v>3020</v>
      </c>
      <c r="K5" s="127">
        <f t="shared" si="1"/>
        <v>641</v>
      </c>
      <c r="L5" s="127">
        <f t="shared" si="1"/>
        <v>36796</v>
      </c>
      <c r="M5" s="127">
        <f t="shared" si="1"/>
        <v>61360</v>
      </c>
      <c r="N5" s="127">
        <f t="shared" si="1"/>
        <v>25446</v>
      </c>
      <c r="O5" s="127">
        <f t="shared" si="1"/>
        <v>21980</v>
      </c>
      <c r="P5" s="127">
        <f t="shared" si="1"/>
        <v>34279</v>
      </c>
      <c r="Q5" s="127">
        <f t="shared" si="1"/>
        <v>45853</v>
      </c>
      <c r="R5" s="127">
        <f t="shared" si="1"/>
        <v>10248</v>
      </c>
      <c r="S5" s="127">
        <f t="shared" si="1"/>
        <v>3200</v>
      </c>
      <c r="T5" s="127">
        <f t="shared" si="1"/>
        <v>13088</v>
      </c>
      <c r="U5" s="127">
        <f t="shared" si="1"/>
        <v>27650</v>
      </c>
      <c r="V5" s="127">
        <f t="shared" si="1"/>
        <v>1549054</v>
      </c>
    </row>
    <row r="6" spans="1:23" s="9" customFormat="1" ht="18" customHeight="1">
      <c r="A6" s="223"/>
      <c r="B6" s="129" t="s">
        <v>61</v>
      </c>
      <c r="C6" s="127">
        <f t="shared" ref="C6:V6" si="2">SUM(C9+C12+C15+C18+C21+C24+C27+C30+C33+C36+C39+C42+C45+C48+C51+C54+C57+C60+C63+C69+C66+C75+C78+C81+C84+C87+C72+C90+C93)</f>
        <v>286152</v>
      </c>
      <c r="D6" s="127">
        <f t="shared" si="2"/>
        <v>22775</v>
      </c>
      <c r="E6" s="127">
        <f t="shared" si="2"/>
        <v>228530</v>
      </c>
      <c r="F6" s="127">
        <f t="shared" si="2"/>
        <v>576628</v>
      </c>
      <c r="G6" s="127">
        <f t="shared" si="2"/>
        <v>270914</v>
      </c>
      <c r="H6" s="127">
        <f t="shared" si="2"/>
        <v>26675</v>
      </c>
      <c r="I6" s="127">
        <f t="shared" si="2"/>
        <v>10205</v>
      </c>
      <c r="J6" s="127">
        <f t="shared" si="2"/>
        <v>3407</v>
      </c>
      <c r="K6" s="127">
        <f t="shared" si="2"/>
        <v>688</v>
      </c>
      <c r="L6" s="127">
        <f t="shared" si="2"/>
        <v>40694</v>
      </c>
      <c r="M6" s="127">
        <f t="shared" si="2"/>
        <v>66174</v>
      </c>
      <c r="N6" s="127">
        <f t="shared" si="2"/>
        <v>28184</v>
      </c>
      <c r="O6" s="127">
        <f t="shared" si="2"/>
        <v>24336</v>
      </c>
      <c r="P6" s="127">
        <f t="shared" si="2"/>
        <v>38768</v>
      </c>
      <c r="Q6" s="127">
        <f t="shared" si="2"/>
        <v>50975</v>
      </c>
      <c r="R6" s="127">
        <f t="shared" si="2"/>
        <v>11462</v>
      </c>
      <c r="S6" s="127">
        <f t="shared" si="2"/>
        <v>3478</v>
      </c>
      <c r="T6" s="127">
        <f t="shared" si="2"/>
        <v>14302</v>
      </c>
      <c r="U6" s="127">
        <f t="shared" si="2"/>
        <v>30275</v>
      </c>
      <c r="V6" s="127">
        <f t="shared" si="2"/>
        <v>1734622</v>
      </c>
      <c r="W6" s="19"/>
    </row>
    <row r="7" spans="1:23" s="9" customFormat="1" ht="18" customHeight="1">
      <c r="A7" s="214" t="s">
        <v>62</v>
      </c>
      <c r="B7" s="13" t="s">
        <v>59</v>
      </c>
      <c r="C7" s="76">
        <v>1987</v>
      </c>
      <c r="D7" s="191">
        <v>88</v>
      </c>
      <c r="E7" s="191">
        <v>1080</v>
      </c>
      <c r="F7" s="191">
        <v>2269</v>
      </c>
      <c r="G7" s="191">
        <v>1344</v>
      </c>
      <c r="H7" s="191">
        <v>375</v>
      </c>
      <c r="I7" s="191">
        <v>133</v>
      </c>
      <c r="J7" s="191">
        <v>70</v>
      </c>
      <c r="K7" s="191">
        <v>11</v>
      </c>
      <c r="L7" s="191">
        <v>252</v>
      </c>
      <c r="M7" s="192">
        <v>358</v>
      </c>
      <c r="N7" s="192">
        <v>139</v>
      </c>
      <c r="O7" s="192">
        <v>206</v>
      </c>
      <c r="P7" s="192">
        <v>481</v>
      </c>
      <c r="Q7" s="192">
        <v>224</v>
      </c>
      <c r="R7" s="192">
        <v>11</v>
      </c>
      <c r="S7" s="193">
        <v>63</v>
      </c>
      <c r="T7" s="192">
        <v>45</v>
      </c>
      <c r="U7" s="192">
        <v>0</v>
      </c>
      <c r="V7" s="192">
        <f>SUM(C7:U7)</f>
        <v>9136</v>
      </c>
    </row>
    <row r="8" spans="1:23" s="9" customFormat="1" ht="18" customHeight="1">
      <c r="A8" s="215"/>
      <c r="B8" s="20" t="s">
        <v>60</v>
      </c>
      <c r="C8" s="21">
        <v>17839</v>
      </c>
      <c r="D8" s="22">
        <v>809</v>
      </c>
      <c r="E8" s="22">
        <v>7403</v>
      </c>
      <c r="F8" s="22">
        <v>22936</v>
      </c>
      <c r="G8" s="22">
        <v>14651</v>
      </c>
      <c r="H8" s="22">
        <v>1907</v>
      </c>
      <c r="I8" s="22">
        <v>892</v>
      </c>
      <c r="J8" s="22">
        <v>204</v>
      </c>
      <c r="K8" s="89">
        <v>58</v>
      </c>
      <c r="L8" s="22">
        <v>2470</v>
      </c>
      <c r="M8" s="22">
        <v>3559</v>
      </c>
      <c r="N8" s="23">
        <v>1334</v>
      </c>
      <c r="O8" s="24">
        <v>1711</v>
      </c>
      <c r="P8" s="24">
        <v>2282</v>
      </c>
      <c r="Q8" s="24">
        <v>2023</v>
      </c>
      <c r="R8" s="24">
        <v>105</v>
      </c>
      <c r="S8" s="24">
        <v>651</v>
      </c>
      <c r="T8" s="24">
        <v>646</v>
      </c>
      <c r="U8" s="43">
        <v>0</v>
      </c>
      <c r="V8" s="82">
        <v>80146</v>
      </c>
    </row>
    <row r="9" spans="1:23" s="9" customFormat="1" ht="18" customHeight="1">
      <c r="A9" s="208"/>
      <c r="B9" s="14" t="s">
        <v>61</v>
      </c>
      <c r="C9" s="25">
        <f t="shared" ref="C9:U9" si="3">SUM(C7:C8)</f>
        <v>19826</v>
      </c>
      <c r="D9" s="18">
        <f t="shared" si="3"/>
        <v>897</v>
      </c>
      <c r="E9" s="18">
        <f t="shared" si="3"/>
        <v>8483</v>
      </c>
      <c r="F9" s="18">
        <f t="shared" si="3"/>
        <v>25205</v>
      </c>
      <c r="G9" s="18">
        <f t="shared" si="3"/>
        <v>15995</v>
      </c>
      <c r="H9" s="18">
        <f t="shared" si="3"/>
        <v>2282</v>
      </c>
      <c r="I9" s="18">
        <f t="shared" si="3"/>
        <v>1025</v>
      </c>
      <c r="J9" s="18">
        <f t="shared" si="3"/>
        <v>274</v>
      </c>
      <c r="K9" s="46">
        <f t="shared" si="3"/>
        <v>69</v>
      </c>
      <c r="L9" s="18">
        <f t="shared" si="3"/>
        <v>2722</v>
      </c>
      <c r="M9" s="18">
        <f t="shared" si="3"/>
        <v>3917</v>
      </c>
      <c r="N9" s="18">
        <f t="shared" si="3"/>
        <v>1473</v>
      </c>
      <c r="O9" s="18">
        <f t="shared" si="3"/>
        <v>1917</v>
      </c>
      <c r="P9" s="18">
        <f t="shared" si="3"/>
        <v>2763</v>
      </c>
      <c r="Q9" s="18">
        <f t="shared" si="3"/>
        <v>2247</v>
      </c>
      <c r="R9" s="18">
        <f t="shared" si="3"/>
        <v>116</v>
      </c>
      <c r="S9" s="18">
        <f t="shared" si="3"/>
        <v>714</v>
      </c>
      <c r="T9" s="18">
        <f t="shared" si="3"/>
        <v>691</v>
      </c>
      <c r="U9" s="18">
        <f t="shared" si="3"/>
        <v>0</v>
      </c>
      <c r="V9" s="82">
        <f>SUM(C9:U9)</f>
        <v>90616</v>
      </c>
    </row>
    <row r="10" spans="1:23" s="9" customFormat="1" ht="18" customHeight="1">
      <c r="A10" s="214" t="s">
        <v>63</v>
      </c>
      <c r="B10" s="13" t="s">
        <v>59</v>
      </c>
      <c r="C10" s="178">
        <v>1687</v>
      </c>
      <c r="D10" s="179">
        <v>85</v>
      </c>
      <c r="E10" s="179">
        <v>1861</v>
      </c>
      <c r="F10" s="180">
        <v>3532</v>
      </c>
      <c r="G10" s="179">
        <v>1666</v>
      </c>
      <c r="H10" s="179">
        <v>312</v>
      </c>
      <c r="I10" s="179">
        <v>158</v>
      </c>
      <c r="J10" s="179">
        <v>4</v>
      </c>
      <c r="K10" s="179">
        <v>5</v>
      </c>
      <c r="L10" s="179">
        <v>166</v>
      </c>
      <c r="M10" s="179">
        <v>278</v>
      </c>
      <c r="N10" s="179">
        <v>259</v>
      </c>
      <c r="O10" s="179">
        <v>161</v>
      </c>
      <c r="P10" s="179">
        <v>406</v>
      </c>
      <c r="Q10" s="179">
        <v>384</v>
      </c>
      <c r="R10" s="179">
        <v>86</v>
      </c>
      <c r="S10" s="179">
        <v>64</v>
      </c>
      <c r="T10" s="179">
        <v>86</v>
      </c>
      <c r="U10" s="179"/>
      <c r="V10" s="194">
        <f>SUM(C10:U10)</f>
        <v>11200</v>
      </c>
    </row>
    <row r="11" spans="1:23" s="9" customFormat="1" ht="18" customHeight="1">
      <c r="A11" s="215"/>
      <c r="B11" s="20" t="s">
        <v>60</v>
      </c>
      <c r="C11" s="76">
        <v>17713</v>
      </c>
      <c r="D11" s="73">
        <v>967</v>
      </c>
      <c r="E11" s="73">
        <v>13953</v>
      </c>
      <c r="F11" s="73">
        <v>34730</v>
      </c>
      <c r="G11" s="73">
        <v>15593</v>
      </c>
      <c r="H11" s="73">
        <v>2490</v>
      </c>
      <c r="I11" s="73">
        <v>1179</v>
      </c>
      <c r="J11" s="73">
        <v>197</v>
      </c>
      <c r="K11" s="73">
        <v>51</v>
      </c>
      <c r="L11" s="73">
        <v>2108</v>
      </c>
      <c r="M11" s="72">
        <v>3234</v>
      </c>
      <c r="N11" s="72">
        <v>3130</v>
      </c>
      <c r="O11" s="72">
        <v>1912</v>
      </c>
      <c r="P11" s="72">
        <v>4901</v>
      </c>
      <c r="Q11" s="72">
        <v>3755</v>
      </c>
      <c r="R11" s="72">
        <v>830</v>
      </c>
      <c r="S11" s="72">
        <v>1014</v>
      </c>
      <c r="T11" s="72">
        <v>985</v>
      </c>
      <c r="U11" s="72">
        <v>0</v>
      </c>
      <c r="V11" s="82">
        <v>105612</v>
      </c>
    </row>
    <row r="12" spans="1:23" s="9" customFormat="1" ht="18" customHeight="1">
      <c r="A12" s="208"/>
      <c r="B12" s="14" t="s">
        <v>61</v>
      </c>
      <c r="C12" s="25">
        <f t="shared" ref="C12:U12" si="4">SUM(C10:C11)</f>
        <v>19400</v>
      </c>
      <c r="D12" s="18">
        <f t="shared" si="4"/>
        <v>1052</v>
      </c>
      <c r="E12" s="18">
        <f t="shared" si="4"/>
        <v>15814</v>
      </c>
      <c r="F12" s="18">
        <f t="shared" si="4"/>
        <v>38262</v>
      </c>
      <c r="G12" s="18">
        <f t="shared" si="4"/>
        <v>17259</v>
      </c>
      <c r="H12" s="18">
        <f t="shared" si="4"/>
        <v>2802</v>
      </c>
      <c r="I12" s="18">
        <f t="shared" si="4"/>
        <v>1337</v>
      </c>
      <c r="J12" s="18">
        <f t="shared" si="4"/>
        <v>201</v>
      </c>
      <c r="K12" s="46">
        <f t="shared" si="4"/>
        <v>56</v>
      </c>
      <c r="L12" s="18">
        <f t="shared" si="4"/>
        <v>2274</v>
      </c>
      <c r="M12" s="18">
        <f t="shared" si="4"/>
        <v>3512</v>
      </c>
      <c r="N12" s="18">
        <f t="shared" si="4"/>
        <v>3389</v>
      </c>
      <c r="O12" s="18">
        <f t="shared" si="4"/>
        <v>2073</v>
      </c>
      <c r="P12" s="18">
        <f t="shared" si="4"/>
        <v>5307</v>
      </c>
      <c r="Q12" s="18">
        <f t="shared" si="4"/>
        <v>4139</v>
      </c>
      <c r="R12" s="18">
        <f t="shared" si="4"/>
        <v>916</v>
      </c>
      <c r="S12" s="18">
        <f t="shared" si="4"/>
        <v>1078</v>
      </c>
      <c r="T12" s="18">
        <f t="shared" si="4"/>
        <v>1071</v>
      </c>
      <c r="U12" s="18">
        <f t="shared" si="4"/>
        <v>0</v>
      </c>
      <c r="V12" s="82">
        <f>SUM(C12:U12)</f>
        <v>119942</v>
      </c>
    </row>
    <row r="13" spans="1:23" s="9" customFormat="1" ht="18" customHeight="1">
      <c r="A13" s="211" t="s">
        <v>64</v>
      </c>
      <c r="B13" s="28" t="s">
        <v>59</v>
      </c>
      <c r="C13" s="155">
        <v>1111</v>
      </c>
      <c r="D13" s="155">
        <v>36</v>
      </c>
      <c r="E13" s="155">
        <v>834</v>
      </c>
      <c r="F13" s="155">
        <v>1235</v>
      </c>
      <c r="G13" s="155">
        <v>1025</v>
      </c>
      <c r="H13" s="155">
        <v>181</v>
      </c>
      <c r="I13" s="155">
        <v>90</v>
      </c>
      <c r="J13" s="155">
        <v>13</v>
      </c>
      <c r="K13" s="155">
        <v>0</v>
      </c>
      <c r="L13" s="155">
        <v>205</v>
      </c>
      <c r="M13" s="177">
        <v>574</v>
      </c>
      <c r="N13" s="177">
        <v>133</v>
      </c>
      <c r="O13" s="177">
        <v>173</v>
      </c>
      <c r="P13" s="177">
        <v>694</v>
      </c>
      <c r="Q13" s="177">
        <v>141</v>
      </c>
      <c r="R13" s="177">
        <v>228</v>
      </c>
      <c r="S13" s="177">
        <v>40</v>
      </c>
      <c r="T13" s="177">
        <v>64</v>
      </c>
      <c r="U13" s="177"/>
      <c r="V13" s="177">
        <f>SUM(C13:U13)</f>
        <v>6777</v>
      </c>
    </row>
    <row r="14" spans="1:23" s="9" customFormat="1" ht="18" customHeight="1">
      <c r="A14" s="215"/>
      <c r="B14" s="20" t="s">
        <v>60</v>
      </c>
      <c r="C14" s="76">
        <v>11819</v>
      </c>
      <c r="D14" s="81">
        <v>541</v>
      </c>
      <c r="E14" s="81">
        <v>5030</v>
      </c>
      <c r="F14" s="81">
        <v>13352</v>
      </c>
      <c r="G14" s="81">
        <v>9344</v>
      </c>
      <c r="H14" s="81">
        <v>1876</v>
      </c>
      <c r="I14" s="81">
        <v>841</v>
      </c>
      <c r="J14" s="81">
        <v>124</v>
      </c>
      <c r="K14" s="81">
        <v>44</v>
      </c>
      <c r="L14" s="81">
        <v>1871</v>
      </c>
      <c r="M14" s="82">
        <v>3740</v>
      </c>
      <c r="N14" s="82">
        <v>1050</v>
      </c>
      <c r="O14" s="82">
        <v>1230</v>
      </c>
      <c r="P14" s="82">
        <v>3562</v>
      </c>
      <c r="Q14" s="82">
        <v>1344</v>
      </c>
      <c r="R14" s="82">
        <v>457</v>
      </c>
      <c r="S14" s="74">
        <v>457</v>
      </c>
      <c r="T14" s="82">
        <v>849</v>
      </c>
      <c r="U14" s="82">
        <v>0</v>
      </c>
      <c r="V14" s="82">
        <v>56481</v>
      </c>
    </row>
    <row r="15" spans="1:23" s="9" customFormat="1" ht="18" customHeight="1">
      <c r="A15" s="216"/>
      <c r="B15" s="29" t="s">
        <v>61</v>
      </c>
      <c r="C15" s="47">
        <f t="shared" ref="C15:U15" si="5">SUM(C13:C14)</f>
        <v>12930</v>
      </c>
      <c r="D15" s="48">
        <f t="shared" si="5"/>
        <v>577</v>
      </c>
      <c r="E15" s="48">
        <f t="shared" si="5"/>
        <v>5864</v>
      </c>
      <c r="F15" s="48">
        <f t="shared" si="5"/>
        <v>14587</v>
      </c>
      <c r="G15" s="48">
        <f t="shared" si="5"/>
        <v>10369</v>
      </c>
      <c r="H15" s="48">
        <f t="shared" si="5"/>
        <v>2057</v>
      </c>
      <c r="I15" s="48">
        <f t="shared" si="5"/>
        <v>931</v>
      </c>
      <c r="J15" s="48">
        <f t="shared" si="5"/>
        <v>137</v>
      </c>
      <c r="K15" s="90">
        <f t="shared" si="5"/>
        <v>44</v>
      </c>
      <c r="L15" s="48">
        <f t="shared" si="5"/>
        <v>2076</v>
      </c>
      <c r="M15" s="48">
        <f t="shared" si="5"/>
        <v>4314</v>
      </c>
      <c r="N15" s="48">
        <f t="shared" si="5"/>
        <v>1183</v>
      </c>
      <c r="O15" s="48">
        <f t="shared" si="5"/>
        <v>1403</v>
      </c>
      <c r="P15" s="48">
        <f t="shared" si="5"/>
        <v>4256</v>
      </c>
      <c r="Q15" s="48">
        <f t="shared" si="5"/>
        <v>1485</v>
      </c>
      <c r="R15" s="48">
        <f t="shared" si="5"/>
        <v>685</v>
      </c>
      <c r="S15" s="48">
        <f t="shared" si="5"/>
        <v>497</v>
      </c>
      <c r="T15" s="48">
        <f t="shared" si="5"/>
        <v>913</v>
      </c>
      <c r="U15" s="48">
        <f t="shared" si="5"/>
        <v>0</v>
      </c>
      <c r="V15" s="82">
        <f>SUM(C15:U15)</f>
        <v>64308</v>
      </c>
    </row>
    <row r="16" spans="1:23" s="53" customFormat="1" ht="18" customHeight="1">
      <c r="A16" s="214" t="s">
        <v>65</v>
      </c>
      <c r="B16" s="52" t="s">
        <v>59</v>
      </c>
      <c r="C16" s="172">
        <v>1240</v>
      </c>
      <c r="D16" s="158">
        <v>81</v>
      </c>
      <c r="E16" s="158">
        <v>777</v>
      </c>
      <c r="F16" s="158">
        <v>1196</v>
      </c>
      <c r="G16" s="159">
        <v>1150</v>
      </c>
      <c r="H16" s="159">
        <v>198</v>
      </c>
      <c r="I16" s="159">
        <v>88</v>
      </c>
      <c r="J16" s="159">
        <v>23</v>
      </c>
      <c r="K16" s="159">
        <v>0</v>
      </c>
      <c r="L16" s="159">
        <v>130</v>
      </c>
      <c r="M16" s="160">
        <v>88</v>
      </c>
      <c r="N16" s="160">
        <v>121</v>
      </c>
      <c r="O16" s="160">
        <v>144</v>
      </c>
      <c r="P16" s="160">
        <v>347</v>
      </c>
      <c r="Q16" s="160">
        <v>257</v>
      </c>
      <c r="R16" s="160">
        <v>53</v>
      </c>
      <c r="S16" s="160">
        <v>68</v>
      </c>
      <c r="T16" s="160">
        <v>72</v>
      </c>
      <c r="U16" s="161"/>
      <c r="V16" s="161">
        <f>SUM(C16:T16)</f>
        <v>6033</v>
      </c>
    </row>
    <row r="17" spans="1:22" s="53" customFormat="1" ht="18" customHeight="1">
      <c r="A17" s="215"/>
      <c r="B17" s="54" t="s">
        <v>60</v>
      </c>
      <c r="C17" s="55">
        <v>14176</v>
      </c>
      <c r="D17" s="38">
        <v>779</v>
      </c>
      <c r="E17" s="38">
        <v>8383</v>
      </c>
      <c r="F17" s="38">
        <v>15339</v>
      </c>
      <c r="G17" s="38">
        <v>12852</v>
      </c>
      <c r="H17" s="38">
        <v>2141</v>
      </c>
      <c r="I17" s="38">
        <v>1014</v>
      </c>
      <c r="J17" s="38">
        <v>624</v>
      </c>
      <c r="K17" s="45">
        <v>19</v>
      </c>
      <c r="L17" s="38">
        <v>1910</v>
      </c>
      <c r="M17" s="38">
        <v>2461</v>
      </c>
      <c r="N17" s="38">
        <v>1313</v>
      </c>
      <c r="O17" s="38">
        <v>1635</v>
      </c>
      <c r="P17" s="38">
        <v>3510</v>
      </c>
      <c r="Q17" s="38">
        <v>2390</v>
      </c>
      <c r="R17" s="38">
        <v>672</v>
      </c>
      <c r="S17" s="38">
        <v>696</v>
      </c>
      <c r="T17" s="38">
        <v>845</v>
      </c>
      <c r="U17" s="56">
        <v>0</v>
      </c>
      <c r="V17" s="82">
        <v>69446</v>
      </c>
    </row>
    <row r="18" spans="1:22" s="53" customFormat="1" ht="18" customHeight="1">
      <c r="A18" s="208"/>
      <c r="B18" s="57" t="s">
        <v>61</v>
      </c>
      <c r="C18" s="58">
        <f t="shared" ref="C18:U18" si="6">SUM(C16:C17)</f>
        <v>15416</v>
      </c>
      <c r="D18" s="59">
        <f t="shared" si="6"/>
        <v>860</v>
      </c>
      <c r="E18" s="59">
        <f t="shared" si="6"/>
        <v>9160</v>
      </c>
      <c r="F18" s="59">
        <f t="shared" si="6"/>
        <v>16535</v>
      </c>
      <c r="G18" s="59">
        <f t="shared" si="6"/>
        <v>14002</v>
      </c>
      <c r="H18" s="59">
        <f t="shared" si="6"/>
        <v>2339</v>
      </c>
      <c r="I18" s="59">
        <f t="shared" si="6"/>
        <v>1102</v>
      </c>
      <c r="J18" s="59">
        <f t="shared" si="6"/>
        <v>647</v>
      </c>
      <c r="K18" s="91">
        <f t="shared" si="6"/>
        <v>19</v>
      </c>
      <c r="L18" s="59">
        <f t="shared" si="6"/>
        <v>2040</v>
      </c>
      <c r="M18" s="59">
        <f t="shared" si="6"/>
        <v>2549</v>
      </c>
      <c r="N18" s="59">
        <f t="shared" si="6"/>
        <v>1434</v>
      </c>
      <c r="O18" s="59">
        <f t="shared" si="6"/>
        <v>1779</v>
      </c>
      <c r="P18" s="59">
        <f t="shared" si="6"/>
        <v>3857</v>
      </c>
      <c r="Q18" s="59">
        <f t="shared" si="6"/>
        <v>2647</v>
      </c>
      <c r="R18" s="59">
        <f t="shared" si="6"/>
        <v>725</v>
      </c>
      <c r="S18" s="59">
        <f t="shared" si="6"/>
        <v>764</v>
      </c>
      <c r="T18" s="59">
        <f t="shared" si="6"/>
        <v>917</v>
      </c>
      <c r="U18" s="59">
        <f t="shared" si="6"/>
        <v>0</v>
      </c>
      <c r="V18" s="82">
        <f>SUM(C18:U18)</f>
        <v>76792</v>
      </c>
    </row>
    <row r="19" spans="1:22" s="9" customFormat="1" ht="18" customHeight="1">
      <c r="A19" s="214" t="s">
        <v>66</v>
      </c>
      <c r="B19" s="13" t="s">
        <v>59</v>
      </c>
      <c r="C19" s="76">
        <v>777</v>
      </c>
      <c r="D19" s="73">
        <v>22</v>
      </c>
      <c r="E19" s="73">
        <v>574</v>
      </c>
      <c r="F19" s="73">
        <v>573</v>
      </c>
      <c r="G19" s="73">
        <v>495</v>
      </c>
      <c r="H19" s="73">
        <v>200</v>
      </c>
      <c r="I19" s="73">
        <v>106</v>
      </c>
      <c r="J19" s="73">
        <v>12</v>
      </c>
      <c r="K19" s="73">
        <v>1</v>
      </c>
      <c r="L19" s="73">
        <v>87</v>
      </c>
      <c r="M19" s="72">
        <v>254</v>
      </c>
      <c r="N19" s="72">
        <v>91</v>
      </c>
      <c r="O19" s="72">
        <v>75</v>
      </c>
      <c r="P19" s="72">
        <v>554</v>
      </c>
      <c r="Q19" s="72">
        <v>80</v>
      </c>
      <c r="R19" s="72">
        <v>19</v>
      </c>
      <c r="S19" s="72">
        <v>37</v>
      </c>
      <c r="T19" s="72">
        <v>6</v>
      </c>
      <c r="U19" s="72">
        <v>0</v>
      </c>
      <c r="V19" s="72">
        <v>3872</v>
      </c>
    </row>
    <row r="20" spans="1:22" s="9" customFormat="1" ht="18" customHeight="1">
      <c r="A20" s="215"/>
      <c r="B20" s="20" t="s">
        <v>60</v>
      </c>
      <c r="C20" s="146">
        <v>8397</v>
      </c>
      <c r="D20" s="147">
        <v>220</v>
      </c>
      <c r="E20" s="147">
        <v>5602</v>
      </c>
      <c r="F20" s="147">
        <v>7033</v>
      </c>
      <c r="G20" s="148">
        <v>6007</v>
      </c>
      <c r="H20" s="148">
        <v>1655</v>
      </c>
      <c r="I20" s="148">
        <v>663</v>
      </c>
      <c r="J20" s="148">
        <v>189</v>
      </c>
      <c r="K20" s="148">
        <v>10</v>
      </c>
      <c r="L20" s="148">
        <v>1171</v>
      </c>
      <c r="M20" s="149">
        <v>1747</v>
      </c>
      <c r="N20" s="150">
        <v>753</v>
      </c>
      <c r="O20" s="149">
        <v>688</v>
      </c>
      <c r="P20" s="149">
        <v>3078</v>
      </c>
      <c r="Q20" s="149">
        <v>801</v>
      </c>
      <c r="R20" s="149">
        <v>236</v>
      </c>
      <c r="S20" s="149">
        <v>294</v>
      </c>
      <c r="T20" s="149">
        <v>72</v>
      </c>
      <c r="U20" s="151">
        <v>0</v>
      </c>
      <c r="V20" s="82">
        <v>37863</v>
      </c>
    </row>
    <row r="21" spans="1:22" s="9" customFormat="1" ht="18" customHeight="1">
      <c r="A21" s="208"/>
      <c r="B21" s="14" t="s">
        <v>61</v>
      </c>
      <c r="C21" s="35">
        <f t="shared" ref="C21:U21" si="7">SUM(C19:C20)</f>
        <v>9174</v>
      </c>
      <c r="D21" s="44">
        <f t="shared" si="7"/>
        <v>242</v>
      </c>
      <c r="E21" s="44">
        <f t="shared" si="7"/>
        <v>6176</v>
      </c>
      <c r="F21" s="44">
        <f t="shared" si="7"/>
        <v>7606</v>
      </c>
      <c r="G21" s="44">
        <f t="shared" si="7"/>
        <v>6502</v>
      </c>
      <c r="H21" s="44">
        <f t="shared" si="7"/>
        <v>1855</v>
      </c>
      <c r="I21" s="44">
        <f t="shared" si="7"/>
        <v>769</v>
      </c>
      <c r="J21" s="44">
        <f t="shared" si="7"/>
        <v>201</v>
      </c>
      <c r="K21" s="46">
        <f t="shared" si="7"/>
        <v>11</v>
      </c>
      <c r="L21" s="44">
        <f t="shared" si="7"/>
        <v>1258</v>
      </c>
      <c r="M21" s="44">
        <f t="shared" si="7"/>
        <v>2001</v>
      </c>
      <c r="N21" s="44">
        <f t="shared" si="7"/>
        <v>844</v>
      </c>
      <c r="O21" s="44">
        <f t="shared" si="7"/>
        <v>763</v>
      </c>
      <c r="P21" s="44">
        <f t="shared" si="7"/>
        <v>3632</v>
      </c>
      <c r="Q21" s="44">
        <f t="shared" si="7"/>
        <v>881</v>
      </c>
      <c r="R21" s="44">
        <f t="shared" si="7"/>
        <v>255</v>
      </c>
      <c r="S21" s="44">
        <f t="shared" si="7"/>
        <v>331</v>
      </c>
      <c r="T21" s="44">
        <f t="shared" si="7"/>
        <v>78</v>
      </c>
      <c r="U21" s="44">
        <f t="shared" si="7"/>
        <v>0</v>
      </c>
      <c r="V21" s="82">
        <f>SUM(C21:U21)</f>
        <v>42579</v>
      </c>
    </row>
    <row r="22" spans="1:22" s="9" customFormat="1" ht="18" customHeight="1">
      <c r="A22" s="211" t="s">
        <v>67</v>
      </c>
      <c r="B22" s="28" t="s">
        <v>59</v>
      </c>
      <c r="C22" s="188">
        <v>133</v>
      </c>
      <c r="D22" s="188">
        <v>29</v>
      </c>
      <c r="E22" s="188">
        <v>31</v>
      </c>
      <c r="F22" s="188">
        <v>61</v>
      </c>
      <c r="G22" s="188">
        <v>71</v>
      </c>
      <c r="H22" s="188">
        <v>45</v>
      </c>
      <c r="I22" s="188">
        <v>37</v>
      </c>
      <c r="J22" s="188">
        <v>32</v>
      </c>
      <c r="K22" s="188">
        <v>0</v>
      </c>
      <c r="L22" s="189">
        <v>12</v>
      </c>
      <c r="M22" s="189">
        <v>12</v>
      </c>
      <c r="N22" s="188">
        <v>2</v>
      </c>
      <c r="O22" s="188">
        <v>17</v>
      </c>
      <c r="P22" s="189">
        <v>6</v>
      </c>
      <c r="Q22" s="188">
        <v>15</v>
      </c>
      <c r="R22" s="188">
        <v>0</v>
      </c>
      <c r="S22" s="188">
        <v>3</v>
      </c>
      <c r="T22" s="188">
        <v>0</v>
      </c>
      <c r="U22" s="188">
        <v>4</v>
      </c>
      <c r="V22" s="190">
        <f>SUM(C22:U22)</f>
        <v>510</v>
      </c>
    </row>
    <row r="23" spans="1:22" s="9" customFormat="1" ht="18" customHeight="1">
      <c r="A23" s="215"/>
      <c r="B23" s="20" t="s">
        <v>60</v>
      </c>
      <c r="C23" s="76">
        <v>522</v>
      </c>
      <c r="D23" s="77">
        <v>68</v>
      </c>
      <c r="E23" s="77">
        <v>412</v>
      </c>
      <c r="F23" s="77">
        <v>723</v>
      </c>
      <c r="G23" s="77">
        <v>460</v>
      </c>
      <c r="H23" s="77">
        <v>155</v>
      </c>
      <c r="I23" s="77">
        <v>85</v>
      </c>
      <c r="J23" s="77">
        <v>29</v>
      </c>
      <c r="K23" s="77">
        <v>1</v>
      </c>
      <c r="L23" s="77">
        <v>200</v>
      </c>
      <c r="M23" s="78">
        <v>237</v>
      </c>
      <c r="N23" s="132">
        <v>45</v>
      </c>
      <c r="O23" s="78">
        <v>63</v>
      </c>
      <c r="P23" s="78">
        <v>14</v>
      </c>
      <c r="Q23" s="78">
        <v>130</v>
      </c>
      <c r="R23" s="78">
        <v>19</v>
      </c>
      <c r="S23" s="78">
        <v>24</v>
      </c>
      <c r="T23" s="78">
        <v>13</v>
      </c>
      <c r="U23" s="78">
        <v>28</v>
      </c>
      <c r="V23" s="82">
        <v>3183</v>
      </c>
    </row>
    <row r="24" spans="1:22" s="9" customFormat="1" ht="18" customHeight="1">
      <c r="A24" s="216"/>
      <c r="B24" s="29" t="s">
        <v>61</v>
      </c>
      <c r="C24" s="42">
        <f t="shared" ref="C24:U24" si="8">SUM(C22:C23)</f>
        <v>655</v>
      </c>
      <c r="D24" s="46">
        <f t="shared" si="8"/>
        <v>97</v>
      </c>
      <c r="E24" s="46">
        <f t="shared" si="8"/>
        <v>443</v>
      </c>
      <c r="F24" s="46">
        <f t="shared" si="8"/>
        <v>784</v>
      </c>
      <c r="G24" s="46">
        <f t="shared" si="8"/>
        <v>531</v>
      </c>
      <c r="H24" s="46">
        <f t="shared" si="8"/>
        <v>200</v>
      </c>
      <c r="I24" s="46">
        <f t="shared" si="8"/>
        <v>122</v>
      </c>
      <c r="J24" s="46">
        <f t="shared" si="8"/>
        <v>61</v>
      </c>
      <c r="K24" s="46">
        <f t="shared" si="8"/>
        <v>1</v>
      </c>
      <c r="L24" s="46">
        <f t="shared" si="8"/>
        <v>212</v>
      </c>
      <c r="M24" s="46">
        <f t="shared" si="8"/>
        <v>249</v>
      </c>
      <c r="N24" s="46">
        <f t="shared" si="8"/>
        <v>47</v>
      </c>
      <c r="O24" s="46">
        <f t="shared" si="8"/>
        <v>80</v>
      </c>
      <c r="P24" s="46">
        <f t="shared" si="8"/>
        <v>20</v>
      </c>
      <c r="Q24" s="46">
        <f t="shared" si="8"/>
        <v>145</v>
      </c>
      <c r="R24" s="46">
        <f t="shared" si="8"/>
        <v>19</v>
      </c>
      <c r="S24" s="46">
        <f t="shared" si="8"/>
        <v>27</v>
      </c>
      <c r="T24" s="46">
        <f t="shared" si="8"/>
        <v>13</v>
      </c>
      <c r="U24" s="46">
        <f t="shared" si="8"/>
        <v>32</v>
      </c>
      <c r="V24" s="82">
        <f>SUM(C24:U24)</f>
        <v>3738</v>
      </c>
    </row>
    <row r="25" spans="1:22" s="9" customFormat="1" ht="18" customHeight="1">
      <c r="A25" s="214" t="s">
        <v>68</v>
      </c>
      <c r="B25" s="13" t="s">
        <v>59</v>
      </c>
      <c r="C25" s="76">
        <v>204</v>
      </c>
      <c r="D25" s="81">
        <v>2</v>
      </c>
      <c r="E25" s="81">
        <v>40</v>
      </c>
      <c r="F25" s="81">
        <v>97</v>
      </c>
      <c r="G25" s="81">
        <v>27</v>
      </c>
      <c r="H25" s="81">
        <v>10</v>
      </c>
      <c r="I25" s="81">
        <v>9</v>
      </c>
      <c r="J25" s="81">
        <v>1</v>
      </c>
      <c r="K25" s="81">
        <v>0</v>
      </c>
      <c r="L25" s="81">
        <v>5</v>
      </c>
      <c r="M25" s="82">
        <v>26</v>
      </c>
      <c r="N25" s="82">
        <v>9</v>
      </c>
      <c r="O25" s="82">
        <v>9</v>
      </c>
      <c r="P25" s="82">
        <v>29</v>
      </c>
      <c r="Q25" s="82">
        <v>13</v>
      </c>
      <c r="R25" s="82">
        <v>7</v>
      </c>
      <c r="S25" s="74">
        <v>3</v>
      </c>
      <c r="T25" s="82">
        <v>3</v>
      </c>
      <c r="U25" s="82">
        <v>2</v>
      </c>
      <c r="V25" s="82">
        <f>SUM(C25:U25)</f>
        <v>496</v>
      </c>
    </row>
    <row r="26" spans="1:22" s="9" customFormat="1" ht="18" customHeight="1">
      <c r="A26" s="215"/>
      <c r="B26" s="20" t="s">
        <v>60</v>
      </c>
      <c r="C26" s="152">
        <v>2279</v>
      </c>
      <c r="D26" s="134">
        <v>54</v>
      </c>
      <c r="E26" s="153">
        <v>489</v>
      </c>
      <c r="F26" s="153">
        <v>1764</v>
      </c>
      <c r="G26" s="153">
        <v>800</v>
      </c>
      <c r="H26" s="81">
        <v>191</v>
      </c>
      <c r="I26" s="81">
        <v>94</v>
      </c>
      <c r="J26" s="81">
        <v>6</v>
      </c>
      <c r="K26" s="81">
        <v>0</v>
      </c>
      <c r="L26" s="81">
        <v>40</v>
      </c>
      <c r="M26" s="82">
        <v>207</v>
      </c>
      <c r="N26" s="74">
        <v>124</v>
      </c>
      <c r="O26" s="82">
        <v>128</v>
      </c>
      <c r="P26" s="82">
        <v>268</v>
      </c>
      <c r="Q26" s="135">
        <v>180</v>
      </c>
      <c r="R26" s="154">
        <v>42</v>
      </c>
      <c r="S26" s="75">
        <v>64</v>
      </c>
      <c r="T26" s="135">
        <v>82</v>
      </c>
      <c r="U26" s="82">
        <v>1</v>
      </c>
      <c r="V26" s="82">
        <v>6689</v>
      </c>
    </row>
    <row r="27" spans="1:22" s="9" customFormat="1" ht="18" customHeight="1">
      <c r="A27" s="208"/>
      <c r="B27" s="14" t="s">
        <v>61</v>
      </c>
      <c r="C27" s="35">
        <f t="shared" ref="C27:U27" si="9">SUM(C25:C26)</f>
        <v>2483</v>
      </c>
      <c r="D27" s="44">
        <f t="shared" si="9"/>
        <v>56</v>
      </c>
      <c r="E27" s="44">
        <f t="shared" si="9"/>
        <v>529</v>
      </c>
      <c r="F27" s="44">
        <f t="shared" si="9"/>
        <v>1861</v>
      </c>
      <c r="G27" s="44">
        <f t="shared" si="9"/>
        <v>827</v>
      </c>
      <c r="H27" s="44">
        <f t="shared" si="9"/>
        <v>201</v>
      </c>
      <c r="I27" s="44">
        <f t="shared" si="9"/>
        <v>103</v>
      </c>
      <c r="J27" s="44">
        <f t="shared" si="9"/>
        <v>7</v>
      </c>
      <c r="K27" s="46">
        <f t="shared" si="9"/>
        <v>0</v>
      </c>
      <c r="L27" s="44">
        <f t="shared" si="9"/>
        <v>45</v>
      </c>
      <c r="M27" s="44">
        <f t="shared" si="9"/>
        <v>233</v>
      </c>
      <c r="N27" s="44">
        <f t="shared" si="9"/>
        <v>133</v>
      </c>
      <c r="O27" s="44">
        <f t="shared" si="9"/>
        <v>137</v>
      </c>
      <c r="P27" s="44">
        <f t="shared" si="9"/>
        <v>297</v>
      </c>
      <c r="Q27" s="44">
        <f t="shared" si="9"/>
        <v>193</v>
      </c>
      <c r="R27" s="44">
        <f t="shared" si="9"/>
        <v>49</v>
      </c>
      <c r="S27" s="44">
        <f t="shared" si="9"/>
        <v>67</v>
      </c>
      <c r="T27" s="44">
        <f t="shared" si="9"/>
        <v>85</v>
      </c>
      <c r="U27" s="44">
        <f t="shared" si="9"/>
        <v>3</v>
      </c>
      <c r="V27" s="82">
        <f>SUM(C27:U27)</f>
        <v>7309</v>
      </c>
    </row>
    <row r="28" spans="1:22" s="9" customFormat="1" ht="18" customHeight="1">
      <c r="A28" s="211" t="s">
        <v>69</v>
      </c>
      <c r="B28" s="28" t="s">
        <v>59</v>
      </c>
      <c r="C28" s="185">
        <v>15</v>
      </c>
      <c r="D28" s="186">
        <v>28</v>
      </c>
      <c r="E28" s="81">
        <v>148</v>
      </c>
      <c r="F28" s="81">
        <v>454</v>
      </c>
      <c r="G28" s="186">
        <v>336</v>
      </c>
      <c r="H28" s="81">
        <v>15</v>
      </c>
      <c r="I28" s="81">
        <v>1</v>
      </c>
      <c r="J28" s="81">
        <v>0</v>
      </c>
      <c r="K28" s="81">
        <v>0</v>
      </c>
      <c r="L28" s="186">
        <v>63</v>
      </c>
      <c r="M28" s="184">
        <v>49</v>
      </c>
      <c r="N28" s="82">
        <v>11</v>
      </c>
      <c r="O28" s="82">
        <v>12</v>
      </c>
      <c r="P28" s="82">
        <v>7</v>
      </c>
      <c r="Q28" s="82">
        <v>23</v>
      </c>
      <c r="R28" s="82">
        <v>6</v>
      </c>
      <c r="S28" s="74">
        <v>0</v>
      </c>
      <c r="T28" s="82">
        <v>4</v>
      </c>
      <c r="U28" s="82"/>
      <c r="V28" s="82">
        <f>SUM(C28:U28)</f>
        <v>1172</v>
      </c>
    </row>
    <row r="29" spans="1:22" s="9" customFormat="1" ht="18" customHeight="1">
      <c r="A29" s="215"/>
      <c r="B29" s="20" t="s">
        <v>60</v>
      </c>
      <c r="C29" s="131">
        <v>258</v>
      </c>
      <c r="D29" s="81">
        <v>227</v>
      </c>
      <c r="E29" s="81">
        <v>1398</v>
      </c>
      <c r="F29" s="81">
        <v>4078</v>
      </c>
      <c r="G29" s="81">
        <v>3011</v>
      </c>
      <c r="H29" s="81">
        <v>110</v>
      </c>
      <c r="I29" s="81">
        <v>65</v>
      </c>
      <c r="J29" s="81">
        <v>8</v>
      </c>
      <c r="K29" s="81">
        <v>2</v>
      </c>
      <c r="L29" s="81">
        <v>464</v>
      </c>
      <c r="M29" s="82">
        <v>835</v>
      </c>
      <c r="N29" s="82">
        <v>210</v>
      </c>
      <c r="O29" s="82">
        <v>213</v>
      </c>
      <c r="P29" s="82">
        <v>87</v>
      </c>
      <c r="Q29" s="82">
        <v>288</v>
      </c>
      <c r="R29" s="82">
        <v>44</v>
      </c>
      <c r="S29" s="74">
        <v>0</v>
      </c>
      <c r="T29" s="82">
        <v>117</v>
      </c>
      <c r="U29" s="82">
        <v>0</v>
      </c>
      <c r="V29" s="82">
        <v>11205</v>
      </c>
    </row>
    <row r="30" spans="1:22" s="9" customFormat="1" ht="18" customHeight="1">
      <c r="A30" s="216"/>
      <c r="B30" s="29" t="s">
        <v>61</v>
      </c>
      <c r="C30" s="35">
        <f t="shared" ref="C30:U30" si="10">SUM(C28:C29)</f>
        <v>273</v>
      </c>
      <c r="D30" s="44">
        <f t="shared" si="10"/>
        <v>255</v>
      </c>
      <c r="E30" s="44">
        <f t="shared" si="10"/>
        <v>1546</v>
      </c>
      <c r="F30" s="44">
        <f t="shared" si="10"/>
        <v>4532</v>
      </c>
      <c r="G30" s="44">
        <f t="shared" si="10"/>
        <v>3347</v>
      </c>
      <c r="H30" s="44">
        <f t="shared" si="10"/>
        <v>125</v>
      </c>
      <c r="I30" s="44">
        <f t="shared" si="10"/>
        <v>66</v>
      </c>
      <c r="J30" s="44">
        <f t="shared" si="10"/>
        <v>8</v>
      </c>
      <c r="K30" s="46">
        <f t="shared" si="10"/>
        <v>2</v>
      </c>
      <c r="L30" s="44">
        <f t="shared" si="10"/>
        <v>527</v>
      </c>
      <c r="M30" s="44">
        <f t="shared" si="10"/>
        <v>884</v>
      </c>
      <c r="N30" s="44">
        <f t="shared" si="10"/>
        <v>221</v>
      </c>
      <c r="O30" s="44">
        <f t="shared" si="10"/>
        <v>225</v>
      </c>
      <c r="P30" s="44">
        <f t="shared" si="10"/>
        <v>94</v>
      </c>
      <c r="Q30" s="44">
        <f t="shared" si="10"/>
        <v>311</v>
      </c>
      <c r="R30" s="44">
        <f t="shared" si="10"/>
        <v>50</v>
      </c>
      <c r="S30" s="44">
        <f t="shared" si="10"/>
        <v>0</v>
      </c>
      <c r="T30" s="44">
        <f t="shared" si="10"/>
        <v>121</v>
      </c>
      <c r="U30" s="44">
        <f t="shared" si="10"/>
        <v>0</v>
      </c>
      <c r="V30" s="82">
        <f>SUM(C30:U30)</f>
        <v>12587</v>
      </c>
    </row>
    <row r="31" spans="1:22" s="9" customFormat="1" ht="18" customHeight="1">
      <c r="A31" s="214" t="s">
        <v>70</v>
      </c>
      <c r="B31" s="13" t="s">
        <v>59</v>
      </c>
      <c r="C31" s="163">
        <v>1065</v>
      </c>
      <c r="D31" s="164">
        <v>101</v>
      </c>
      <c r="E31" s="164">
        <v>1080</v>
      </c>
      <c r="F31" s="164">
        <v>2649</v>
      </c>
      <c r="G31" s="164">
        <v>1497</v>
      </c>
      <c r="H31" s="164">
        <v>86</v>
      </c>
      <c r="I31" s="164">
        <v>68</v>
      </c>
      <c r="J31" s="164">
        <v>13</v>
      </c>
      <c r="K31" s="164">
        <v>4</v>
      </c>
      <c r="L31" s="164">
        <v>121</v>
      </c>
      <c r="M31" s="165">
        <v>204</v>
      </c>
      <c r="N31" s="165">
        <v>113</v>
      </c>
      <c r="O31" s="165">
        <v>73</v>
      </c>
      <c r="P31" s="165">
        <v>170</v>
      </c>
      <c r="Q31" s="165">
        <v>228</v>
      </c>
      <c r="R31" s="165">
        <v>62</v>
      </c>
      <c r="S31" s="166">
        <v>0</v>
      </c>
      <c r="T31" s="165">
        <v>51</v>
      </c>
      <c r="U31" s="165"/>
      <c r="V31" s="165">
        <f>SUM(C31:U31)</f>
        <v>7585</v>
      </c>
    </row>
    <row r="32" spans="1:22" s="9" customFormat="1" ht="18" customHeight="1">
      <c r="A32" s="215"/>
      <c r="B32" s="20" t="s">
        <v>60</v>
      </c>
      <c r="C32" s="76">
        <v>11452</v>
      </c>
      <c r="D32" s="81">
        <v>1261</v>
      </c>
      <c r="E32" s="81">
        <v>12130</v>
      </c>
      <c r="F32" s="81">
        <v>33407</v>
      </c>
      <c r="G32" s="81">
        <v>15186</v>
      </c>
      <c r="H32" s="81">
        <v>784</v>
      </c>
      <c r="I32" s="81">
        <v>268</v>
      </c>
      <c r="J32" s="81">
        <v>46</v>
      </c>
      <c r="K32" s="81">
        <v>28</v>
      </c>
      <c r="L32" s="81">
        <v>1656</v>
      </c>
      <c r="M32" s="82">
        <v>3048</v>
      </c>
      <c r="N32" s="82">
        <v>1305</v>
      </c>
      <c r="O32" s="82">
        <v>641</v>
      </c>
      <c r="P32" s="82">
        <v>1727</v>
      </c>
      <c r="Q32" s="82">
        <v>2192</v>
      </c>
      <c r="R32" s="82">
        <v>545</v>
      </c>
      <c r="S32" s="74">
        <v>0</v>
      </c>
      <c r="T32" s="82">
        <v>632</v>
      </c>
      <c r="U32" s="144">
        <v>0</v>
      </c>
      <c r="V32" s="82">
        <v>86308</v>
      </c>
    </row>
    <row r="33" spans="1:22" s="9" customFormat="1" ht="18" customHeight="1">
      <c r="A33" s="208"/>
      <c r="B33" s="14" t="s">
        <v>61</v>
      </c>
      <c r="C33" s="35">
        <f t="shared" ref="C33:R33" si="11">SUM(C31:C32)</f>
        <v>12517</v>
      </c>
      <c r="D33" s="44">
        <f t="shared" si="11"/>
        <v>1362</v>
      </c>
      <c r="E33" s="44">
        <f t="shared" si="11"/>
        <v>13210</v>
      </c>
      <c r="F33" s="44">
        <f t="shared" si="11"/>
        <v>36056</v>
      </c>
      <c r="G33" s="44">
        <f t="shared" si="11"/>
        <v>16683</v>
      </c>
      <c r="H33" s="44">
        <f t="shared" si="11"/>
        <v>870</v>
      </c>
      <c r="I33" s="44">
        <f t="shared" si="11"/>
        <v>336</v>
      </c>
      <c r="J33" s="44">
        <f t="shared" si="11"/>
        <v>59</v>
      </c>
      <c r="K33" s="46">
        <f t="shared" si="11"/>
        <v>32</v>
      </c>
      <c r="L33" s="44">
        <f t="shared" si="11"/>
        <v>1777</v>
      </c>
      <c r="M33" s="44">
        <f t="shared" si="11"/>
        <v>3252</v>
      </c>
      <c r="N33" s="44">
        <f t="shared" si="11"/>
        <v>1418</v>
      </c>
      <c r="O33" s="44">
        <f t="shared" si="11"/>
        <v>714</v>
      </c>
      <c r="P33" s="44">
        <f t="shared" si="11"/>
        <v>1897</v>
      </c>
      <c r="Q33" s="44">
        <f t="shared" si="11"/>
        <v>2420</v>
      </c>
      <c r="R33" s="44">
        <f t="shared" si="11"/>
        <v>607</v>
      </c>
      <c r="S33" s="44">
        <v>0</v>
      </c>
      <c r="T33" s="44">
        <f>SUM(T31:T32)</f>
        <v>683</v>
      </c>
      <c r="U33" s="44">
        <f>SUM(U31:U32)</f>
        <v>0</v>
      </c>
      <c r="V33" s="82">
        <f>SUM(C33:U33)</f>
        <v>93893</v>
      </c>
    </row>
    <row r="34" spans="1:22" s="9" customFormat="1" ht="18" customHeight="1">
      <c r="A34" s="211" t="s">
        <v>71</v>
      </c>
      <c r="B34" s="28" t="s">
        <v>59</v>
      </c>
      <c r="C34" s="76">
        <v>123</v>
      </c>
      <c r="D34" s="81">
        <v>43</v>
      </c>
      <c r="E34" s="81">
        <v>272</v>
      </c>
      <c r="F34" s="81">
        <v>860</v>
      </c>
      <c r="G34" s="81">
        <v>759</v>
      </c>
      <c r="H34" s="81">
        <v>31</v>
      </c>
      <c r="I34" s="81">
        <v>27</v>
      </c>
      <c r="J34" s="81">
        <v>14</v>
      </c>
      <c r="K34" s="81">
        <v>0</v>
      </c>
      <c r="L34" s="81">
        <v>74</v>
      </c>
      <c r="M34" s="82">
        <v>53</v>
      </c>
      <c r="N34" s="82">
        <v>42</v>
      </c>
      <c r="O34" s="82">
        <v>13</v>
      </c>
      <c r="P34" s="82">
        <v>28</v>
      </c>
      <c r="Q34" s="82">
        <v>105</v>
      </c>
      <c r="R34" s="82">
        <v>18</v>
      </c>
      <c r="S34" s="74">
        <v>0</v>
      </c>
      <c r="T34" s="82">
        <v>42</v>
      </c>
      <c r="U34" s="82">
        <v>3</v>
      </c>
      <c r="V34" s="82">
        <f>SUM(C34:U34)</f>
        <v>2507</v>
      </c>
    </row>
    <row r="35" spans="1:22" s="9" customFormat="1" ht="18" customHeight="1">
      <c r="A35" s="215"/>
      <c r="B35" s="20" t="s">
        <v>60</v>
      </c>
      <c r="C35" s="76">
        <v>843</v>
      </c>
      <c r="D35" s="81">
        <v>450</v>
      </c>
      <c r="E35" s="81">
        <v>2375</v>
      </c>
      <c r="F35" s="81">
        <v>9399</v>
      </c>
      <c r="G35" s="81">
        <v>5669</v>
      </c>
      <c r="H35" s="81">
        <v>357</v>
      </c>
      <c r="I35" s="81">
        <v>211</v>
      </c>
      <c r="J35" s="81">
        <v>247</v>
      </c>
      <c r="K35" s="81">
        <v>6</v>
      </c>
      <c r="L35" s="81">
        <v>634</v>
      </c>
      <c r="M35" s="82">
        <v>805</v>
      </c>
      <c r="N35" s="82">
        <v>361</v>
      </c>
      <c r="O35" s="82">
        <v>246</v>
      </c>
      <c r="P35" s="82">
        <v>255</v>
      </c>
      <c r="Q35" s="82">
        <v>839</v>
      </c>
      <c r="R35" s="82">
        <v>251</v>
      </c>
      <c r="S35" s="74">
        <v>0</v>
      </c>
      <c r="T35" s="82">
        <v>519</v>
      </c>
      <c r="U35" s="82">
        <v>47</v>
      </c>
      <c r="V35" s="82">
        <v>23153</v>
      </c>
    </row>
    <row r="36" spans="1:22" s="9" customFormat="1" ht="18" customHeight="1">
      <c r="A36" s="216"/>
      <c r="B36" s="29" t="s">
        <v>61</v>
      </c>
      <c r="C36" s="35">
        <f t="shared" ref="C36:U36" si="12">SUM(C34:C35)</f>
        <v>966</v>
      </c>
      <c r="D36" s="44">
        <f t="shared" si="12"/>
        <v>493</v>
      </c>
      <c r="E36" s="44">
        <f t="shared" si="12"/>
        <v>2647</v>
      </c>
      <c r="F36" s="44">
        <f t="shared" si="12"/>
        <v>10259</v>
      </c>
      <c r="G36" s="44">
        <f t="shared" si="12"/>
        <v>6428</v>
      </c>
      <c r="H36" s="44">
        <f t="shared" si="12"/>
        <v>388</v>
      </c>
      <c r="I36" s="44">
        <f t="shared" si="12"/>
        <v>238</v>
      </c>
      <c r="J36" s="44">
        <f t="shared" si="12"/>
        <v>261</v>
      </c>
      <c r="K36" s="46">
        <f t="shared" si="12"/>
        <v>6</v>
      </c>
      <c r="L36" s="44">
        <f t="shared" si="12"/>
        <v>708</v>
      </c>
      <c r="M36" s="44">
        <f t="shared" si="12"/>
        <v>858</v>
      </c>
      <c r="N36" s="44">
        <f t="shared" si="12"/>
        <v>403</v>
      </c>
      <c r="O36" s="44">
        <f t="shared" si="12"/>
        <v>259</v>
      </c>
      <c r="P36" s="44">
        <f t="shared" si="12"/>
        <v>283</v>
      </c>
      <c r="Q36" s="44">
        <f t="shared" si="12"/>
        <v>944</v>
      </c>
      <c r="R36" s="44">
        <f t="shared" si="12"/>
        <v>269</v>
      </c>
      <c r="S36" s="44">
        <f t="shared" si="12"/>
        <v>0</v>
      </c>
      <c r="T36" s="44">
        <f t="shared" si="12"/>
        <v>561</v>
      </c>
      <c r="U36" s="44">
        <f t="shared" si="12"/>
        <v>50</v>
      </c>
      <c r="V36" s="82">
        <f>SUM(C36:U36)</f>
        <v>26021</v>
      </c>
    </row>
    <row r="37" spans="1:22" s="9" customFormat="1" ht="18" customHeight="1">
      <c r="A37" s="214" t="s">
        <v>72</v>
      </c>
      <c r="B37" s="13" t="s">
        <v>59</v>
      </c>
      <c r="C37" s="76">
        <v>2601</v>
      </c>
      <c r="D37" s="81">
        <v>236</v>
      </c>
      <c r="E37" s="81">
        <v>2345</v>
      </c>
      <c r="F37" s="81">
        <v>3060</v>
      </c>
      <c r="G37" s="81">
        <v>2995</v>
      </c>
      <c r="H37" s="81">
        <v>387</v>
      </c>
      <c r="I37" s="81">
        <v>42</v>
      </c>
      <c r="J37" s="81">
        <v>26</v>
      </c>
      <c r="K37" s="81">
        <v>9</v>
      </c>
      <c r="L37" s="81">
        <v>427</v>
      </c>
      <c r="M37" s="82">
        <v>451</v>
      </c>
      <c r="N37" s="82">
        <v>257</v>
      </c>
      <c r="O37" s="82">
        <v>204</v>
      </c>
      <c r="P37" s="82">
        <v>225</v>
      </c>
      <c r="Q37" s="82">
        <v>430</v>
      </c>
      <c r="R37" s="82">
        <v>87</v>
      </c>
      <c r="S37" s="74"/>
      <c r="T37" s="82">
        <v>162</v>
      </c>
      <c r="U37" s="82"/>
      <c r="V37" s="82">
        <f>SUM(C37:U37)</f>
        <v>13944</v>
      </c>
    </row>
    <row r="38" spans="1:22" s="9" customFormat="1" ht="18" customHeight="1">
      <c r="A38" s="215"/>
      <c r="B38" s="20" t="s">
        <v>60</v>
      </c>
      <c r="C38" s="155">
        <v>24740</v>
      </c>
      <c r="D38" s="83">
        <v>2357</v>
      </c>
      <c r="E38" s="83">
        <v>19562</v>
      </c>
      <c r="F38" s="83">
        <v>60340</v>
      </c>
      <c r="G38" s="83">
        <v>4432</v>
      </c>
      <c r="H38" s="83">
        <v>1663</v>
      </c>
      <c r="I38" s="83">
        <v>306</v>
      </c>
      <c r="J38" s="83">
        <v>84</v>
      </c>
      <c r="K38" s="83">
        <v>50</v>
      </c>
      <c r="L38" s="83">
        <v>4003</v>
      </c>
      <c r="M38" s="84">
        <v>6155</v>
      </c>
      <c r="N38" s="84">
        <v>2066</v>
      </c>
      <c r="O38" s="84">
        <v>1360</v>
      </c>
      <c r="P38" s="84">
        <v>2181</v>
      </c>
      <c r="Q38" s="84">
        <v>4949</v>
      </c>
      <c r="R38" s="84">
        <v>825</v>
      </c>
      <c r="S38" s="84">
        <v>0</v>
      </c>
      <c r="T38" s="84">
        <v>2255</v>
      </c>
      <c r="U38" s="84">
        <v>55</v>
      </c>
      <c r="V38" s="82">
        <v>135317</v>
      </c>
    </row>
    <row r="39" spans="1:22" s="9" customFormat="1" ht="18" customHeight="1">
      <c r="A39" s="208"/>
      <c r="B39" s="14" t="s">
        <v>61</v>
      </c>
      <c r="C39" s="35">
        <f t="shared" ref="C39:U39" si="13">SUM(C37:C38)</f>
        <v>27341</v>
      </c>
      <c r="D39" s="44">
        <f t="shared" si="13"/>
        <v>2593</v>
      </c>
      <c r="E39" s="44">
        <f t="shared" si="13"/>
        <v>21907</v>
      </c>
      <c r="F39" s="44">
        <f t="shared" si="13"/>
        <v>63400</v>
      </c>
      <c r="G39" s="44">
        <f t="shared" si="13"/>
        <v>7427</v>
      </c>
      <c r="H39" s="44">
        <f t="shared" si="13"/>
        <v>2050</v>
      </c>
      <c r="I39" s="44">
        <f t="shared" si="13"/>
        <v>348</v>
      </c>
      <c r="J39" s="44">
        <f t="shared" si="13"/>
        <v>110</v>
      </c>
      <c r="K39" s="46">
        <f t="shared" si="13"/>
        <v>59</v>
      </c>
      <c r="L39" s="44">
        <f t="shared" si="13"/>
        <v>4430</v>
      </c>
      <c r="M39" s="44">
        <f t="shared" si="13"/>
        <v>6606</v>
      </c>
      <c r="N39" s="44">
        <f t="shared" si="13"/>
        <v>2323</v>
      </c>
      <c r="O39" s="44">
        <f t="shared" si="13"/>
        <v>1564</v>
      </c>
      <c r="P39" s="44">
        <f t="shared" si="13"/>
        <v>2406</v>
      </c>
      <c r="Q39" s="44">
        <f t="shared" si="13"/>
        <v>5379</v>
      </c>
      <c r="R39" s="44">
        <f t="shared" si="13"/>
        <v>912</v>
      </c>
      <c r="S39" s="44">
        <f t="shared" si="13"/>
        <v>0</v>
      </c>
      <c r="T39" s="44">
        <f t="shared" si="13"/>
        <v>2417</v>
      </c>
      <c r="U39" s="44">
        <f t="shared" si="13"/>
        <v>55</v>
      </c>
      <c r="V39" s="82">
        <f>SUM(C39:U39)</f>
        <v>151327</v>
      </c>
    </row>
    <row r="40" spans="1:22" s="9" customFormat="1" ht="18" customHeight="1">
      <c r="A40" s="211" t="s">
        <v>73</v>
      </c>
      <c r="B40" s="28" t="s">
        <v>59</v>
      </c>
      <c r="C40" s="76">
        <v>669</v>
      </c>
      <c r="D40" s="81">
        <v>62</v>
      </c>
      <c r="E40" s="81">
        <v>441</v>
      </c>
      <c r="F40" s="81">
        <v>887</v>
      </c>
      <c r="G40" s="81">
        <v>1014</v>
      </c>
      <c r="H40" s="81">
        <v>86</v>
      </c>
      <c r="I40" s="81">
        <v>22</v>
      </c>
      <c r="J40" s="81">
        <v>1</v>
      </c>
      <c r="K40" s="81">
        <v>0</v>
      </c>
      <c r="L40" s="81">
        <v>77</v>
      </c>
      <c r="M40" s="82">
        <v>54</v>
      </c>
      <c r="N40" s="74">
        <v>80</v>
      </c>
      <c r="O40" s="82">
        <v>43</v>
      </c>
      <c r="P40" s="82">
        <v>79</v>
      </c>
      <c r="Q40" s="82">
        <v>99</v>
      </c>
      <c r="R40" s="82">
        <v>26</v>
      </c>
      <c r="S40" s="74">
        <v>0</v>
      </c>
      <c r="T40" s="82">
        <v>64</v>
      </c>
      <c r="U40" s="82"/>
      <c r="V40" s="82">
        <v>3624</v>
      </c>
    </row>
    <row r="41" spans="1:22" s="9" customFormat="1" ht="18" customHeight="1">
      <c r="A41" s="215"/>
      <c r="B41" s="20" t="s">
        <v>60</v>
      </c>
      <c r="C41" s="76">
        <v>4570</v>
      </c>
      <c r="D41" s="136">
        <v>580</v>
      </c>
      <c r="E41" s="181">
        <v>5452</v>
      </c>
      <c r="F41" s="136">
        <v>15640</v>
      </c>
      <c r="G41" s="136">
        <v>9238</v>
      </c>
      <c r="H41" s="136">
        <v>576</v>
      </c>
      <c r="I41" s="136">
        <v>219</v>
      </c>
      <c r="J41" s="136">
        <v>69</v>
      </c>
      <c r="K41" s="136">
        <v>77</v>
      </c>
      <c r="L41" s="136">
        <v>772</v>
      </c>
      <c r="M41" s="137">
        <v>866</v>
      </c>
      <c r="N41" s="78">
        <v>706</v>
      </c>
      <c r="O41" s="137">
        <v>738</v>
      </c>
      <c r="P41" s="137">
        <v>-79</v>
      </c>
      <c r="Q41" s="137">
        <v>1104</v>
      </c>
      <c r="R41" s="137">
        <v>158</v>
      </c>
      <c r="S41" s="78">
        <v>0</v>
      </c>
      <c r="T41" s="137">
        <v>460</v>
      </c>
      <c r="U41" s="137">
        <v>0</v>
      </c>
      <c r="V41" s="82">
        <v>40440</v>
      </c>
    </row>
    <row r="42" spans="1:22" s="9" customFormat="1" ht="18" customHeight="1">
      <c r="A42" s="216"/>
      <c r="B42" s="29" t="s">
        <v>61</v>
      </c>
      <c r="C42" s="35">
        <f t="shared" ref="C42:R42" si="14">SUM(C40:C41)</f>
        <v>5239</v>
      </c>
      <c r="D42" s="44">
        <f t="shared" si="14"/>
        <v>642</v>
      </c>
      <c r="E42" s="44">
        <f t="shared" si="14"/>
        <v>5893</v>
      </c>
      <c r="F42" s="44">
        <f t="shared" si="14"/>
        <v>16527</v>
      </c>
      <c r="G42" s="44">
        <f t="shared" si="14"/>
        <v>10252</v>
      </c>
      <c r="H42" s="44">
        <f t="shared" si="14"/>
        <v>662</v>
      </c>
      <c r="I42" s="44">
        <f t="shared" si="14"/>
        <v>241</v>
      </c>
      <c r="J42" s="44">
        <f t="shared" si="14"/>
        <v>70</v>
      </c>
      <c r="K42" s="46">
        <f t="shared" si="14"/>
        <v>77</v>
      </c>
      <c r="L42" s="44">
        <f t="shared" si="14"/>
        <v>849</v>
      </c>
      <c r="M42" s="44">
        <f t="shared" si="14"/>
        <v>920</v>
      </c>
      <c r="N42" s="44">
        <f t="shared" si="14"/>
        <v>786</v>
      </c>
      <c r="O42" s="44">
        <f t="shared" si="14"/>
        <v>781</v>
      </c>
      <c r="P42" s="44">
        <f t="shared" si="14"/>
        <v>0</v>
      </c>
      <c r="Q42" s="44">
        <f t="shared" si="14"/>
        <v>1203</v>
      </c>
      <c r="R42" s="44">
        <f t="shared" si="14"/>
        <v>184</v>
      </c>
      <c r="S42" s="44">
        <v>0</v>
      </c>
      <c r="T42" s="44">
        <f>SUM(T40:T41)</f>
        <v>524</v>
      </c>
      <c r="U42" s="44">
        <f>SUM(U40:U41)</f>
        <v>0</v>
      </c>
      <c r="V42" s="82">
        <f>SUM(C42:U42)</f>
        <v>44850</v>
      </c>
    </row>
    <row r="43" spans="1:22" s="9" customFormat="1" ht="18" customHeight="1">
      <c r="A43" s="214" t="s">
        <v>74</v>
      </c>
      <c r="B43" s="13" t="s">
        <v>59</v>
      </c>
      <c r="C43" s="76">
        <v>65</v>
      </c>
      <c r="D43" s="73">
        <v>51</v>
      </c>
      <c r="E43" s="73">
        <v>258</v>
      </c>
      <c r="F43" s="73">
        <v>426</v>
      </c>
      <c r="G43" s="73">
        <v>608</v>
      </c>
      <c r="H43" s="73">
        <v>29</v>
      </c>
      <c r="I43" s="73">
        <v>10</v>
      </c>
      <c r="J43" s="73">
        <v>1</v>
      </c>
      <c r="K43" s="73">
        <v>0</v>
      </c>
      <c r="L43" s="73">
        <v>76</v>
      </c>
      <c r="M43" s="72">
        <v>39</v>
      </c>
      <c r="N43" s="72">
        <v>24</v>
      </c>
      <c r="O43" s="72">
        <v>68</v>
      </c>
      <c r="P43" s="72">
        <v>13</v>
      </c>
      <c r="Q43" s="72">
        <v>87</v>
      </c>
      <c r="R43" s="72">
        <v>22</v>
      </c>
      <c r="S43" s="72">
        <v>0</v>
      </c>
      <c r="T43" s="72">
        <v>0</v>
      </c>
      <c r="U43" s="72"/>
      <c r="V43" s="72">
        <f>SUM(C43:U43)</f>
        <v>1777</v>
      </c>
    </row>
    <row r="44" spans="1:22" s="9" customFormat="1" ht="18" customHeight="1">
      <c r="A44" s="215"/>
      <c r="B44" s="20" t="s">
        <v>60</v>
      </c>
      <c r="C44" s="76">
        <v>568</v>
      </c>
      <c r="D44" s="81">
        <v>586</v>
      </c>
      <c r="E44" s="81">
        <v>3666</v>
      </c>
      <c r="F44" s="81">
        <v>5922</v>
      </c>
      <c r="G44" s="81">
        <v>5376</v>
      </c>
      <c r="H44" s="81">
        <v>469</v>
      </c>
      <c r="I44" s="81">
        <v>91</v>
      </c>
      <c r="J44" s="81">
        <v>101</v>
      </c>
      <c r="K44" s="81">
        <v>6</v>
      </c>
      <c r="L44" s="81">
        <v>667</v>
      </c>
      <c r="M44" s="82">
        <v>879</v>
      </c>
      <c r="N44" s="82">
        <v>463</v>
      </c>
      <c r="O44" s="82">
        <v>781</v>
      </c>
      <c r="P44" s="82">
        <v>319</v>
      </c>
      <c r="Q44" s="82">
        <v>891</v>
      </c>
      <c r="R44" s="82">
        <v>159</v>
      </c>
      <c r="S44" s="74">
        <v>0</v>
      </c>
      <c r="T44" s="82">
        <v>222</v>
      </c>
      <c r="U44" s="145">
        <v>0</v>
      </c>
      <c r="V44" s="82">
        <v>20703</v>
      </c>
    </row>
    <row r="45" spans="1:22" s="9" customFormat="1" ht="18" customHeight="1">
      <c r="A45" s="208"/>
      <c r="B45" s="14" t="s">
        <v>61</v>
      </c>
      <c r="C45" s="76">
        <f t="shared" ref="C45:R45" si="15">C44+C43</f>
        <v>633</v>
      </c>
      <c r="D45" s="76">
        <f t="shared" si="15"/>
        <v>637</v>
      </c>
      <c r="E45" s="76">
        <f t="shared" si="15"/>
        <v>3924</v>
      </c>
      <c r="F45" s="76">
        <f t="shared" si="15"/>
        <v>6348</v>
      </c>
      <c r="G45" s="76">
        <f t="shared" si="15"/>
        <v>5984</v>
      </c>
      <c r="H45" s="76">
        <f t="shared" si="15"/>
        <v>498</v>
      </c>
      <c r="I45" s="76">
        <f t="shared" si="15"/>
        <v>101</v>
      </c>
      <c r="J45" s="76">
        <f t="shared" si="15"/>
        <v>102</v>
      </c>
      <c r="K45" s="76">
        <f t="shared" si="15"/>
        <v>6</v>
      </c>
      <c r="L45" s="76">
        <f t="shared" si="15"/>
        <v>743</v>
      </c>
      <c r="M45" s="76">
        <f t="shared" si="15"/>
        <v>918</v>
      </c>
      <c r="N45" s="76">
        <f t="shared" si="15"/>
        <v>487</v>
      </c>
      <c r="O45" s="76">
        <f t="shared" si="15"/>
        <v>849</v>
      </c>
      <c r="P45" s="76">
        <f t="shared" si="15"/>
        <v>332</v>
      </c>
      <c r="Q45" s="76">
        <f t="shared" si="15"/>
        <v>978</v>
      </c>
      <c r="R45" s="76">
        <f t="shared" si="15"/>
        <v>181</v>
      </c>
      <c r="S45" s="76">
        <v>0</v>
      </c>
      <c r="T45" s="76">
        <f>T44+T43</f>
        <v>222</v>
      </c>
      <c r="U45" s="76">
        <v>0</v>
      </c>
      <c r="V45" s="82">
        <f>SUM(C45:U45)</f>
        <v>22943</v>
      </c>
    </row>
    <row r="46" spans="1:22" s="9" customFormat="1" ht="18" customHeight="1">
      <c r="A46" s="211" t="s">
        <v>75</v>
      </c>
      <c r="B46" s="28" t="s">
        <v>59</v>
      </c>
      <c r="C46" s="76">
        <v>357</v>
      </c>
      <c r="D46" s="81">
        <v>35</v>
      </c>
      <c r="E46" s="81">
        <v>309</v>
      </c>
      <c r="F46" s="81">
        <v>417</v>
      </c>
      <c r="G46" s="81">
        <v>447</v>
      </c>
      <c r="H46" s="81">
        <v>15</v>
      </c>
      <c r="I46" s="81">
        <v>6</v>
      </c>
      <c r="J46" s="81">
        <v>3</v>
      </c>
      <c r="K46" s="81">
        <v>2</v>
      </c>
      <c r="L46" s="81">
        <v>59</v>
      </c>
      <c r="M46" s="82">
        <v>39</v>
      </c>
      <c r="N46" s="82">
        <v>24</v>
      </c>
      <c r="O46" s="82">
        <v>21</v>
      </c>
      <c r="P46" s="82">
        <v>31</v>
      </c>
      <c r="Q46" s="82">
        <v>43</v>
      </c>
      <c r="R46" s="82">
        <v>7</v>
      </c>
      <c r="S46" s="74">
        <v>0</v>
      </c>
      <c r="T46" s="82">
        <v>41</v>
      </c>
      <c r="U46" s="82">
        <v>0</v>
      </c>
      <c r="V46" s="82">
        <f>SUM(C46:U46)</f>
        <v>1856</v>
      </c>
    </row>
    <row r="47" spans="1:22" s="9" customFormat="1" ht="18" customHeight="1">
      <c r="A47" s="215"/>
      <c r="B47" s="20" t="s">
        <v>60</v>
      </c>
      <c r="C47" s="76">
        <v>3372</v>
      </c>
      <c r="D47" s="81">
        <v>336</v>
      </c>
      <c r="E47" s="81">
        <v>2694</v>
      </c>
      <c r="F47" s="81">
        <v>5211</v>
      </c>
      <c r="G47" s="81">
        <v>4056</v>
      </c>
      <c r="H47" s="81">
        <v>159</v>
      </c>
      <c r="I47" s="81">
        <v>47</v>
      </c>
      <c r="J47" s="81">
        <v>46</v>
      </c>
      <c r="K47" s="81">
        <v>7</v>
      </c>
      <c r="L47" s="81">
        <v>503</v>
      </c>
      <c r="M47" s="82">
        <v>508</v>
      </c>
      <c r="N47" s="82">
        <v>308</v>
      </c>
      <c r="O47" s="82">
        <v>113</v>
      </c>
      <c r="P47" s="82">
        <v>272</v>
      </c>
      <c r="Q47" s="82">
        <v>597</v>
      </c>
      <c r="R47" s="82">
        <v>45</v>
      </c>
      <c r="S47" s="74">
        <v>0</v>
      </c>
      <c r="T47" s="82">
        <v>241</v>
      </c>
      <c r="U47" s="82">
        <v>0</v>
      </c>
      <c r="V47" s="82">
        <v>18207</v>
      </c>
    </row>
    <row r="48" spans="1:22" s="9" customFormat="1" ht="18" customHeight="1">
      <c r="A48" s="216"/>
      <c r="B48" s="29" t="s">
        <v>61</v>
      </c>
      <c r="C48" s="35">
        <f t="shared" ref="C48:U48" si="16">SUM(C46:C47)</f>
        <v>3729</v>
      </c>
      <c r="D48" s="44">
        <f t="shared" si="16"/>
        <v>371</v>
      </c>
      <c r="E48" s="44">
        <f t="shared" si="16"/>
        <v>3003</v>
      </c>
      <c r="F48" s="44">
        <f t="shared" si="16"/>
        <v>5628</v>
      </c>
      <c r="G48" s="44">
        <f t="shared" si="16"/>
        <v>4503</v>
      </c>
      <c r="H48" s="44">
        <f t="shared" si="16"/>
        <v>174</v>
      </c>
      <c r="I48" s="44">
        <f t="shared" si="16"/>
        <v>53</v>
      </c>
      <c r="J48" s="44">
        <f t="shared" si="16"/>
        <v>49</v>
      </c>
      <c r="K48" s="46">
        <f t="shared" si="16"/>
        <v>9</v>
      </c>
      <c r="L48" s="44">
        <f t="shared" si="16"/>
        <v>562</v>
      </c>
      <c r="M48" s="44">
        <f t="shared" si="16"/>
        <v>547</v>
      </c>
      <c r="N48" s="44">
        <f t="shared" si="16"/>
        <v>332</v>
      </c>
      <c r="O48" s="44">
        <f t="shared" si="16"/>
        <v>134</v>
      </c>
      <c r="P48" s="44">
        <f t="shared" si="16"/>
        <v>303</v>
      </c>
      <c r="Q48" s="44">
        <f t="shared" si="16"/>
        <v>640</v>
      </c>
      <c r="R48" s="44">
        <f t="shared" si="16"/>
        <v>52</v>
      </c>
      <c r="S48" s="44">
        <f t="shared" si="16"/>
        <v>0</v>
      </c>
      <c r="T48" s="44">
        <f t="shared" si="16"/>
        <v>282</v>
      </c>
      <c r="U48" s="44">
        <f t="shared" si="16"/>
        <v>0</v>
      </c>
      <c r="V48" s="82">
        <f>SUM(C48:U48)</f>
        <v>20371</v>
      </c>
    </row>
    <row r="49" spans="1:23" s="9" customFormat="1" ht="18" customHeight="1">
      <c r="A49" s="214" t="s">
        <v>76</v>
      </c>
      <c r="B49" s="13" t="s">
        <v>59</v>
      </c>
      <c r="C49" s="80">
        <v>512</v>
      </c>
      <c r="D49" s="81">
        <v>47</v>
      </c>
      <c r="E49" s="81">
        <v>502</v>
      </c>
      <c r="F49" s="81">
        <v>736</v>
      </c>
      <c r="G49" s="81">
        <v>713</v>
      </c>
      <c r="H49" s="81">
        <v>100</v>
      </c>
      <c r="I49" s="81">
        <v>35</v>
      </c>
      <c r="J49" s="81">
        <v>0</v>
      </c>
      <c r="K49" s="81">
        <v>0</v>
      </c>
      <c r="L49" s="81">
        <v>75</v>
      </c>
      <c r="M49" s="82">
        <v>61</v>
      </c>
      <c r="N49" s="82">
        <v>49</v>
      </c>
      <c r="O49" s="82">
        <v>92</v>
      </c>
      <c r="P49" s="82">
        <v>68</v>
      </c>
      <c r="Q49" s="82">
        <v>94</v>
      </c>
      <c r="R49" s="82">
        <v>30</v>
      </c>
      <c r="S49" s="74">
        <v>0</v>
      </c>
      <c r="T49" s="82">
        <v>67</v>
      </c>
      <c r="U49" s="82"/>
      <c r="V49" s="82">
        <f>SUM(C49:U49)</f>
        <v>3181</v>
      </c>
    </row>
    <row r="50" spans="1:23" s="9" customFormat="1" ht="18" customHeight="1">
      <c r="A50" s="215"/>
      <c r="B50" s="20" t="s">
        <v>60</v>
      </c>
      <c r="C50" s="35">
        <v>5826</v>
      </c>
      <c r="D50" s="44">
        <v>626</v>
      </c>
      <c r="E50" s="44">
        <v>3887</v>
      </c>
      <c r="F50" s="44">
        <v>10440</v>
      </c>
      <c r="G50" s="44">
        <v>7262</v>
      </c>
      <c r="H50" s="44">
        <v>354</v>
      </c>
      <c r="I50" s="44">
        <v>191</v>
      </c>
      <c r="J50" s="44">
        <v>33</v>
      </c>
      <c r="K50" s="46">
        <v>11</v>
      </c>
      <c r="L50" s="44">
        <v>549</v>
      </c>
      <c r="M50" s="44">
        <v>885</v>
      </c>
      <c r="N50" s="44">
        <v>429</v>
      </c>
      <c r="O50" s="44">
        <v>849</v>
      </c>
      <c r="P50" s="44">
        <v>581</v>
      </c>
      <c r="Q50" s="44">
        <v>1100</v>
      </c>
      <c r="R50" s="44">
        <v>278</v>
      </c>
      <c r="S50" s="44">
        <v>0</v>
      </c>
      <c r="T50" s="44">
        <v>710</v>
      </c>
      <c r="U50" s="44">
        <v>0</v>
      </c>
      <c r="V50" s="82">
        <v>33582</v>
      </c>
    </row>
    <row r="51" spans="1:23" s="9" customFormat="1" ht="18" customHeight="1">
      <c r="A51" s="208"/>
      <c r="B51" s="14" t="s">
        <v>61</v>
      </c>
      <c r="C51" s="35">
        <f t="shared" ref="C51:U51" si="17">SUM(C49:C50)</f>
        <v>6338</v>
      </c>
      <c r="D51" s="44">
        <f t="shared" si="17"/>
        <v>673</v>
      </c>
      <c r="E51" s="44">
        <f t="shared" si="17"/>
        <v>4389</v>
      </c>
      <c r="F51" s="44">
        <f t="shared" si="17"/>
        <v>11176</v>
      </c>
      <c r="G51" s="44">
        <f t="shared" si="17"/>
        <v>7975</v>
      </c>
      <c r="H51" s="44">
        <f t="shared" si="17"/>
        <v>454</v>
      </c>
      <c r="I51" s="44">
        <f t="shared" si="17"/>
        <v>226</v>
      </c>
      <c r="J51" s="44">
        <f t="shared" si="17"/>
        <v>33</v>
      </c>
      <c r="K51" s="46">
        <f t="shared" si="17"/>
        <v>11</v>
      </c>
      <c r="L51" s="44">
        <f t="shared" si="17"/>
        <v>624</v>
      </c>
      <c r="M51" s="44">
        <f t="shared" si="17"/>
        <v>946</v>
      </c>
      <c r="N51" s="44">
        <f t="shared" si="17"/>
        <v>478</v>
      </c>
      <c r="O51" s="44">
        <f t="shared" si="17"/>
        <v>941</v>
      </c>
      <c r="P51" s="44">
        <f t="shared" si="17"/>
        <v>649</v>
      </c>
      <c r="Q51" s="44">
        <f t="shared" si="17"/>
        <v>1194</v>
      </c>
      <c r="R51" s="44">
        <f t="shared" si="17"/>
        <v>308</v>
      </c>
      <c r="S51" s="44">
        <f t="shared" si="17"/>
        <v>0</v>
      </c>
      <c r="T51" s="44">
        <f t="shared" si="17"/>
        <v>777</v>
      </c>
      <c r="U51" s="44">
        <f t="shared" si="17"/>
        <v>0</v>
      </c>
      <c r="V51" s="82">
        <f>SUM(C51:U51)</f>
        <v>37192</v>
      </c>
    </row>
    <row r="52" spans="1:23" s="9" customFormat="1" ht="18" customHeight="1">
      <c r="A52" s="211" t="s">
        <v>77</v>
      </c>
      <c r="B52" s="28" t="s">
        <v>59</v>
      </c>
      <c r="C52" s="168">
        <v>107</v>
      </c>
      <c r="D52" s="169">
        <v>31</v>
      </c>
      <c r="E52" s="169">
        <v>389</v>
      </c>
      <c r="F52" s="169">
        <v>839</v>
      </c>
      <c r="G52" s="169">
        <v>770</v>
      </c>
      <c r="H52" s="169">
        <v>59</v>
      </c>
      <c r="I52" s="169">
        <v>17</v>
      </c>
      <c r="J52" s="169">
        <v>5</v>
      </c>
      <c r="K52" s="169">
        <v>0</v>
      </c>
      <c r="L52" s="169">
        <v>61</v>
      </c>
      <c r="M52" s="170">
        <v>76</v>
      </c>
      <c r="N52" s="171">
        <v>34</v>
      </c>
      <c r="O52" s="170">
        <v>52</v>
      </c>
      <c r="P52" s="170">
        <v>24</v>
      </c>
      <c r="Q52" s="170">
        <v>120</v>
      </c>
      <c r="R52" s="170">
        <v>13</v>
      </c>
      <c r="S52" s="171">
        <v>0</v>
      </c>
      <c r="T52" s="170">
        <v>17</v>
      </c>
      <c r="U52" s="170">
        <v>2</v>
      </c>
      <c r="V52" s="170">
        <f>SUM(C52:U52)</f>
        <v>2616</v>
      </c>
    </row>
    <row r="53" spans="1:23" s="9" customFormat="1" ht="18" customHeight="1">
      <c r="A53" s="215"/>
      <c r="B53" s="20" t="s">
        <v>60</v>
      </c>
      <c r="C53" s="85">
        <v>908</v>
      </c>
      <c r="D53" s="85">
        <v>351</v>
      </c>
      <c r="E53" s="85">
        <v>3642</v>
      </c>
      <c r="F53" s="85">
        <v>10206</v>
      </c>
      <c r="G53" s="85">
        <v>6090</v>
      </c>
      <c r="H53" s="85">
        <v>265</v>
      </c>
      <c r="I53" s="85">
        <v>163</v>
      </c>
      <c r="J53" s="85">
        <v>23</v>
      </c>
      <c r="K53" s="133">
        <v>4</v>
      </c>
      <c r="L53" s="85">
        <v>815</v>
      </c>
      <c r="M53" s="85">
        <v>1160</v>
      </c>
      <c r="N53" s="85">
        <v>549</v>
      </c>
      <c r="O53" s="85">
        <v>417</v>
      </c>
      <c r="P53" s="85">
        <v>336</v>
      </c>
      <c r="Q53" s="85">
        <v>918</v>
      </c>
      <c r="R53" s="85">
        <v>153</v>
      </c>
      <c r="S53" s="85">
        <v>0</v>
      </c>
      <c r="T53" s="85">
        <v>211</v>
      </c>
      <c r="U53" s="133">
        <v>53</v>
      </c>
      <c r="V53" s="82">
        <v>25687</v>
      </c>
    </row>
    <row r="54" spans="1:23" s="9" customFormat="1" ht="18" customHeight="1">
      <c r="A54" s="216"/>
      <c r="B54" s="29" t="s">
        <v>61</v>
      </c>
      <c r="C54" s="35">
        <f t="shared" ref="C54:U54" si="18">SUM(C52:C53)</f>
        <v>1015</v>
      </c>
      <c r="D54" s="44">
        <f t="shared" si="18"/>
        <v>382</v>
      </c>
      <c r="E54" s="44">
        <f t="shared" si="18"/>
        <v>4031</v>
      </c>
      <c r="F54" s="44">
        <f t="shared" si="18"/>
        <v>11045</v>
      </c>
      <c r="G54" s="44">
        <f t="shared" si="18"/>
        <v>6860</v>
      </c>
      <c r="H54" s="44">
        <f t="shared" si="18"/>
        <v>324</v>
      </c>
      <c r="I54" s="44">
        <f t="shared" si="18"/>
        <v>180</v>
      </c>
      <c r="J54" s="44">
        <f t="shared" si="18"/>
        <v>28</v>
      </c>
      <c r="K54" s="46">
        <f t="shared" si="18"/>
        <v>4</v>
      </c>
      <c r="L54" s="44">
        <f t="shared" si="18"/>
        <v>876</v>
      </c>
      <c r="M54" s="44">
        <f t="shared" si="18"/>
        <v>1236</v>
      </c>
      <c r="N54" s="44">
        <f t="shared" si="18"/>
        <v>583</v>
      </c>
      <c r="O54" s="44">
        <f t="shared" si="18"/>
        <v>469</v>
      </c>
      <c r="P54" s="44">
        <f t="shared" si="18"/>
        <v>360</v>
      </c>
      <c r="Q54" s="44">
        <f t="shared" si="18"/>
        <v>1038</v>
      </c>
      <c r="R54" s="44">
        <f t="shared" si="18"/>
        <v>166</v>
      </c>
      <c r="S54" s="44">
        <f t="shared" si="18"/>
        <v>0</v>
      </c>
      <c r="T54" s="44">
        <f t="shared" si="18"/>
        <v>228</v>
      </c>
      <c r="U54" s="44">
        <f t="shared" si="18"/>
        <v>55</v>
      </c>
      <c r="V54" s="82">
        <f>SUM(C54:U54)</f>
        <v>28880</v>
      </c>
    </row>
    <row r="55" spans="1:23" s="9" customFormat="1" ht="18" customHeight="1">
      <c r="A55" s="214" t="s">
        <v>78</v>
      </c>
      <c r="B55" s="13" t="s">
        <v>59</v>
      </c>
      <c r="C55" s="76">
        <v>1100</v>
      </c>
      <c r="D55" s="73">
        <v>65</v>
      </c>
      <c r="E55" s="73">
        <v>562</v>
      </c>
      <c r="F55" s="73">
        <v>1377</v>
      </c>
      <c r="G55" s="73">
        <v>1080</v>
      </c>
      <c r="H55" s="73">
        <v>44</v>
      </c>
      <c r="I55" s="73">
        <v>25</v>
      </c>
      <c r="J55" s="73">
        <v>5</v>
      </c>
      <c r="K55" s="73">
        <v>4</v>
      </c>
      <c r="L55" s="73">
        <v>109</v>
      </c>
      <c r="M55" s="72">
        <v>208</v>
      </c>
      <c r="N55" s="72">
        <v>102</v>
      </c>
      <c r="O55" s="72">
        <v>37</v>
      </c>
      <c r="P55" s="72">
        <v>87</v>
      </c>
      <c r="Q55" s="72">
        <v>149</v>
      </c>
      <c r="R55" s="72">
        <v>12</v>
      </c>
      <c r="S55" s="72">
        <v>0</v>
      </c>
      <c r="T55" s="72">
        <v>54</v>
      </c>
      <c r="U55" s="195">
        <v>0</v>
      </c>
      <c r="V55" s="82">
        <f>SUM(C55:U55)</f>
        <v>5020</v>
      </c>
    </row>
    <row r="56" spans="1:23" s="9" customFormat="1" ht="18" customHeight="1">
      <c r="A56" s="215"/>
      <c r="B56" s="20" t="s">
        <v>60</v>
      </c>
      <c r="C56" s="140">
        <v>12081</v>
      </c>
      <c r="D56" s="141">
        <v>856</v>
      </c>
      <c r="E56" s="141">
        <v>4654</v>
      </c>
      <c r="F56" s="141">
        <v>10288</v>
      </c>
      <c r="G56" s="141">
        <v>10693</v>
      </c>
      <c r="H56" s="141">
        <v>329</v>
      </c>
      <c r="I56" s="141">
        <v>183</v>
      </c>
      <c r="J56" s="141">
        <v>43</v>
      </c>
      <c r="K56" s="141">
        <v>24</v>
      </c>
      <c r="L56" s="141">
        <v>1022</v>
      </c>
      <c r="M56" s="142">
        <v>2780</v>
      </c>
      <c r="N56" s="142">
        <v>852</v>
      </c>
      <c r="O56" s="142">
        <v>268</v>
      </c>
      <c r="P56" s="142">
        <v>912</v>
      </c>
      <c r="Q56" s="142">
        <v>1307</v>
      </c>
      <c r="R56" s="142">
        <v>415</v>
      </c>
      <c r="S56" s="143">
        <v>0</v>
      </c>
      <c r="T56" s="142">
        <v>456</v>
      </c>
      <c r="U56" s="142">
        <v>0</v>
      </c>
      <c r="V56" s="82">
        <v>46311</v>
      </c>
    </row>
    <row r="57" spans="1:23" s="9" customFormat="1" ht="18" customHeight="1">
      <c r="A57" s="208"/>
      <c r="B57" s="14" t="s">
        <v>61</v>
      </c>
      <c r="C57" s="35">
        <f t="shared" ref="C57:T57" si="19">SUM(C55:C56)</f>
        <v>13181</v>
      </c>
      <c r="D57" s="44">
        <f t="shared" si="19"/>
        <v>921</v>
      </c>
      <c r="E57" s="44">
        <f t="shared" si="19"/>
        <v>5216</v>
      </c>
      <c r="F57" s="44">
        <f t="shared" si="19"/>
        <v>11665</v>
      </c>
      <c r="G57" s="44">
        <f t="shared" si="19"/>
        <v>11773</v>
      </c>
      <c r="H57" s="44">
        <f t="shared" si="19"/>
        <v>373</v>
      </c>
      <c r="I57" s="44">
        <f t="shared" si="19"/>
        <v>208</v>
      </c>
      <c r="J57" s="44">
        <f t="shared" si="19"/>
        <v>48</v>
      </c>
      <c r="K57" s="46">
        <f t="shared" si="19"/>
        <v>28</v>
      </c>
      <c r="L57" s="44">
        <f t="shared" si="19"/>
        <v>1131</v>
      </c>
      <c r="M57" s="44">
        <f t="shared" si="19"/>
        <v>2988</v>
      </c>
      <c r="N57" s="44">
        <f t="shared" si="19"/>
        <v>954</v>
      </c>
      <c r="O57" s="44">
        <f t="shared" si="19"/>
        <v>305</v>
      </c>
      <c r="P57" s="44">
        <f t="shared" si="19"/>
        <v>999</v>
      </c>
      <c r="Q57" s="44">
        <f t="shared" si="19"/>
        <v>1456</v>
      </c>
      <c r="R57" s="44">
        <f t="shared" si="19"/>
        <v>427</v>
      </c>
      <c r="S57" s="44">
        <f t="shared" si="19"/>
        <v>0</v>
      </c>
      <c r="T57" s="44">
        <f t="shared" si="19"/>
        <v>510</v>
      </c>
      <c r="U57" s="44">
        <v>0</v>
      </c>
      <c r="V57" s="82">
        <f>SUM(C57:U57)</f>
        <v>52183</v>
      </c>
    </row>
    <row r="58" spans="1:23" s="9" customFormat="1" ht="18" customHeight="1">
      <c r="A58" s="211" t="s">
        <v>79</v>
      </c>
      <c r="B58" s="28" t="s">
        <v>59</v>
      </c>
      <c r="C58" s="76">
        <v>1226</v>
      </c>
      <c r="D58" s="73">
        <v>97</v>
      </c>
      <c r="E58" s="73">
        <v>697</v>
      </c>
      <c r="F58" s="73">
        <v>2626</v>
      </c>
      <c r="G58" s="73">
        <v>1194</v>
      </c>
      <c r="H58" s="73">
        <v>58</v>
      </c>
      <c r="I58" s="73">
        <v>25</v>
      </c>
      <c r="J58" s="73">
        <v>11</v>
      </c>
      <c r="K58" s="73">
        <v>3</v>
      </c>
      <c r="L58" s="73">
        <v>158</v>
      </c>
      <c r="M58" s="72">
        <v>222</v>
      </c>
      <c r="N58" s="72">
        <v>101</v>
      </c>
      <c r="O58" s="72">
        <v>37</v>
      </c>
      <c r="P58" s="72">
        <v>146</v>
      </c>
      <c r="Q58" s="72">
        <v>178</v>
      </c>
      <c r="R58" s="72">
        <v>37</v>
      </c>
      <c r="S58" s="72">
        <v>0</v>
      </c>
      <c r="T58" s="72">
        <v>101</v>
      </c>
      <c r="U58" s="72">
        <v>75</v>
      </c>
      <c r="V58" s="72">
        <f>SUM(C58:U58)</f>
        <v>6992</v>
      </c>
    </row>
    <row r="59" spans="1:23" s="50" customFormat="1" ht="18" customHeight="1">
      <c r="A59" s="215"/>
      <c r="B59" s="20" t="s">
        <v>60</v>
      </c>
      <c r="C59" s="76">
        <v>12997</v>
      </c>
      <c r="D59" s="81">
        <v>882</v>
      </c>
      <c r="E59" s="81">
        <v>5292</v>
      </c>
      <c r="F59" s="81">
        <v>29873</v>
      </c>
      <c r="G59" s="81">
        <v>11058</v>
      </c>
      <c r="H59" s="81">
        <v>633</v>
      </c>
      <c r="I59" s="81">
        <v>264</v>
      </c>
      <c r="J59" s="81">
        <v>178</v>
      </c>
      <c r="K59" s="81">
        <v>15</v>
      </c>
      <c r="L59" s="81">
        <v>1344</v>
      </c>
      <c r="M59" s="82">
        <v>3718</v>
      </c>
      <c r="N59" s="82">
        <v>1254</v>
      </c>
      <c r="O59" s="82">
        <v>446</v>
      </c>
      <c r="P59" s="82">
        <v>1351</v>
      </c>
      <c r="Q59" s="82">
        <v>1566</v>
      </c>
      <c r="R59" s="82">
        <v>269</v>
      </c>
      <c r="S59" s="74">
        <v>0</v>
      </c>
      <c r="T59" s="82">
        <v>663</v>
      </c>
      <c r="U59" s="82">
        <v>3187</v>
      </c>
      <c r="V59" s="82">
        <v>73736</v>
      </c>
    </row>
    <row r="60" spans="1:23" s="50" customFormat="1" ht="18" customHeight="1">
      <c r="A60" s="216"/>
      <c r="B60" s="51" t="s">
        <v>61</v>
      </c>
      <c r="C60" s="42">
        <f t="shared" ref="C60:U60" si="20">C58+C59</f>
        <v>14223</v>
      </c>
      <c r="D60" s="46">
        <f t="shared" si="20"/>
        <v>979</v>
      </c>
      <c r="E60" s="46">
        <f t="shared" si="20"/>
        <v>5989</v>
      </c>
      <c r="F60" s="46">
        <f t="shared" si="20"/>
        <v>32499</v>
      </c>
      <c r="G60" s="46">
        <f t="shared" si="20"/>
        <v>12252</v>
      </c>
      <c r="H60" s="46">
        <f t="shared" si="20"/>
        <v>691</v>
      </c>
      <c r="I60" s="46">
        <f t="shared" si="20"/>
        <v>289</v>
      </c>
      <c r="J60" s="46">
        <f t="shared" si="20"/>
        <v>189</v>
      </c>
      <c r="K60" s="46">
        <f t="shared" si="20"/>
        <v>18</v>
      </c>
      <c r="L60" s="46">
        <f t="shared" si="20"/>
        <v>1502</v>
      </c>
      <c r="M60" s="46">
        <f t="shared" si="20"/>
        <v>3940</v>
      </c>
      <c r="N60" s="46">
        <f t="shared" si="20"/>
        <v>1355</v>
      </c>
      <c r="O60" s="46">
        <f t="shared" si="20"/>
        <v>483</v>
      </c>
      <c r="P60" s="46">
        <f t="shared" si="20"/>
        <v>1497</v>
      </c>
      <c r="Q60" s="46">
        <f t="shared" si="20"/>
        <v>1744</v>
      </c>
      <c r="R60" s="46">
        <f t="shared" si="20"/>
        <v>306</v>
      </c>
      <c r="S60" s="46">
        <f t="shared" si="20"/>
        <v>0</v>
      </c>
      <c r="T60" s="46">
        <f t="shared" si="20"/>
        <v>764</v>
      </c>
      <c r="U60" s="46">
        <f t="shared" si="20"/>
        <v>3262</v>
      </c>
      <c r="V60" s="82">
        <f>SUM(C60:U60)</f>
        <v>81982</v>
      </c>
    </row>
    <row r="61" spans="1:23" s="9" customFormat="1" ht="18" customHeight="1">
      <c r="A61" s="214" t="s">
        <v>80</v>
      </c>
      <c r="B61" s="13" t="s">
        <v>59</v>
      </c>
      <c r="C61" s="182">
        <v>64</v>
      </c>
      <c r="D61" s="182">
        <v>71</v>
      </c>
      <c r="E61" s="182">
        <v>600</v>
      </c>
      <c r="F61" s="182">
        <v>1038</v>
      </c>
      <c r="G61" s="182">
        <v>441</v>
      </c>
      <c r="H61" s="182">
        <v>97</v>
      </c>
      <c r="I61" s="182">
        <v>27</v>
      </c>
      <c r="J61" s="182">
        <v>15</v>
      </c>
      <c r="K61" s="182">
        <v>0</v>
      </c>
      <c r="L61" s="182">
        <v>88</v>
      </c>
      <c r="M61" s="182">
        <v>90</v>
      </c>
      <c r="N61" s="183">
        <v>58</v>
      </c>
      <c r="O61" s="182">
        <v>47</v>
      </c>
      <c r="P61" s="182">
        <v>57</v>
      </c>
      <c r="Q61" s="182">
        <v>122</v>
      </c>
      <c r="R61" s="182">
        <v>92</v>
      </c>
      <c r="S61" s="183"/>
      <c r="T61" s="182">
        <v>19</v>
      </c>
      <c r="U61" s="182"/>
      <c r="V61" s="196">
        <f>SUM(C61:U61)</f>
        <v>2926</v>
      </c>
    </row>
    <row r="62" spans="1:23" s="9" customFormat="1" ht="18" customHeight="1">
      <c r="A62" s="215"/>
      <c r="B62" s="20" t="s">
        <v>60</v>
      </c>
      <c r="C62" s="76">
        <v>689</v>
      </c>
      <c r="D62" s="81">
        <v>319</v>
      </c>
      <c r="E62" s="81">
        <v>4513</v>
      </c>
      <c r="F62" s="81">
        <v>9535</v>
      </c>
      <c r="G62" s="81">
        <v>3949</v>
      </c>
      <c r="H62" s="81">
        <v>756</v>
      </c>
      <c r="I62" s="81">
        <v>236</v>
      </c>
      <c r="J62" s="81">
        <v>49</v>
      </c>
      <c r="K62" s="81">
        <v>11</v>
      </c>
      <c r="L62" s="81">
        <v>621</v>
      </c>
      <c r="M62" s="82">
        <v>1348</v>
      </c>
      <c r="N62" s="82">
        <v>491</v>
      </c>
      <c r="O62" s="82">
        <v>256</v>
      </c>
      <c r="P62" s="82">
        <v>583</v>
      </c>
      <c r="Q62" s="82">
        <v>613</v>
      </c>
      <c r="R62" s="82">
        <v>743</v>
      </c>
      <c r="S62" s="74">
        <v>0</v>
      </c>
      <c r="T62" s="82">
        <v>204</v>
      </c>
      <c r="U62" s="82">
        <v>0</v>
      </c>
      <c r="V62" s="82">
        <v>24425</v>
      </c>
    </row>
    <row r="63" spans="1:23" s="9" customFormat="1" ht="18" customHeight="1">
      <c r="A63" s="208"/>
      <c r="B63" s="14" t="s">
        <v>61</v>
      </c>
      <c r="C63" s="35">
        <f t="shared" ref="C63:U63" si="21">SUM(C61:C62)</f>
        <v>753</v>
      </c>
      <c r="D63" s="44">
        <f t="shared" si="21"/>
        <v>390</v>
      </c>
      <c r="E63" s="44">
        <f t="shared" si="21"/>
        <v>5113</v>
      </c>
      <c r="F63" s="44">
        <f t="shared" si="21"/>
        <v>10573</v>
      </c>
      <c r="G63" s="44">
        <f t="shared" si="21"/>
        <v>4390</v>
      </c>
      <c r="H63" s="44">
        <f t="shared" si="21"/>
        <v>853</v>
      </c>
      <c r="I63" s="44">
        <f t="shared" si="21"/>
        <v>263</v>
      </c>
      <c r="J63" s="44">
        <f t="shared" si="21"/>
        <v>64</v>
      </c>
      <c r="K63" s="46">
        <f t="shared" si="21"/>
        <v>11</v>
      </c>
      <c r="L63" s="44">
        <f t="shared" si="21"/>
        <v>709</v>
      </c>
      <c r="M63" s="44">
        <f t="shared" si="21"/>
        <v>1438</v>
      </c>
      <c r="N63" s="44">
        <f t="shared" si="21"/>
        <v>549</v>
      </c>
      <c r="O63" s="44">
        <f t="shared" si="21"/>
        <v>303</v>
      </c>
      <c r="P63" s="44">
        <f t="shared" si="21"/>
        <v>640</v>
      </c>
      <c r="Q63" s="44">
        <f t="shared" si="21"/>
        <v>735</v>
      </c>
      <c r="R63" s="44">
        <f t="shared" si="21"/>
        <v>835</v>
      </c>
      <c r="S63" s="44">
        <f t="shared" si="21"/>
        <v>0</v>
      </c>
      <c r="T63" s="44">
        <f t="shared" si="21"/>
        <v>223</v>
      </c>
      <c r="U63" s="44">
        <f t="shared" si="21"/>
        <v>0</v>
      </c>
      <c r="V63" s="82">
        <f>SUM(C63:U63)</f>
        <v>27842</v>
      </c>
    </row>
    <row r="64" spans="1:23" s="9" customFormat="1" ht="18" customHeight="1">
      <c r="A64" s="211" t="s">
        <v>81</v>
      </c>
      <c r="B64" s="28" t="s">
        <v>59</v>
      </c>
      <c r="C64" s="174">
        <v>2423</v>
      </c>
      <c r="D64" s="175">
        <v>135</v>
      </c>
      <c r="E64" s="175">
        <v>2276</v>
      </c>
      <c r="F64" s="175">
        <v>4601</v>
      </c>
      <c r="G64" s="175">
        <v>1925</v>
      </c>
      <c r="H64" s="175">
        <v>54</v>
      </c>
      <c r="I64" s="175">
        <v>10</v>
      </c>
      <c r="J64" s="175">
        <v>3</v>
      </c>
      <c r="K64" s="175"/>
      <c r="L64" s="175">
        <v>298</v>
      </c>
      <c r="M64" s="176">
        <v>268</v>
      </c>
      <c r="N64" s="176">
        <v>189</v>
      </c>
      <c r="O64" s="176">
        <v>53</v>
      </c>
      <c r="P64" s="176">
        <v>189</v>
      </c>
      <c r="Q64" s="176">
        <v>793</v>
      </c>
      <c r="R64" s="176">
        <v>113</v>
      </c>
      <c r="S64" s="176"/>
      <c r="T64" s="176">
        <v>30</v>
      </c>
      <c r="U64" s="176"/>
      <c r="V64" s="176">
        <v>13171</v>
      </c>
      <c r="W64" s="176"/>
    </row>
    <row r="65" spans="1:22" s="9" customFormat="1" ht="18" customHeight="1">
      <c r="A65" s="215"/>
      <c r="B65" s="20" t="s">
        <v>60</v>
      </c>
      <c r="C65" s="76">
        <v>21247</v>
      </c>
      <c r="D65" s="83">
        <v>1391</v>
      </c>
      <c r="E65" s="83">
        <v>17494</v>
      </c>
      <c r="F65" s="83">
        <v>30898</v>
      </c>
      <c r="G65" s="83">
        <v>15262</v>
      </c>
      <c r="H65" s="83">
        <v>711</v>
      </c>
      <c r="I65" s="83">
        <v>207</v>
      </c>
      <c r="J65" s="83">
        <v>53</v>
      </c>
      <c r="K65" s="83">
        <v>63</v>
      </c>
      <c r="L65" s="83">
        <v>1764</v>
      </c>
      <c r="M65" s="84">
        <v>3220</v>
      </c>
      <c r="N65" s="72">
        <v>1572</v>
      </c>
      <c r="O65" s="84">
        <v>495</v>
      </c>
      <c r="P65" s="84">
        <v>1554</v>
      </c>
      <c r="Q65" s="84">
        <v>3948</v>
      </c>
      <c r="R65" s="84">
        <v>1123</v>
      </c>
      <c r="S65" s="72">
        <v>0</v>
      </c>
      <c r="T65" s="84">
        <v>165</v>
      </c>
      <c r="U65" s="84">
        <v>10</v>
      </c>
      <c r="V65" s="82">
        <v>99605</v>
      </c>
    </row>
    <row r="66" spans="1:22" s="9" customFormat="1" ht="18" customHeight="1">
      <c r="A66" s="216"/>
      <c r="B66" s="29" t="s">
        <v>61</v>
      </c>
      <c r="C66" s="35">
        <f t="shared" ref="C66:U66" si="22">SUM(C64:C65)</f>
        <v>23670</v>
      </c>
      <c r="D66" s="44">
        <f t="shared" si="22"/>
        <v>1526</v>
      </c>
      <c r="E66" s="44">
        <f t="shared" si="22"/>
        <v>19770</v>
      </c>
      <c r="F66" s="44">
        <f t="shared" si="22"/>
        <v>35499</v>
      </c>
      <c r="G66" s="44">
        <f t="shared" si="22"/>
        <v>17187</v>
      </c>
      <c r="H66" s="44">
        <f t="shared" si="22"/>
        <v>765</v>
      </c>
      <c r="I66" s="44">
        <f t="shared" si="22"/>
        <v>217</v>
      </c>
      <c r="J66" s="44">
        <f t="shared" si="22"/>
        <v>56</v>
      </c>
      <c r="K66" s="46">
        <f t="shared" si="22"/>
        <v>63</v>
      </c>
      <c r="L66" s="44">
        <f t="shared" si="22"/>
        <v>2062</v>
      </c>
      <c r="M66" s="44">
        <f t="shared" si="22"/>
        <v>3488</v>
      </c>
      <c r="N66" s="44">
        <f t="shared" si="22"/>
        <v>1761</v>
      </c>
      <c r="O66" s="44">
        <f t="shared" si="22"/>
        <v>548</v>
      </c>
      <c r="P66" s="44">
        <f t="shared" si="22"/>
        <v>1743</v>
      </c>
      <c r="Q66" s="44">
        <f t="shared" si="22"/>
        <v>4741</v>
      </c>
      <c r="R66" s="44">
        <f t="shared" si="22"/>
        <v>1236</v>
      </c>
      <c r="S66" s="44">
        <f t="shared" si="22"/>
        <v>0</v>
      </c>
      <c r="T66" s="44">
        <f t="shared" si="22"/>
        <v>195</v>
      </c>
      <c r="U66" s="44">
        <f t="shared" si="22"/>
        <v>10</v>
      </c>
      <c r="V66" s="82">
        <f>SUM(C66:U66)</f>
        <v>114537</v>
      </c>
    </row>
    <row r="67" spans="1:22" s="9" customFormat="1" ht="18" customHeight="1">
      <c r="A67" s="214" t="s">
        <v>82</v>
      </c>
      <c r="B67" s="13" t="s">
        <v>59</v>
      </c>
      <c r="C67" s="76">
        <v>896</v>
      </c>
      <c r="D67" s="81">
        <v>53</v>
      </c>
      <c r="E67" s="81">
        <v>1257</v>
      </c>
      <c r="F67" s="81">
        <v>4710</v>
      </c>
      <c r="G67" s="81">
        <v>1045</v>
      </c>
      <c r="H67" s="81">
        <v>67</v>
      </c>
      <c r="I67" s="81">
        <v>41</v>
      </c>
      <c r="J67" s="81">
        <v>0</v>
      </c>
      <c r="K67" s="81">
        <v>0</v>
      </c>
      <c r="L67" s="81">
        <v>196</v>
      </c>
      <c r="M67" s="82">
        <v>174</v>
      </c>
      <c r="N67" s="82">
        <v>90</v>
      </c>
      <c r="O67" s="82">
        <v>70</v>
      </c>
      <c r="P67" s="82">
        <v>78</v>
      </c>
      <c r="Q67" s="82">
        <v>102</v>
      </c>
      <c r="R67" s="82">
        <v>29</v>
      </c>
      <c r="S67" s="74"/>
      <c r="T67" s="82">
        <v>8</v>
      </c>
      <c r="U67" s="82"/>
      <c r="V67" s="82">
        <f>SUM(C67:U67)</f>
        <v>8816</v>
      </c>
    </row>
    <row r="68" spans="1:22" s="9" customFormat="1" ht="18" customHeight="1">
      <c r="A68" s="215"/>
      <c r="B68" s="20" t="s">
        <v>60</v>
      </c>
      <c r="C68" s="36">
        <v>6977</v>
      </c>
      <c r="D68" s="37">
        <v>481</v>
      </c>
      <c r="E68" s="37">
        <v>13625</v>
      </c>
      <c r="F68" s="37">
        <v>55873</v>
      </c>
      <c r="G68" s="37">
        <v>9779</v>
      </c>
      <c r="H68" s="37">
        <v>632</v>
      </c>
      <c r="I68" s="37">
        <v>229</v>
      </c>
      <c r="J68" s="37">
        <v>43</v>
      </c>
      <c r="K68" s="34">
        <v>14</v>
      </c>
      <c r="L68" s="37">
        <v>1762</v>
      </c>
      <c r="M68" s="37">
        <v>2445</v>
      </c>
      <c r="N68" s="38">
        <v>739</v>
      </c>
      <c r="O68" s="37">
        <v>821</v>
      </c>
      <c r="P68" s="37">
        <v>875</v>
      </c>
      <c r="Q68" s="37">
        <v>1252</v>
      </c>
      <c r="R68" s="37">
        <v>290</v>
      </c>
      <c r="S68" s="37">
        <v>0</v>
      </c>
      <c r="T68" s="37">
        <v>88</v>
      </c>
      <c r="U68" s="41">
        <v>0</v>
      </c>
      <c r="V68" s="82">
        <v>95925</v>
      </c>
    </row>
    <row r="69" spans="1:22" s="9" customFormat="1" ht="18" customHeight="1">
      <c r="A69" s="208"/>
      <c r="B69" s="14" t="s">
        <v>61</v>
      </c>
      <c r="C69" s="35">
        <f t="shared" ref="C69:U69" si="23">SUM(C67:C68)</f>
        <v>7873</v>
      </c>
      <c r="D69" s="44">
        <f t="shared" si="23"/>
        <v>534</v>
      </c>
      <c r="E69" s="44">
        <f t="shared" si="23"/>
        <v>14882</v>
      </c>
      <c r="F69" s="44">
        <f t="shared" si="23"/>
        <v>60583</v>
      </c>
      <c r="G69" s="44">
        <f t="shared" si="23"/>
        <v>10824</v>
      </c>
      <c r="H69" s="44">
        <f t="shared" si="23"/>
        <v>699</v>
      </c>
      <c r="I69" s="44">
        <f t="shared" si="23"/>
        <v>270</v>
      </c>
      <c r="J69" s="44">
        <f t="shared" si="23"/>
        <v>43</v>
      </c>
      <c r="K69" s="46">
        <f t="shared" si="23"/>
        <v>14</v>
      </c>
      <c r="L69" s="44">
        <f t="shared" si="23"/>
        <v>1958</v>
      </c>
      <c r="M69" s="44">
        <f t="shared" si="23"/>
        <v>2619</v>
      </c>
      <c r="N69" s="44">
        <f t="shared" si="23"/>
        <v>829</v>
      </c>
      <c r="O69" s="44">
        <f t="shared" si="23"/>
        <v>891</v>
      </c>
      <c r="P69" s="44">
        <f t="shared" si="23"/>
        <v>953</v>
      </c>
      <c r="Q69" s="44">
        <f t="shared" si="23"/>
        <v>1354</v>
      </c>
      <c r="R69" s="44">
        <f t="shared" si="23"/>
        <v>319</v>
      </c>
      <c r="S69" s="44">
        <f t="shared" si="23"/>
        <v>0</v>
      </c>
      <c r="T69" s="44">
        <f t="shared" si="23"/>
        <v>96</v>
      </c>
      <c r="U69" s="44">
        <f t="shared" si="23"/>
        <v>0</v>
      </c>
      <c r="V69" s="82">
        <f>SUM(C69:U69)</f>
        <v>104741</v>
      </c>
    </row>
    <row r="70" spans="1:22" s="9" customFormat="1" ht="18" customHeight="1">
      <c r="A70" s="211" t="s">
        <v>83</v>
      </c>
      <c r="B70" s="28" t="s">
        <v>59</v>
      </c>
      <c r="C70" s="155">
        <v>2850</v>
      </c>
      <c r="D70" s="73">
        <v>260</v>
      </c>
      <c r="E70" s="73">
        <v>2769</v>
      </c>
      <c r="F70" s="73">
        <v>2583</v>
      </c>
      <c r="G70" s="73">
        <v>2642</v>
      </c>
      <c r="H70" s="73">
        <v>313</v>
      </c>
      <c r="I70" s="73">
        <v>121</v>
      </c>
      <c r="J70" s="73">
        <v>65</v>
      </c>
      <c r="K70" s="73">
        <v>2</v>
      </c>
      <c r="L70" s="73">
        <v>378</v>
      </c>
      <c r="M70" s="72">
        <v>346</v>
      </c>
      <c r="N70" s="72">
        <v>243</v>
      </c>
      <c r="O70" s="72">
        <v>388</v>
      </c>
      <c r="P70" s="72">
        <v>203</v>
      </c>
      <c r="Q70" s="72">
        <v>641</v>
      </c>
      <c r="R70" s="72">
        <v>43</v>
      </c>
      <c r="S70" s="72">
        <v>0</v>
      </c>
      <c r="T70" s="72">
        <v>150</v>
      </c>
      <c r="U70" s="72">
        <v>735</v>
      </c>
      <c r="V70" s="72">
        <v>14489</v>
      </c>
    </row>
    <row r="71" spans="1:22" s="9" customFormat="1" ht="18" customHeight="1">
      <c r="A71" s="212"/>
      <c r="B71" s="20" t="s">
        <v>60</v>
      </c>
      <c r="C71" s="76">
        <v>29628</v>
      </c>
      <c r="D71" s="81">
        <v>2698</v>
      </c>
      <c r="E71" s="81">
        <v>20165</v>
      </c>
      <c r="F71" s="81">
        <v>23909</v>
      </c>
      <c r="G71" s="81">
        <v>21896</v>
      </c>
      <c r="H71" s="81">
        <v>2416</v>
      </c>
      <c r="I71" s="81">
        <v>533</v>
      </c>
      <c r="J71" s="81">
        <v>236</v>
      </c>
      <c r="K71" s="81">
        <v>21</v>
      </c>
      <c r="L71" s="81">
        <v>3160</v>
      </c>
      <c r="M71" s="82">
        <v>4777</v>
      </c>
      <c r="N71" s="82">
        <v>1916</v>
      </c>
      <c r="O71" s="82">
        <v>4122</v>
      </c>
      <c r="P71" s="82">
        <v>1891</v>
      </c>
      <c r="Q71" s="82">
        <v>5756</v>
      </c>
      <c r="R71" s="82">
        <v>874</v>
      </c>
      <c r="S71" s="74">
        <v>0</v>
      </c>
      <c r="T71" s="82">
        <v>1248</v>
      </c>
      <c r="U71" s="82">
        <v>10624</v>
      </c>
      <c r="V71" s="82">
        <v>133954</v>
      </c>
    </row>
    <row r="72" spans="1:22" s="9" customFormat="1" ht="18" customHeight="1">
      <c r="A72" s="213"/>
      <c r="B72" s="29" t="s">
        <v>61</v>
      </c>
      <c r="C72" s="35">
        <f t="shared" ref="C72:U72" si="24">SUM(C70:C71)</f>
        <v>32478</v>
      </c>
      <c r="D72" s="44">
        <f t="shared" si="24"/>
        <v>2958</v>
      </c>
      <c r="E72" s="44">
        <f t="shared" si="24"/>
        <v>22934</v>
      </c>
      <c r="F72" s="44">
        <f t="shared" si="24"/>
        <v>26492</v>
      </c>
      <c r="G72" s="44">
        <f t="shared" si="24"/>
        <v>24538</v>
      </c>
      <c r="H72" s="44">
        <f t="shared" si="24"/>
        <v>2729</v>
      </c>
      <c r="I72" s="44">
        <f t="shared" si="24"/>
        <v>654</v>
      </c>
      <c r="J72" s="44">
        <f t="shared" si="24"/>
        <v>301</v>
      </c>
      <c r="K72" s="46">
        <f t="shared" si="24"/>
        <v>23</v>
      </c>
      <c r="L72" s="44">
        <f t="shared" si="24"/>
        <v>3538</v>
      </c>
      <c r="M72" s="44">
        <f t="shared" si="24"/>
        <v>5123</v>
      </c>
      <c r="N72" s="44">
        <f t="shared" si="24"/>
        <v>2159</v>
      </c>
      <c r="O72" s="44">
        <f t="shared" si="24"/>
        <v>4510</v>
      </c>
      <c r="P72" s="44">
        <f t="shared" si="24"/>
        <v>2094</v>
      </c>
      <c r="Q72" s="44">
        <f t="shared" si="24"/>
        <v>6397</v>
      </c>
      <c r="R72" s="44">
        <f t="shared" si="24"/>
        <v>917</v>
      </c>
      <c r="S72" s="44">
        <f t="shared" si="24"/>
        <v>0</v>
      </c>
      <c r="T72" s="44">
        <f t="shared" si="24"/>
        <v>1398</v>
      </c>
      <c r="U72" s="44">
        <f t="shared" si="24"/>
        <v>11359</v>
      </c>
      <c r="V72" s="82">
        <f>SUM(C72:U72)</f>
        <v>150602</v>
      </c>
    </row>
    <row r="73" spans="1:22" s="9" customFormat="1" ht="18" customHeight="1">
      <c r="A73" s="214" t="s">
        <v>84</v>
      </c>
      <c r="B73" s="13" t="s">
        <v>59</v>
      </c>
      <c r="C73" s="155">
        <v>4009</v>
      </c>
      <c r="D73" s="173">
        <v>246</v>
      </c>
      <c r="E73" s="173">
        <v>3904</v>
      </c>
      <c r="F73" s="173">
        <v>7611</v>
      </c>
      <c r="G73" s="173">
        <v>3603</v>
      </c>
      <c r="H73" s="173">
        <v>459</v>
      </c>
      <c r="I73" s="173">
        <v>135</v>
      </c>
      <c r="J73" s="173">
        <v>61</v>
      </c>
      <c r="K73" s="173">
        <v>6</v>
      </c>
      <c r="L73" s="173">
        <v>551</v>
      </c>
      <c r="M73" s="74">
        <v>580</v>
      </c>
      <c r="N73" s="74">
        <v>407</v>
      </c>
      <c r="O73" s="74">
        <v>211</v>
      </c>
      <c r="P73" s="74">
        <v>439</v>
      </c>
      <c r="Q73" s="74">
        <v>530</v>
      </c>
      <c r="R73" s="74">
        <v>121</v>
      </c>
      <c r="S73" s="74">
        <v>0</v>
      </c>
      <c r="T73" s="74">
        <v>75</v>
      </c>
      <c r="U73" s="72">
        <v>1804</v>
      </c>
      <c r="V73" s="72">
        <v>24345</v>
      </c>
    </row>
    <row r="74" spans="1:22" s="9" customFormat="1" ht="18" customHeight="1">
      <c r="A74" s="215"/>
      <c r="B74" s="20" t="s">
        <v>60</v>
      </c>
      <c r="C74" s="87">
        <v>38942</v>
      </c>
      <c r="D74" s="134">
        <v>2736</v>
      </c>
      <c r="E74" s="134">
        <v>31115</v>
      </c>
      <c r="F74" s="134">
        <v>82763</v>
      </c>
      <c r="G74" s="134">
        <v>32919</v>
      </c>
      <c r="H74" s="134">
        <v>1866</v>
      </c>
      <c r="I74" s="134">
        <v>598</v>
      </c>
      <c r="J74" s="134">
        <v>217</v>
      </c>
      <c r="K74" s="134">
        <v>112</v>
      </c>
      <c r="L74" s="134">
        <v>5280</v>
      </c>
      <c r="M74" s="135">
        <v>9092</v>
      </c>
      <c r="N74" s="135">
        <v>2934</v>
      </c>
      <c r="O74" s="135">
        <v>1754</v>
      </c>
      <c r="P74" s="135">
        <v>2636</v>
      </c>
      <c r="Q74" s="135">
        <v>5360</v>
      </c>
      <c r="R74" s="135">
        <v>1024</v>
      </c>
      <c r="S74" s="79">
        <v>0</v>
      </c>
      <c r="T74" s="135">
        <v>834</v>
      </c>
      <c r="U74" s="135">
        <v>13645</v>
      </c>
      <c r="V74" s="82">
        <v>230893</v>
      </c>
    </row>
    <row r="75" spans="1:22" s="9" customFormat="1" ht="18" customHeight="1">
      <c r="A75" s="208"/>
      <c r="B75" s="29" t="s">
        <v>61</v>
      </c>
      <c r="C75" s="35">
        <f t="shared" ref="C75:U75" si="25">SUM(C73:C74)</f>
        <v>42951</v>
      </c>
      <c r="D75" s="44">
        <f t="shared" si="25"/>
        <v>2982</v>
      </c>
      <c r="E75" s="44">
        <f t="shared" si="25"/>
        <v>35019</v>
      </c>
      <c r="F75" s="44">
        <f t="shared" si="25"/>
        <v>90374</v>
      </c>
      <c r="G75" s="44">
        <f t="shared" si="25"/>
        <v>36522</v>
      </c>
      <c r="H75" s="44">
        <f t="shared" si="25"/>
        <v>2325</v>
      </c>
      <c r="I75" s="44">
        <f t="shared" si="25"/>
        <v>733</v>
      </c>
      <c r="J75" s="44">
        <f t="shared" si="25"/>
        <v>278</v>
      </c>
      <c r="K75" s="46">
        <f t="shared" si="25"/>
        <v>118</v>
      </c>
      <c r="L75" s="44">
        <f t="shared" si="25"/>
        <v>5831</v>
      </c>
      <c r="M75" s="44">
        <f t="shared" si="25"/>
        <v>9672</v>
      </c>
      <c r="N75" s="44">
        <f t="shared" si="25"/>
        <v>3341</v>
      </c>
      <c r="O75" s="44">
        <f t="shared" si="25"/>
        <v>1965</v>
      </c>
      <c r="P75" s="44">
        <f t="shared" si="25"/>
        <v>3075</v>
      </c>
      <c r="Q75" s="44">
        <f t="shared" si="25"/>
        <v>5890</v>
      </c>
      <c r="R75" s="44">
        <f t="shared" si="25"/>
        <v>1145</v>
      </c>
      <c r="S75" s="44">
        <f t="shared" si="25"/>
        <v>0</v>
      </c>
      <c r="T75" s="44">
        <f t="shared" si="25"/>
        <v>909</v>
      </c>
      <c r="U75" s="44">
        <f t="shared" si="25"/>
        <v>15449</v>
      </c>
      <c r="V75" s="82">
        <f>SUM(C75:U75)</f>
        <v>258579</v>
      </c>
    </row>
    <row r="76" spans="1:22" s="9" customFormat="1" ht="18" customHeight="1">
      <c r="A76" s="214" t="s">
        <v>85</v>
      </c>
      <c r="B76" s="13" t="s">
        <v>59</v>
      </c>
      <c r="C76" s="85">
        <v>1018</v>
      </c>
      <c r="D76" s="162">
        <v>95</v>
      </c>
      <c r="E76" s="162">
        <v>721</v>
      </c>
      <c r="F76" s="162">
        <v>2497</v>
      </c>
      <c r="G76" s="162">
        <v>1235</v>
      </c>
      <c r="H76" s="162">
        <v>33</v>
      </c>
      <c r="I76" s="162">
        <v>14</v>
      </c>
      <c r="J76" s="162">
        <v>6</v>
      </c>
      <c r="K76" s="162">
        <v>0</v>
      </c>
      <c r="L76" s="162">
        <v>159</v>
      </c>
      <c r="M76" s="162">
        <v>218</v>
      </c>
      <c r="N76" s="162">
        <v>109</v>
      </c>
      <c r="O76" s="162">
        <v>61</v>
      </c>
      <c r="P76" s="162">
        <v>86</v>
      </c>
      <c r="Q76" s="162">
        <v>182</v>
      </c>
      <c r="R76" s="167">
        <v>71</v>
      </c>
      <c r="S76" s="162"/>
      <c r="T76" s="162">
        <v>27</v>
      </c>
      <c r="U76" s="162">
        <v>0</v>
      </c>
      <c r="V76" s="162">
        <f>SUM(C76:U76)</f>
        <v>6532</v>
      </c>
    </row>
    <row r="77" spans="1:22" s="9" customFormat="1" ht="18" customHeight="1">
      <c r="A77" s="215"/>
      <c r="B77" s="20" t="s">
        <v>60</v>
      </c>
      <c r="C77" s="85">
        <v>9695</v>
      </c>
      <c r="D77" s="138">
        <v>839</v>
      </c>
      <c r="E77" s="138">
        <v>7219</v>
      </c>
      <c r="F77" s="138">
        <v>26438</v>
      </c>
      <c r="G77" s="138">
        <v>11971</v>
      </c>
      <c r="H77" s="138">
        <v>407</v>
      </c>
      <c r="I77" s="138">
        <v>192</v>
      </c>
      <c r="J77" s="138">
        <v>43</v>
      </c>
      <c r="K77" s="138">
        <v>0</v>
      </c>
      <c r="L77" s="138">
        <v>1359</v>
      </c>
      <c r="M77" s="139">
        <v>2702</v>
      </c>
      <c r="N77" s="139">
        <v>1109</v>
      </c>
      <c r="O77" s="139">
        <v>590</v>
      </c>
      <c r="P77" s="139">
        <v>798</v>
      </c>
      <c r="Q77" s="139">
        <v>1818</v>
      </c>
      <c r="R77" s="139">
        <v>534</v>
      </c>
      <c r="S77" s="139">
        <v>0</v>
      </c>
      <c r="T77" s="139">
        <v>316</v>
      </c>
      <c r="U77" s="139">
        <v>0</v>
      </c>
      <c r="V77" s="82">
        <v>64969</v>
      </c>
    </row>
    <row r="78" spans="1:22" s="9" customFormat="1" ht="18" customHeight="1">
      <c r="A78" s="208"/>
      <c r="B78" s="14" t="s">
        <v>61</v>
      </c>
      <c r="C78" s="39">
        <f t="shared" ref="C78:T78" si="26">SUM(C76:C77)</f>
        <v>10713</v>
      </c>
      <c r="D78" s="40">
        <f t="shared" si="26"/>
        <v>934</v>
      </c>
      <c r="E78" s="40">
        <f t="shared" si="26"/>
        <v>7940</v>
      </c>
      <c r="F78" s="40">
        <f t="shared" si="26"/>
        <v>28935</v>
      </c>
      <c r="G78" s="40">
        <f t="shared" si="26"/>
        <v>13206</v>
      </c>
      <c r="H78" s="40">
        <f t="shared" si="26"/>
        <v>440</v>
      </c>
      <c r="I78" s="40">
        <f t="shared" si="26"/>
        <v>206</v>
      </c>
      <c r="J78" s="40">
        <f t="shared" si="26"/>
        <v>49</v>
      </c>
      <c r="K78" s="92">
        <f t="shared" si="26"/>
        <v>0</v>
      </c>
      <c r="L78" s="40">
        <f t="shared" si="26"/>
        <v>1518</v>
      </c>
      <c r="M78" s="40">
        <f t="shared" si="26"/>
        <v>2920</v>
      </c>
      <c r="N78" s="18">
        <f t="shared" si="26"/>
        <v>1218</v>
      </c>
      <c r="O78" s="40">
        <f t="shared" si="26"/>
        <v>651</v>
      </c>
      <c r="P78" s="40">
        <f t="shared" si="26"/>
        <v>884</v>
      </c>
      <c r="Q78" s="40">
        <f t="shared" si="26"/>
        <v>2000</v>
      </c>
      <c r="R78" s="40">
        <f t="shared" si="26"/>
        <v>605</v>
      </c>
      <c r="S78" s="40">
        <f t="shared" si="26"/>
        <v>0</v>
      </c>
      <c r="T78" s="40">
        <f t="shared" si="26"/>
        <v>343</v>
      </c>
      <c r="U78" s="40">
        <v>0</v>
      </c>
      <c r="V78" s="82">
        <f>SUM(C78:U78)</f>
        <v>72562</v>
      </c>
    </row>
    <row r="79" spans="1:22" s="9" customFormat="1" ht="18" customHeight="1">
      <c r="A79" s="211" t="s">
        <v>86</v>
      </c>
      <c r="B79" s="28" t="s">
        <v>59</v>
      </c>
      <c r="C79" s="76">
        <v>35</v>
      </c>
      <c r="D79" s="81">
        <v>18</v>
      </c>
      <c r="E79" s="81">
        <v>163</v>
      </c>
      <c r="F79" s="81">
        <v>394</v>
      </c>
      <c r="G79" s="81">
        <v>319</v>
      </c>
      <c r="H79" s="81">
        <v>7</v>
      </c>
      <c r="I79" s="81">
        <v>5</v>
      </c>
      <c r="J79" s="81">
        <v>2</v>
      </c>
      <c r="K79" s="187">
        <v>0</v>
      </c>
      <c r="L79" s="81">
        <v>37</v>
      </c>
      <c r="M79" s="82">
        <v>48</v>
      </c>
      <c r="N79" s="82">
        <v>31</v>
      </c>
      <c r="O79" s="82">
        <v>17</v>
      </c>
      <c r="P79" s="82">
        <v>31</v>
      </c>
      <c r="Q79" s="82">
        <v>43</v>
      </c>
      <c r="R79" s="82">
        <v>17</v>
      </c>
      <c r="S79" s="74">
        <v>0</v>
      </c>
      <c r="T79" s="82">
        <v>26</v>
      </c>
      <c r="U79" s="187">
        <v>0</v>
      </c>
      <c r="V79" s="82">
        <f>SUM(C79:U79)</f>
        <v>1193</v>
      </c>
    </row>
    <row r="80" spans="1:22" s="9" customFormat="1" ht="18" customHeight="1">
      <c r="A80" s="215"/>
      <c r="B80" s="20" t="s">
        <v>60</v>
      </c>
      <c r="C80" s="76">
        <v>419</v>
      </c>
      <c r="D80" s="81">
        <v>188</v>
      </c>
      <c r="E80" s="81">
        <v>1878</v>
      </c>
      <c r="F80" s="81">
        <v>4772</v>
      </c>
      <c r="G80" s="81">
        <v>2600</v>
      </c>
      <c r="H80" s="81">
        <v>220</v>
      </c>
      <c r="I80" s="81">
        <v>81</v>
      </c>
      <c r="J80" s="81">
        <v>83</v>
      </c>
      <c r="K80" s="81">
        <v>6</v>
      </c>
      <c r="L80" s="81">
        <v>306</v>
      </c>
      <c r="M80" s="82">
        <v>485</v>
      </c>
      <c r="N80" s="82">
        <v>225</v>
      </c>
      <c r="O80" s="82">
        <v>158</v>
      </c>
      <c r="P80" s="82">
        <v>247</v>
      </c>
      <c r="Q80" s="82">
        <v>397</v>
      </c>
      <c r="R80" s="82">
        <v>137</v>
      </c>
      <c r="S80" s="74">
        <v>0</v>
      </c>
      <c r="T80" s="82">
        <v>207</v>
      </c>
      <c r="U80" s="82">
        <v>0</v>
      </c>
      <c r="V80" s="82">
        <v>12184</v>
      </c>
    </row>
    <row r="81" spans="1:22" s="9" customFormat="1" ht="18" customHeight="1">
      <c r="A81" s="216"/>
      <c r="B81" s="29" t="s">
        <v>61</v>
      </c>
      <c r="C81" s="35">
        <f t="shared" ref="C81:T81" si="27">SUM(C79:C80)</f>
        <v>454</v>
      </c>
      <c r="D81" s="44">
        <f t="shared" si="27"/>
        <v>206</v>
      </c>
      <c r="E81" s="44">
        <f t="shared" si="27"/>
        <v>2041</v>
      </c>
      <c r="F81" s="44">
        <f t="shared" si="27"/>
        <v>5166</v>
      </c>
      <c r="G81" s="44">
        <f t="shared" si="27"/>
        <v>2919</v>
      </c>
      <c r="H81" s="44">
        <f t="shared" si="27"/>
        <v>227</v>
      </c>
      <c r="I81" s="44">
        <f t="shared" si="27"/>
        <v>86</v>
      </c>
      <c r="J81" s="44">
        <f t="shared" si="27"/>
        <v>85</v>
      </c>
      <c r="K81" s="46">
        <f t="shared" si="27"/>
        <v>6</v>
      </c>
      <c r="L81" s="44">
        <f t="shared" si="27"/>
        <v>343</v>
      </c>
      <c r="M81" s="44">
        <f t="shared" si="27"/>
        <v>533</v>
      </c>
      <c r="N81" s="44">
        <f t="shared" si="27"/>
        <v>256</v>
      </c>
      <c r="O81" s="44">
        <f t="shared" si="27"/>
        <v>175</v>
      </c>
      <c r="P81" s="44">
        <f t="shared" si="27"/>
        <v>278</v>
      </c>
      <c r="Q81" s="44">
        <f t="shared" si="27"/>
        <v>440</v>
      </c>
      <c r="R81" s="44">
        <f t="shared" si="27"/>
        <v>154</v>
      </c>
      <c r="S81" s="44">
        <f t="shared" si="27"/>
        <v>0</v>
      </c>
      <c r="T81" s="44">
        <f t="shared" si="27"/>
        <v>233</v>
      </c>
      <c r="U81" s="44">
        <v>0</v>
      </c>
      <c r="V81" s="82">
        <f>SUM(C81:U81)</f>
        <v>13602</v>
      </c>
    </row>
    <row r="82" spans="1:22" s="9" customFormat="1" ht="18" customHeight="1">
      <c r="A82" s="214" t="s">
        <v>87</v>
      </c>
      <c r="B82" s="13" t="s">
        <v>59</v>
      </c>
      <c r="C82" s="76">
        <v>34</v>
      </c>
      <c r="D82" s="73">
        <v>20</v>
      </c>
      <c r="E82" s="73">
        <v>326</v>
      </c>
      <c r="F82" s="73">
        <v>354</v>
      </c>
      <c r="G82" s="73">
        <v>265</v>
      </c>
      <c r="H82" s="73">
        <v>14</v>
      </c>
      <c r="I82" s="73">
        <v>6</v>
      </c>
      <c r="J82" s="73">
        <v>1</v>
      </c>
      <c r="K82" s="73">
        <v>0</v>
      </c>
      <c r="L82" s="73">
        <v>34</v>
      </c>
      <c r="M82" s="72">
        <v>44</v>
      </c>
      <c r="N82" s="72">
        <v>20</v>
      </c>
      <c r="O82" s="72">
        <v>72</v>
      </c>
      <c r="P82" s="72">
        <v>11</v>
      </c>
      <c r="Q82" s="72">
        <v>39</v>
      </c>
      <c r="R82" s="72">
        <v>4</v>
      </c>
      <c r="S82" s="72">
        <v>0</v>
      </c>
      <c r="T82" s="72">
        <v>0</v>
      </c>
      <c r="U82" s="72">
        <v>0</v>
      </c>
      <c r="V82" s="72">
        <f>SUM(C82:U82)</f>
        <v>1244</v>
      </c>
    </row>
    <row r="83" spans="1:22" s="9" customFormat="1" ht="18" customHeight="1">
      <c r="A83" s="215"/>
      <c r="B83" s="20" t="s">
        <v>60</v>
      </c>
      <c r="C83" s="35">
        <v>389</v>
      </c>
      <c r="D83" s="44">
        <v>136</v>
      </c>
      <c r="E83" s="44">
        <v>2281</v>
      </c>
      <c r="F83" s="44">
        <v>4677</v>
      </c>
      <c r="G83" s="44">
        <v>2094</v>
      </c>
      <c r="H83" s="44">
        <v>278</v>
      </c>
      <c r="I83" s="44">
        <v>95</v>
      </c>
      <c r="J83" s="44">
        <v>45</v>
      </c>
      <c r="K83" s="46">
        <v>1</v>
      </c>
      <c r="L83" s="44">
        <v>345</v>
      </c>
      <c r="M83" s="44">
        <v>467</v>
      </c>
      <c r="N83" s="44">
        <v>208</v>
      </c>
      <c r="O83" s="44">
        <v>345</v>
      </c>
      <c r="P83" s="44">
        <v>138</v>
      </c>
      <c r="Q83" s="44">
        <v>335</v>
      </c>
      <c r="R83" s="44">
        <v>20</v>
      </c>
      <c r="S83" s="44">
        <v>0</v>
      </c>
      <c r="T83" s="44">
        <v>48</v>
      </c>
      <c r="U83" s="44">
        <v>0</v>
      </c>
      <c r="V83" s="82">
        <v>11694</v>
      </c>
    </row>
    <row r="84" spans="1:22" s="9" customFormat="1" ht="18" customHeight="1">
      <c r="A84" s="208"/>
      <c r="B84" s="14" t="s">
        <v>61</v>
      </c>
      <c r="C84" s="35">
        <f t="shared" ref="C84:U84" si="28">SUM(C82:C83)</f>
        <v>423</v>
      </c>
      <c r="D84" s="44">
        <f t="shared" si="28"/>
        <v>156</v>
      </c>
      <c r="E84" s="44">
        <f t="shared" si="28"/>
        <v>2607</v>
      </c>
      <c r="F84" s="44">
        <f t="shared" si="28"/>
        <v>5031</v>
      </c>
      <c r="G84" s="44">
        <f t="shared" si="28"/>
        <v>2359</v>
      </c>
      <c r="H84" s="44">
        <f t="shared" si="28"/>
        <v>292</v>
      </c>
      <c r="I84" s="44">
        <f t="shared" si="28"/>
        <v>101</v>
      </c>
      <c r="J84" s="44">
        <f t="shared" si="28"/>
        <v>46</v>
      </c>
      <c r="K84" s="46">
        <f t="shared" si="28"/>
        <v>1</v>
      </c>
      <c r="L84" s="44">
        <f t="shared" si="28"/>
        <v>379</v>
      </c>
      <c r="M84" s="44">
        <f t="shared" si="28"/>
        <v>511</v>
      </c>
      <c r="N84" s="44">
        <f t="shared" si="28"/>
        <v>228</v>
      </c>
      <c r="O84" s="44">
        <f t="shared" si="28"/>
        <v>417</v>
      </c>
      <c r="P84" s="44">
        <f t="shared" si="28"/>
        <v>149</v>
      </c>
      <c r="Q84" s="44">
        <f t="shared" si="28"/>
        <v>374</v>
      </c>
      <c r="R84" s="44">
        <f t="shared" si="28"/>
        <v>24</v>
      </c>
      <c r="S84" s="44">
        <f t="shared" si="28"/>
        <v>0</v>
      </c>
      <c r="T84" s="44">
        <f t="shared" si="28"/>
        <v>48</v>
      </c>
      <c r="U84" s="44">
        <f t="shared" si="28"/>
        <v>0</v>
      </c>
      <c r="V84" s="82">
        <f>SUM(C84:U84)</f>
        <v>13146</v>
      </c>
    </row>
    <row r="85" spans="1:22" s="9" customFormat="1" ht="18" customHeight="1">
      <c r="A85" s="206" t="s">
        <v>97</v>
      </c>
      <c r="B85" s="13" t="s">
        <v>59</v>
      </c>
      <c r="C85" s="26">
        <v>136</v>
      </c>
      <c r="D85" s="17"/>
      <c r="E85" s="16"/>
      <c r="F85" s="16"/>
      <c r="G85" s="16"/>
      <c r="H85" s="16"/>
      <c r="I85" s="16"/>
      <c r="J85" s="16"/>
      <c r="K85" s="93">
        <v>0</v>
      </c>
      <c r="L85" s="16"/>
      <c r="M85" s="16"/>
      <c r="N85" s="16"/>
      <c r="O85" s="16"/>
      <c r="P85" s="16"/>
      <c r="Q85" s="16"/>
      <c r="R85" s="16"/>
      <c r="S85" s="16"/>
      <c r="T85" s="16"/>
      <c r="U85" s="16">
        <v>0</v>
      </c>
      <c r="V85" s="82">
        <f>SUM(C85:U85)</f>
        <v>136</v>
      </c>
    </row>
    <row r="86" spans="1:22" s="9" customFormat="1" ht="18" customHeight="1">
      <c r="A86" s="207"/>
      <c r="B86" s="20" t="s">
        <v>29</v>
      </c>
      <c r="C86" s="26">
        <v>1066</v>
      </c>
      <c r="D86" s="17"/>
      <c r="E86" s="16"/>
      <c r="F86" s="16"/>
      <c r="G86" s="16"/>
      <c r="H86" s="16"/>
      <c r="I86" s="16"/>
      <c r="J86" s="16"/>
      <c r="K86" s="93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82">
        <v>1066</v>
      </c>
    </row>
    <row r="87" spans="1:22" s="9" customFormat="1" ht="18" customHeight="1">
      <c r="A87" s="208"/>
      <c r="B87" s="14" t="s">
        <v>61</v>
      </c>
      <c r="C87" s="27">
        <f>SUM(C85:C86)</f>
        <v>1202</v>
      </c>
      <c r="D87" s="31"/>
      <c r="E87" s="18"/>
      <c r="F87" s="18"/>
      <c r="G87" s="18"/>
      <c r="H87" s="18"/>
      <c r="I87" s="18"/>
      <c r="J87" s="18"/>
      <c r="K87" s="46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82">
        <f>SUM(C87:U87)</f>
        <v>1202</v>
      </c>
    </row>
    <row r="88" spans="1:22" s="9" customFormat="1" ht="18" customHeight="1">
      <c r="A88" s="206" t="s">
        <v>88</v>
      </c>
      <c r="B88" s="13" t="s">
        <v>59</v>
      </c>
      <c r="C88" s="26">
        <v>19</v>
      </c>
      <c r="D88" s="17"/>
      <c r="E88" s="16"/>
      <c r="F88" s="16"/>
      <c r="G88" s="16"/>
      <c r="H88" s="16"/>
      <c r="I88" s="16"/>
      <c r="J88" s="16"/>
      <c r="K88" s="93">
        <v>0</v>
      </c>
      <c r="L88" s="16"/>
      <c r="M88" s="16"/>
      <c r="N88" s="16"/>
      <c r="O88" s="16"/>
      <c r="P88" s="16"/>
      <c r="Q88" s="16"/>
      <c r="R88" s="16"/>
      <c r="S88" s="16"/>
      <c r="T88" s="16"/>
      <c r="U88" s="16">
        <v>0</v>
      </c>
      <c r="V88" s="82">
        <f>SUM(C88:U88)</f>
        <v>19</v>
      </c>
    </row>
    <row r="89" spans="1:22" s="9" customFormat="1" ht="18" customHeight="1">
      <c r="A89" s="207"/>
      <c r="B89" s="20" t="s">
        <v>60</v>
      </c>
      <c r="C89" s="26">
        <v>157</v>
      </c>
      <c r="D89" s="17"/>
      <c r="E89" s="16"/>
      <c r="F89" s="16"/>
      <c r="G89" s="16"/>
      <c r="H89" s="16"/>
      <c r="I89" s="16"/>
      <c r="J89" s="16"/>
      <c r="K89" s="93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82">
        <v>157</v>
      </c>
    </row>
    <row r="90" spans="1:22" s="9" customFormat="1" ht="18" customHeight="1">
      <c r="A90" s="208"/>
      <c r="B90" s="14" t="s">
        <v>61</v>
      </c>
      <c r="C90" s="27">
        <f>SUM(C88:C89)</f>
        <v>176</v>
      </c>
      <c r="D90" s="31"/>
      <c r="E90" s="18"/>
      <c r="F90" s="18"/>
      <c r="G90" s="18"/>
      <c r="H90" s="18"/>
      <c r="I90" s="18"/>
      <c r="J90" s="18"/>
      <c r="K90" s="46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82">
        <f>SUM(C90:U90)</f>
        <v>176</v>
      </c>
    </row>
    <row r="91" spans="1:22" s="9" customFormat="1" ht="18" customHeight="1">
      <c r="A91" s="209" t="s">
        <v>89</v>
      </c>
      <c r="B91" s="28" t="s">
        <v>59</v>
      </c>
      <c r="C91" s="80">
        <v>7</v>
      </c>
      <c r="D91" s="86">
        <v>0</v>
      </c>
      <c r="E91" s="86"/>
      <c r="F91" s="86"/>
      <c r="G91" s="86">
        <v>0</v>
      </c>
      <c r="H91" s="86"/>
      <c r="I91" s="87"/>
      <c r="J91" s="80"/>
      <c r="K91" s="94">
        <v>0</v>
      </c>
      <c r="L91" s="86"/>
      <c r="M91" s="86"/>
      <c r="N91" s="87"/>
      <c r="O91" s="86"/>
      <c r="P91" s="86"/>
      <c r="Q91" s="86"/>
      <c r="R91" s="86"/>
      <c r="S91" s="30"/>
      <c r="T91" s="30"/>
      <c r="U91" s="30">
        <v>0</v>
      </c>
      <c r="V91" s="82">
        <f>SUM(C91:U91)</f>
        <v>7</v>
      </c>
    </row>
    <row r="92" spans="1:22" s="9" customFormat="1" ht="18" customHeight="1">
      <c r="A92" s="207"/>
      <c r="B92" s="20" t="s">
        <v>60</v>
      </c>
      <c r="C92" s="80">
        <v>113</v>
      </c>
      <c r="D92" s="86">
        <v>0</v>
      </c>
      <c r="E92" s="86">
        <v>0</v>
      </c>
      <c r="F92" s="86">
        <v>0</v>
      </c>
      <c r="G92" s="86">
        <v>0</v>
      </c>
      <c r="H92" s="86">
        <v>0</v>
      </c>
      <c r="I92" s="87">
        <v>0</v>
      </c>
      <c r="J92" s="80">
        <v>0</v>
      </c>
      <c r="K92" s="94">
        <v>0</v>
      </c>
      <c r="L92" s="86">
        <v>0</v>
      </c>
      <c r="M92" s="86">
        <v>0</v>
      </c>
      <c r="N92" s="87">
        <v>0</v>
      </c>
      <c r="O92" s="86">
        <v>0</v>
      </c>
      <c r="P92" s="86">
        <v>0</v>
      </c>
      <c r="Q92" s="86">
        <v>0</v>
      </c>
      <c r="R92" s="86">
        <v>0</v>
      </c>
      <c r="S92" s="30">
        <v>0</v>
      </c>
      <c r="T92" s="30">
        <v>0</v>
      </c>
      <c r="U92" s="30">
        <v>0</v>
      </c>
      <c r="V92" s="82">
        <v>113</v>
      </c>
    </row>
    <row r="93" spans="1:22" s="9" customFormat="1" ht="18" customHeight="1" thickBot="1">
      <c r="A93" s="210"/>
      <c r="B93" s="32" t="s">
        <v>61</v>
      </c>
      <c r="C93" s="33">
        <f t="shared" ref="C93:U93" si="29">SUM(C91:C92)</f>
        <v>120</v>
      </c>
      <c r="D93" s="33">
        <f t="shared" si="29"/>
        <v>0</v>
      </c>
      <c r="E93" s="33">
        <f t="shared" si="29"/>
        <v>0</v>
      </c>
      <c r="F93" s="33">
        <f t="shared" si="29"/>
        <v>0</v>
      </c>
      <c r="G93" s="33">
        <f t="shared" si="29"/>
        <v>0</v>
      </c>
      <c r="H93" s="33">
        <f t="shared" si="29"/>
        <v>0</v>
      </c>
      <c r="I93" s="33">
        <f t="shared" si="29"/>
        <v>0</v>
      </c>
      <c r="J93" s="33">
        <f t="shared" si="29"/>
        <v>0</v>
      </c>
      <c r="K93" s="95">
        <f t="shared" si="29"/>
        <v>0</v>
      </c>
      <c r="L93" s="33">
        <f t="shared" si="29"/>
        <v>0</v>
      </c>
      <c r="M93" s="33">
        <f t="shared" si="29"/>
        <v>0</v>
      </c>
      <c r="N93" s="33">
        <f t="shared" si="29"/>
        <v>0</v>
      </c>
      <c r="O93" s="33">
        <f t="shared" si="29"/>
        <v>0</v>
      </c>
      <c r="P93" s="33">
        <f t="shared" si="29"/>
        <v>0</v>
      </c>
      <c r="Q93" s="33">
        <f t="shared" si="29"/>
        <v>0</v>
      </c>
      <c r="R93" s="33">
        <f t="shared" si="29"/>
        <v>0</v>
      </c>
      <c r="S93" s="33">
        <f t="shared" si="29"/>
        <v>0</v>
      </c>
      <c r="T93" s="33">
        <f t="shared" si="29"/>
        <v>0</v>
      </c>
      <c r="U93" s="33">
        <f t="shared" si="29"/>
        <v>0</v>
      </c>
      <c r="V93" s="82">
        <f>SUM(C93:U93)</f>
        <v>120</v>
      </c>
    </row>
    <row r="94" spans="1:22">
      <c r="C94" s="4"/>
      <c r="D94" s="4"/>
      <c r="E94" s="4"/>
      <c r="F94" s="4"/>
      <c r="G94" s="4"/>
      <c r="H94" s="4"/>
      <c r="I94" s="4"/>
      <c r="J94" s="4"/>
      <c r="K94" s="96"/>
      <c r="L94" s="4"/>
      <c r="M94" s="4"/>
      <c r="N94" s="5"/>
      <c r="O94" s="4"/>
      <c r="P94" s="4"/>
      <c r="Q94" s="4"/>
      <c r="R94" s="4"/>
      <c r="S94" s="4"/>
      <c r="T94" s="4"/>
      <c r="U94" s="4"/>
      <c r="V94" s="4"/>
    </row>
    <row r="95" spans="1:22">
      <c r="C95" s="4"/>
      <c r="D95" s="4"/>
      <c r="E95" s="4"/>
      <c r="F95" s="4"/>
      <c r="G95" s="4"/>
      <c r="H95" s="4"/>
      <c r="I95" s="4"/>
      <c r="J95" s="4"/>
      <c r="K95" s="96"/>
      <c r="L95" s="4"/>
      <c r="M95" s="4"/>
      <c r="N95" s="5"/>
      <c r="O95" s="4"/>
      <c r="P95" s="4"/>
      <c r="Q95" s="4"/>
      <c r="R95" s="4"/>
      <c r="S95" s="4"/>
      <c r="T95" s="4"/>
      <c r="U95" s="4"/>
      <c r="V95" s="4"/>
    </row>
    <row r="98" spans="3:22">
      <c r="C98" s="4"/>
      <c r="D98" s="4"/>
      <c r="E98" s="4"/>
      <c r="F98" s="4"/>
      <c r="G98" s="4"/>
      <c r="H98" s="4"/>
      <c r="I98" s="4"/>
      <c r="J98" s="4"/>
      <c r="K98" s="96"/>
      <c r="L98" s="4"/>
      <c r="M98" s="4"/>
      <c r="N98" s="5"/>
      <c r="O98" s="4"/>
      <c r="P98" s="4"/>
      <c r="Q98" s="4"/>
      <c r="R98" s="4"/>
      <c r="S98" s="4"/>
      <c r="T98" s="4"/>
      <c r="U98" s="4"/>
      <c r="V98" s="4"/>
    </row>
    <row r="99" spans="3:22">
      <c r="C99" s="6"/>
      <c r="D99" s="6"/>
      <c r="E99" s="6"/>
      <c r="F99" s="6"/>
      <c r="G99" s="6"/>
      <c r="H99" s="6"/>
      <c r="I99" s="6"/>
      <c r="J99" s="6"/>
      <c r="K99" s="97"/>
      <c r="L99" s="6"/>
      <c r="M99" s="6"/>
      <c r="N99" s="7"/>
      <c r="O99" s="6"/>
      <c r="P99" s="6"/>
      <c r="Q99" s="6"/>
      <c r="R99" s="6"/>
      <c r="S99" s="6"/>
      <c r="T99" s="6"/>
      <c r="U99" s="6"/>
      <c r="V99" s="6"/>
    </row>
    <row r="100" spans="3:22">
      <c r="C100" s="6"/>
      <c r="D100" s="6"/>
      <c r="E100" s="6"/>
      <c r="F100" s="6"/>
      <c r="G100" s="6"/>
      <c r="H100" s="6"/>
      <c r="I100" s="6"/>
      <c r="J100" s="6"/>
      <c r="K100" s="97"/>
      <c r="L100" s="6"/>
      <c r="M100" s="6"/>
      <c r="N100" s="7"/>
      <c r="O100" s="6"/>
      <c r="P100" s="6"/>
      <c r="Q100" s="6"/>
      <c r="R100" s="6"/>
      <c r="S100" s="6"/>
      <c r="T100" s="6"/>
      <c r="U100" s="6"/>
      <c r="V100" s="6"/>
    </row>
    <row r="101" spans="3:22">
      <c r="C101" s="6"/>
      <c r="D101" s="6"/>
      <c r="E101" s="6"/>
      <c r="F101" s="6"/>
      <c r="G101" s="6"/>
      <c r="H101" s="6"/>
      <c r="I101" s="6"/>
      <c r="J101" s="6"/>
      <c r="K101" s="97"/>
      <c r="L101" s="6"/>
      <c r="M101" s="6"/>
      <c r="N101" s="7"/>
      <c r="O101" s="6"/>
      <c r="P101" s="6"/>
      <c r="Q101" s="6"/>
      <c r="R101" s="6"/>
      <c r="S101" s="6"/>
      <c r="T101" s="6"/>
      <c r="U101" s="6"/>
      <c r="V101" s="6"/>
    </row>
    <row r="102" spans="3:22">
      <c r="C102" s="6"/>
      <c r="D102" s="6"/>
      <c r="E102" s="6"/>
      <c r="F102" s="6"/>
      <c r="G102" s="6"/>
      <c r="H102" s="6"/>
      <c r="I102" s="6"/>
      <c r="J102" s="6"/>
      <c r="K102" s="97"/>
      <c r="L102" s="6"/>
      <c r="M102" s="6"/>
      <c r="N102" s="7"/>
      <c r="O102" s="6"/>
      <c r="P102" s="6"/>
      <c r="Q102" s="6"/>
      <c r="R102" s="6"/>
      <c r="S102" s="6"/>
      <c r="T102" s="6"/>
      <c r="U102" s="6"/>
      <c r="V102" s="6"/>
    </row>
    <row r="103" spans="3:22">
      <c r="C103" s="6"/>
      <c r="D103" s="6"/>
      <c r="E103" s="6"/>
      <c r="F103" s="6"/>
      <c r="G103" s="6"/>
      <c r="H103" s="6"/>
      <c r="I103" s="6"/>
      <c r="J103" s="6"/>
      <c r="K103" s="97"/>
      <c r="L103" s="6"/>
      <c r="M103" s="6"/>
      <c r="N103" s="7"/>
      <c r="O103" s="6"/>
      <c r="P103" s="6"/>
      <c r="Q103" s="6"/>
      <c r="R103" s="6"/>
      <c r="S103" s="6"/>
      <c r="T103" s="6"/>
      <c r="U103" s="6"/>
      <c r="V103" s="6"/>
    </row>
    <row r="104" spans="3:22">
      <c r="C104" s="6"/>
      <c r="D104" s="6"/>
      <c r="E104" s="6"/>
      <c r="F104" s="6"/>
      <c r="G104" s="6"/>
      <c r="H104" s="6"/>
      <c r="I104" s="6"/>
      <c r="J104" s="6"/>
      <c r="K104" s="97"/>
      <c r="L104" s="6"/>
      <c r="M104" s="6"/>
      <c r="N104" s="7"/>
      <c r="O104" s="6"/>
      <c r="P104" s="6"/>
      <c r="Q104" s="6"/>
      <c r="R104" s="6"/>
      <c r="S104" s="6"/>
      <c r="T104" s="6"/>
      <c r="U104" s="6"/>
      <c r="V104" s="6"/>
    </row>
    <row r="105" spans="3:22">
      <c r="C105" s="6"/>
      <c r="D105" s="6"/>
      <c r="E105" s="6"/>
      <c r="F105" s="6"/>
      <c r="G105" s="6"/>
      <c r="H105" s="6"/>
      <c r="I105" s="6"/>
      <c r="J105" s="6"/>
      <c r="K105" s="97"/>
      <c r="L105" s="6"/>
      <c r="M105" s="6"/>
      <c r="N105" s="7"/>
      <c r="O105" s="6"/>
      <c r="P105" s="6"/>
      <c r="Q105" s="6"/>
      <c r="R105" s="6"/>
      <c r="S105" s="6"/>
      <c r="T105" s="6"/>
      <c r="U105" s="6"/>
      <c r="V105" s="6"/>
    </row>
    <row r="106" spans="3:22">
      <c r="C106" s="6"/>
      <c r="D106" s="6"/>
      <c r="E106" s="6"/>
      <c r="F106" s="6"/>
      <c r="G106" s="6"/>
      <c r="H106" s="6"/>
      <c r="I106" s="6"/>
      <c r="J106" s="6"/>
      <c r="K106" s="97"/>
      <c r="L106" s="6"/>
      <c r="M106" s="6"/>
      <c r="N106" s="7"/>
      <c r="O106" s="6"/>
      <c r="P106" s="6"/>
      <c r="Q106" s="6"/>
      <c r="R106" s="6"/>
      <c r="S106" s="6"/>
      <c r="T106" s="6"/>
      <c r="U106" s="6"/>
      <c r="V106" s="6"/>
    </row>
    <row r="107" spans="3:22">
      <c r="C107" s="6"/>
      <c r="D107" s="6"/>
      <c r="E107" s="6"/>
      <c r="F107" s="6"/>
      <c r="G107" s="6"/>
      <c r="H107" s="6"/>
      <c r="I107" s="6"/>
      <c r="J107" s="6"/>
      <c r="K107" s="97"/>
      <c r="L107" s="6"/>
      <c r="M107" s="6"/>
      <c r="N107" s="7"/>
      <c r="O107" s="6"/>
      <c r="P107" s="6"/>
      <c r="Q107" s="6"/>
      <c r="R107" s="6"/>
      <c r="S107" s="6"/>
      <c r="T107" s="6"/>
      <c r="U107" s="6"/>
      <c r="V107" s="6"/>
    </row>
    <row r="108" spans="3:22">
      <c r="C108" s="6"/>
      <c r="D108" s="6"/>
      <c r="E108" s="6"/>
      <c r="F108" s="6"/>
      <c r="G108" s="6"/>
      <c r="H108" s="6"/>
      <c r="I108" s="6"/>
      <c r="J108" s="6"/>
      <c r="K108" s="97"/>
      <c r="L108" s="6"/>
      <c r="M108" s="6"/>
      <c r="N108" s="7"/>
      <c r="O108" s="6"/>
      <c r="P108" s="6"/>
      <c r="Q108" s="6"/>
      <c r="R108" s="6"/>
      <c r="S108" s="6"/>
      <c r="T108" s="6"/>
      <c r="U108" s="6"/>
      <c r="V108" s="6"/>
    </row>
    <row r="109" spans="3:22">
      <c r="C109" s="6"/>
      <c r="D109" s="6"/>
      <c r="E109" s="6"/>
      <c r="F109" s="6"/>
      <c r="G109" s="6"/>
      <c r="H109" s="6"/>
      <c r="I109" s="6"/>
      <c r="J109" s="6"/>
      <c r="K109" s="97"/>
      <c r="L109" s="6"/>
      <c r="M109" s="6"/>
      <c r="N109" s="7"/>
      <c r="O109" s="6"/>
      <c r="P109" s="6"/>
      <c r="Q109" s="6"/>
      <c r="R109" s="6"/>
      <c r="S109" s="6"/>
      <c r="T109" s="6"/>
      <c r="U109" s="6"/>
      <c r="V109" s="6"/>
    </row>
    <row r="110" spans="3:22">
      <c r="C110" s="6"/>
      <c r="D110" s="6"/>
      <c r="E110" s="6"/>
      <c r="F110" s="6"/>
      <c r="G110" s="6"/>
      <c r="H110" s="6"/>
      <c r="I110" s="6"/>
      <c r="J110" s="6"/>
      <c r="K110" s="97"/>
      <c r="L110" s="6"/>
      <c r="M110" s="6"/>
      <c r="N110" s="7"/>
      <c r="O110" s="6"/>
      <c r="P110" s="6"/>
      <c r="Q110" s="6"/>
      <c r="R110" s="6"/>
      <c r="S110" s="6"/>
      <c r="T110" s="6"/>
      <c r="U110" s="6"/>
      <c r="V110" s="6"/>
    </row>
    <row r="111" spans="3:22">
      <c r="C111" s="6"/>
      <c r="D111" s="6"/>
      <c r="E111" s="6"/>
      <c r="F111" s="6"/>
      <c r="G111" s="6"/>
      <c r="H111" s="6"/>
      <c r="I111" s="6"/>
      <c r="J111" s="6"/>
      <c r="K111" s="97"/>
      <c r="L111" s="6"/>
      <c r="M111" s="6"/>
      <c r="N111" s="7"/>
      <c r="O111" s="6"/>
      <c r="P111" s="6"/>
      <c r="Q111" s="6"/>
      <c r="R111" s="6"/>
      <c r="S111" s="6"/>
      <c r="T111" s="6"/>
      <c r="U111" s="6"/>
      <c r="V111" s="6"/>
    </row>
    <row r="112" spans="3:22">
      <c r="C112" s="6"/>
      <c r="D112" s="6"/>
      <c r="E112" s="6"/>
      <c r="F112" s="6"/>
      <c r="G112" s="6"/>
      <c r="H112" s="6"/>
      <c r="I112" s="6"/>
      <c r="J112" s="6"/>
      <c r="K112" s="97"/>
      <c r="L112" s="6"/>
      <c r="M112" s="6"/>
      <c r="N112" s="7"/>
      <c r="O112" s="6"/>
      <c r="P112" s="6"/>
      <c r="Q112" s="6"/>
      <c r="R112" s="6"/>
      <c r="S112" s="6"/>
      <c r="T112" s="6"/>
      <c r="U112" s="6"/>
      <c r="V112" s="6"/>
    </row>
    <row r="113" spans="3:22">
      <c r="C113" s="6"/>
      <c r="D113" s="6"/>
      <c r="E113" s="6"/>
      <c r="F113" s="6"/>
      <c r="G113" s="6"/>
      <c r="H113" s="6"/>
      <c r="I113" s="6"/>
      <c r="J113" s="6"/>
      <c r="K113" s="97"/>
      <c r="L113" s="6"/>
      <c r="M113" s="6"/>
      <c r="N113" s="7"/>
      <c r="O113" s="6"/>
      <c r="P113" s="6"/>
      <c r="Q113" s="6"/>
      <c r="R113" s="6"/>
      <c r="S113" s="6"/>
      <c r="T113" s="6"/>
      <c r="U113" s="6"/>
      <c r="V113" s="6"/>
    </row>
    <row r="114" spans="3:22">
      <c r="C114" s="6"/>
      <c r="D114" s="6"/>
      <c r="E114" s="6"/>
      <c r="F114" s="6"/>
      <c r="G114" s="6"/>
      <c r="H114" s="6"/>
      <c r="I114" s="6"/>
      <c r="J114" s="6"/>
      <c r="K114" s="97"/>
      <c r="L114" s="6"/>
      <c r="M114" s="6"/>
      <c r="N114" s="7"/>
      <c r="O114" s="6"/>
      <c r="P114" s="6"/>
      <c r="Q114" s="6"/>
      <c r="R114" s="6"/>
      <c r="S114" s="6"/>
      <c r="T114" s="6"/>
      <c r="U114" s="6"/>
      <c r="V114" s="6"/>
    </row>
    <row r="115" spans="3:22">
      <c r="C115" s="6"/>
      <c r="D115" s="6"/>
      <c r="E115" s="6"/>
      <c r="F115" s="6"/>
      <c r="G115" s="6"/>
      <c r="H115" s="6"/>
      <c r="I115" s="6"/>
      <c r="J115" s="6"/>
      <c r="K115" s="97"/>
      <c r="L115" s="6"/>
      <c r="M115" s="6"/>
      <c r="N115" s="7"/>
      <c r="O115" s="6"/>
      <c r="P115" s="6"/>
      <c r="Q115" s="6"/>
      <c r="R115" s="6"/>
      <c r="S115" s="6"/>
      <c r="T115" s="6"/>
      <c r="U115" s="6"/>
      <c r="V115" s="6"/>
    </row>
    <row r="116" spans="3:22">
      <c r="C116" s="6"/>
      <c r="D116" s="6"/>
      <c r="E116" s="6"/>
      <c r="F116" s="6"/>
      <c r="G116" s="6"/>
      <c r="H116" s="6"/>
      <c r="I116" s="6"/>
      <c r="J116" s="6"/>
      <c r="K116" s="97"/>
      <c r="L116" s="6"/>
      <c r="M116" s="6"/>
      <c r="N116" s="7"/>
      <c r="O116" s="6"/>
      <c r="P116" s="6"/>
      <c r="Q116" s="6"/>
      <c r="R116" s="6"/>
      <c r="S116" s="6"/>
      <c r="T116" s="6"/>
      <c r="U116" s="6"/>
      <c r="V116" s="6"/>
    </row>
  </sheetData>
  <mergeCells count="33">
    <mergeCell ref="A1:V1"/>
    <mergeCell ref="A2:V2"/>
    <mergeCell ref="A3:B3"/>
    <mergeCell ref="A40:A42"/>
    <mergeCell ref="A4:A6"/>
    <mergeCell ref="A7:A9"/>
    <mergeCell ref="A10:A12"/>
    <mergeCell ref="A13:A15"/>
    <mergeCell ref="A16:A18"/>
    <mergeCell ref="A19:A21"/>
    <mergeCell ref="A22:A24"/>
    <mergeCell ref="A25:A27"/>
    <mergeCell ref="A28:A30"/>
    <mergeCell ref="A31:A33"/>
    <mergeCell ref="A34:A36"/>
    <mergeCell ref="A37:A39"/>
    <mergeCell ref="A46:A48"/>
    <mergeCell ref="A43:A45"/>
    <mergeCell ref="A49:A51"/>
    <mergeCell ref="A52:A54"/>
    <mergeCell ref="A55:A57"/>
    <mergeCell ref="A58:A60"/>
    <mergeCell ref="A61:A63"/>
    <mergeCell ref="A64:A66"/>
    <mergeCell ref="A67:A69"/>
    <mergeCell ref="A82:A84"/>
    <mergeCell ref="A88:A90"/>
    <mergeCell ref="A91:A93"/>
    <mergeCell ref="A70:A72"/>
    <mergeCell ref="A73:A75"/>
    <mergeCell ref="A76:A78"/>
    <mergeCell ref="A79:A81"/>
    <mergeCell ref="A85:A87"/>
  </mergeCells>
  <phoneticPr fontId="2" type="noConversion"/>
  <printOptions horizontalCentered="1"/>
  <pageMargins left="0.19685039370078741" right="0.15748031496062992" top="0.27559055118110237" bottom="0.27559055118110237" header="0" footer="0"/>
  <pageSetup paperSize="9" scale="66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2</vt:i4>
      </vt:variant>
    </vt:vector>
  </HeadingPairs>
  <TitlesOfParts>
    <vt:vector size="4" baseType="lpstr">
      <vt:lpstr>민원처리실적</vt:lpstr>
      <vt:lpstr>읍면동민원 (9월)</vt:lpstr>
      <vt:lpstr>민원처리실적!Print_Area</vt:lpstr>
      <vt:lpstr>'읍면동민원 (9월)'!Print_Titles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2020-09-17T07:22:42Z</cp:lastPrinted>
  <dcterms:created xsi:type="dcterms:W3CDTF">2007-01-11T06:52:22Z</dcterms:created>
  <dcterms:modified xsi:type="dcterms:W3CDTF">2020-10-20T06:03:09Z</dcterms:modified>
</cp:coreProperties>
</file>