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87" firstSheet="15" activeTab="22"/>
  </bookViews>
  <sheets>
    <sheet name="1.인구추이-가.등록인구추이" sheetId="1" r:id="rId1"/>
    <sheet name="1-나.거소신고인수" sheetId="2" r:id="rId2"/>
    <sheet name="2.읍면동별세대및인구" sheetId="3" r:id="rId3"/>
    <sheet name="3.연령(5세계급)및성별인구" sheetId="4" r:id="rId4"/>
    <sheet name="3.연령(5세계급)및성별인구(계속)" sheetId="5" r:id="rId5"/>
    <sheet name="4.혼인상태별인구(15세이상)" sheetId="6" r:id="rId6"/>
    <sheet name="5.교육정도별인구(6세이상)" sheetId="7" r:id="rId7"/>
    <sheet name="6.주택점유형태별 가구(일반가구)" sheetId="8" r:id="rId8"/>
    <sheet name="7.사용방수별 가구(일반가구)" sheetId="9" r:id="rId9"/>
    <sheet name="8.인구동태" sheetId="10" r:id="rId10"/>
    <sheet name="8-1.인구동태" sheetId="11" r:id="rId11"/>
    <sheet name="9.인구이동" sheetId="12" r:id="rId12"/>
    <sheet name="9-1.시별인구이동" sheetId="13" r:id="rId13"/>
    <sheet name="10.주민등록전입지별인구이동" sheetId="14" r:id="rId14"/>
    <sheet name="11.주민등록전출지별인구이동" sheetId="15" r:id="rId15"/>
    <sheet name="12.외국인 국적별 등록현황" sheetId="16" r:id="rId16"/>
    <sheet name="13.외국인국적별혼인" sheetId="17" r:id="rId17"/>
    <sheet name="14.혼인종류및외국인국적별혼인인구" sheetId="18" r:id="rId18"/>
    <sheet name="15. 외국인과의 혼인" sheetId="19" r:id="rId19"/>
    <sheet name="16.사망원인별사망" sheetId="20" r:id="rId20"/>
    <sheet name="17.혼인율" sheetId="21" r:id="rId21"/>
    <sheet name="18.이혼율" sheetId="22" r:id="rId22"/>
    <sheet name="19.여성가구주현황" sheetId="23" r:id="rId23"/>
  </sheets>
  <definedNames>
    <definedName name="_xlnm.Print_Area" localSheetId="0">'1.인구추이-가.등록인구추이'!$A$1:$Q$52</definedName>
    <definedName name="_xlnm.Print_Area" localSheetId="14">'11.주민등록전출지별인구이동'!#REF!</definedName>
    <definedName name="_xlnm.Print_Area" localSheetId="15">'12.외국인 국적별 등록현황'!$A$1:$T$22</definedName>
    <definedName name="_xlnm.Print_Area" localSheetId="16">'13.외국인국적별혼인'!#REF!</definedName>
    <definedName name="_xlnm.Print_Area" localSheetId="17">'14.혼인종류및외국인국적별혼인인구'!#REF!</definedName>
    <definedName name="_xlnm.Print_Area" localSheetId="1">'1-나.거소신고인수'!#REF!</definedName>
    <definedName name="_xlnm.Print_Area" localSheetId="3">'3.연령(5세계급)및성별인구'!$A$1:$L$35</definedName>
    <definedName name="_xlnm.Print_Area" localSheetId="4">'3.연령(5세계급)및성별인구(계속)'!$A$1:$L$34</definedName>
    <definedName name="_xlnm.Print_Area" localSheetId="5">'4.혼인상태별인구(15세이상)'!$A$1:$S$30</definedName>
    <definedName name="_xlnm.Print_Area" localSheetId="6">'5.교육정도별인구(6세이상)'!#REF!</definedName>
    <definedName name="_xlnm.Print_Area" localSheetId="7">'6.주택점유형태별 가구(일반가구)'!$A$1:$AI$16</definedName>
    <definedName name="_xlnm.Print_Area" localSheetId="8">'7.사용방수별 가구(일반가구)'!$A$1:$M$15</definedName>
    <definedName name="_xlnm.Print_Area" localSheetId="9">'8.인구동태'!$A$1:$J$25</definedName>
    <definedName name="_xlnm.Print_Area" localSheetId="10">'8-1.인구동태'!$A$1:$K$10</definedName>
    <definedName name="_xlnm.Print_Area" localSheetId="11">'9.인구이동'!#REF!</definedName>
    <definedName name="_xlnm.Print_Area" localSheetId="12">'9-1.시별인구이동'!#REF!</definedName>
  </definedNames>
  <calcPr fullCalcOnLoad="1"/>
</workbook>
</file>

<file path=xl/comments18.xml><?xml version="1.0" encoding="utf-8"?>
<comments xmlns="http://schemas.openxmlformats.org/spreadsheetml/2006/main">
  <authors>
    <author>SEC</author>
  </authors>
  <commentList>
    <comment ref="A1" authorId="0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<sst xmlns="http://schemas.openxmlformats.org/spreadsheetml/2006/main" count="2381" uniqueCount="893">
  <si>
    <t>Source : Statistics Korea</t>
  </si>
  <si>
    <t xml:space="preserve">    주 : 제주특별자치도 전체수치임</t>
  </si>
  <si>
    <t>Source : Statistics Korea</t>
  </si>
  <si>
    <t xml:space="preserve">Note : 3) Total number of Jeju Special Self-Governing Province </t>
  </si>
  <si>
    <r>
      <rPr>
        <sz val="10"/>
        <rFont val="굴림"/>
        <family val="3"/>
      </rPr>
      <t>혈액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조혈기관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질환과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면역기전을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침범하는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특정장애
</t>
    </r>
    <r>
      <rPr>
        <sz val="10"/>
        <rFont val="Arial"/>
        <family val="2"/>
      </rPr>
      <t xml:space="preserve">Diseases of the blood and blood-forming organs and certain disorders involving </t>
    </r>
  </si>
  <si>
    <r>
      <rPr>
        <sz val="10"/>
        <rFont val="굴림"/>
        <family val="3"/>
      </rPr>
      <t>내분비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영양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대사질환
</t>
    </r>
    <r>
      <rPr>
        <sz val="10"/>
        <rFont val="Arial"/>
        <family val="2"/>
      </rPr>
      <t xml:space="preserve">Endocrine, nutritional and metabolic diseases </t>
    </r>
  </si>
  <si>
    <r>
      <rPr>
        <sz val="10"/>
        <rFont val="굴림"/>
        <family val="3"/>
      </rPr>
      <t>정신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행동장애
</t>
    </r>
    <r>
      <rPr>
        <sz val="10"/>
        <rFont val="Arial"/>
        <family val="2"/>
      </rPr>
      <t xml:space="preserve"> Mental and behavioural disorders</t>
    </r>
  </si>
  <si>
    <r>
      <rPr>
        <sz val="10"/>
        <rFont val="굴림"/>
        <family val="3"/>
      </rPr>
      <t>신경계통의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nervous system </t>
    </r>
  </si>
  <si>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부속기의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eye and adnexa</t>
    </r>
  </si>
  <si>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꼭지돌기의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ear and mastoid process </t>
    </r>
  </si>
  <si>
    <r>
      <rPr>
        <sz val="10"/>
        <rFont val="굴림"/>
        <family val="3"/>
      </rPr>
      <t>순환기계통의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circulatory system
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</si>
  <si>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</si>
  <si>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</si>
  <si>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</si>
  <si>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</si>
  <si>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소화기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>Diseases of the digestive system</t>
    </r>
  </si>
  <si>
    <r>
      <rPr>
        <sz val="10"/>
        <rFont val="굴림"/>
        <family val="3"/>
      </rPr>
      <t>피부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피부밑
조직의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skin and subcutaneous tissue </t>
    </r>
  </si>
  <si>
    <r>
      <rPr>
        <sz val="10"/>
        <rFont val="굴림"/>
        <family val="3"/>
      </rPr>
      <t>근육골격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결합조직의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musculoskeletal system and connective tissue</t>
    </r>
  </si>
  <si>
    <r>
      <rPr>
        <sz val="10"/>
        <rFont val="굴림"/>
        <family val="3"/>
      </rPr>
      <t xml:space="preserve">비뇨생식기
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Diseases of the genitourinary system </t>
    </r>
  </si>
  <si>
    <r>
      <rPr>
        <sz val="10"/>
        <rFont val="굴림"/>
        <family val="3"/>
      </rPr>
      <t>임신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출산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산후기
</t>
    </r>
    <r>
      <rPr>
        <sz val="10"/>
        <rFont val="Arial"/>
        <family val="2"/>
      </rPr>
      <t xml:space="preserve">Pregnancy, childbirth and the puerperium </t>
    </r>
  </si>
  <si>
    <r>
      <rPr>
        <sz val="10"/>
        <rFont val="굴림"/>
        <family val="3"/>
      </rPr>
      <t>출생전후기에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기원한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특정병태
</t>
    </r>
    <r>
      <rPr>
        <sz val="10"/>
        <rFont val="Arial"/>
        <family val="2"/>
      </rPr>
      <t xml:space="preserve"> Certain conditions originating in the perinatal period </t>
    </r>
  </si>
  <si>
    <r>
      <rPr>
        <sz val="10"/>
        <rFont val="굴림"/>
        <family val="3"/>
      </rPr>
      <t>선천기형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변형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염색체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 xml:space="preserve"> Congenital malformations, defoformations and chromosomal abnormalities</t>
    </r>
  </si>
  <si>
    <r>
      <rPr>
        <sz val="10"/>
        <rFont val="굴림"/>
        <family val="3"/>
      </rPr>
      <t>달리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징후
</t>
    </r>
    <r>
      <rPr>
        <sz val="10"/>
        <rFont val="Arial"/>
        <family val="2"/>
      </rPr>
      <t xml:space="preserve"> Symptoms, singns and abnormal clinical and and laboratory finding, NEC</t>
    </r>
  </si>
  <si>
    <r>
      <rPr>
        <sz val="10"/>
        <rFont val="굴림"/>
        <family val="3"/>
      </rPr>
      <t>질병이환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사망의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외인
</t>
    </r>
    <r>
      <rPr>
        <sz val="10"/>
        <rFont val="Arial"/>
        <family val="2"/>
      </rPr>
      <t xml:space="preserve"> External causes of mobidity and mortality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</si>
  <si>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</si>
  <si>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</si>
  <si>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t>(단위 : 명)</t>
  </si>
  <si>
    <t>Unit : case per 1,000 population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</si>
  <si>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</si>
  <si>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 (B)
Female Households</t>
    </r>
  </si>
  <si>
    <r>
      <rPr>
        <sz val="10"/>
        <rFont val="굴림"/>
        <family val="3"/>
      </rPr>
      <t>남성가구주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가구수
</t>
    </r>
    <r>
      <rPr>
        <sz val="10"/>
        <rFont val="Arial"/>
        <family val="2"/>
      </rPr>
      <t>Male Households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</si>
  <si>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비율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Female Household rate</t>
    </r>
  </si>
  <si>
    <t>Year
Si</t>
  </si>
  <si>
    <t>2 0 1 0</t>
  </si>
  <si>
    <t xml:space="preserve"> Jeju-si</t>
  </si>
  <si>
    <r>
      <rPr>
        <sz val="10"/>
        <rFont val="굴림"/>
        <family val="3"/>
      </rPr>
      <t>서귀포시</t>
    </r>
  </si>
  <si>
    <t xml:space="preserve"> Seogwipo-si</t>
  </si>
  <si>
    <t>제주시</t>
  </si>
  <si>
    <t>Source : Statistics Korea</t>
  </si>
  <si>
    <t>Unit : household, %</t>
  </si>
  <si>
    <t xml:space="preserve">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</si>
  <si>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세대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</si>
  <si>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household, person)</t>
  </si>
  <si>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1)</t>
    </r>
  </si>
  <si>
    <r>
      <t>65</t>
    </r>
    <r>
      <rPr>
        <sz val="10"/>
        <rFont val="돋움"/>
        <family val="3"/>
      </rPr>
      <t>세이상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</si>
  <si>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</si>
  <si>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Si</t>
  </si>
  <si>
    <r>
      <rPr>
        <sz val="10"/>
        <color indexed="8"/>
        <rFont val="돋움"/>
        <family val="3"/>
      </rPr>
      <t>읍면동별</t>
    </r>
  </si>
  <si>
    <t>Number of</t>
  </si>
  <si>
    <r>
      <rPr>
        <sz val="10"/>
        <color indexed="8"/>
        <rFont val="굴림"/>
        <family val="3"/>
      </rPr>
      <t>남</t>
    </r>
  </si>
  <si>
    <r>
      <rPr>
        <sz val="10"/>
        <color indexed="8"/>
        <rFont val="굴림"/>
        <family val="3"/>
      </rPr>
      <t>여</t>
    </r>
  </si>
  <si>
    <t>Person 65</t>
  </si>
  <si>
    <t>Eup,Myeon,Dong</t>
  </si>
  <si>
    <t>years old</t>
  </si>
  <si>
    <t>households</t>
  </si>
  <si>
    <t>Male</t>
  </si>
  <si>
    <t>Female</t>
  </si>
  <si>
    <t>and over</t>
  </si>
  <si>
    <t xml:space="preserve">  Hallim-eup</t>
  </si>
  <si>
    <t xml:space="preserve">  Aewol-eup</t>
  </si>
  <si>
    <t xml:space="preserve">  Gujwa-eup</t>
  </si>
  <si>
    <t xml:space="preserve">  Jocheon-eup</t>
  </si>
  <si>
    <t xml:space="preserve">  Hangyeong-myeon</t>
  </si>
  <si>
    <t xml:space="preserve">  Chuja-myeon</t>
  </si>
  <si>
    <t xml:space="preserve">  Udo-myeon</t>
  </si>
  <si>
    <t xml:space="preserve">  Ildo 1-dong</t>
  </si>
  <si>
    <t xml:space="preserve">  Ildo 2-dong</t>
  </si>
  <si>
    <t xml:space="preserve">  Ido 1-dong</t>
  </si>
  <si>
    <t xml:space="preserve">  Ido 2-dong</t>
  </si>
  <si>
    <t xml:space="preserve">  Samdo 1-dong</t>
  </si>
  <si>
    <t xml:space="preserve">  Samdo 2-dong</t>
  </si>
  <si>
    <t xml:space="preserve">  Yongdam 1-dong</t>
  </si>
  <si>
    <t xml:space="preserve">  Yongdam 2-dong</t>
  </si>
  <si>
    <t xml:space="preserve">  Geonip-dong</t>
  </si>
  <si>
    <t xml:space="preserve">  Hwabuk-dong</t>
  </si>
  <si>
    <t xml:space="preserve">  Samyang-dong</t>
  </si>
  <si>
    <t xml:space="preserve">  Bonggae-dong</t>
  </si>
  <si>
    <t xml:space="preserve">  Ara-dong</t>
  </si>
  <si>
    <t xml:space="preserve">  Ora-dong</t>
  </si>
  <si>
    <t xml:space="preserve">  Yeon-dong</t>
  </si>
  <si>
    <t xml:space="preserve">  Nohyeong-dong</t>
  </si>
  <si>
    <t xml:space="preserve">  Oedo-dong</t>
  </si>
  <si>
    <t xml:space="preserve">  Iho-dong</t>
  </si>
  <si>
    <t xml:space="preserve">  Dodu-dong</t>
  </si>
  <si>
    <t xml:space="preserve">2 0 1 1 </t>
  </si>
  <si>
    <t>구성비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</si>
  <si>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</si>
  <si>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</si>
  <si>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자료 : 「국내인구이동통계」통계청</t>
    </r>
  </si>
  <si>
    <t xml:space="preserve"> Note : 1)The figures of migrants are based on resident registration ; and  Intra-Metropolitan City </t>
  </si>
  <si>
    <t>and Province migrants are based on In-migrants population, excluding emigrants overseas</t>
  </si>
  <si>
    <t xml:space="preserve">           3) Total number of Jeju Special Self-Governing Province </t>
  </si>
  <si>
    <t>Source : Statistics Korea</t>
  </si>
  <si>
    <t xml:space="preserve"> Note : 1) The figures of migrants are based on resident registration; </t>
  </si>
  <si>
    <t xml:space="preserve">               and Intra-Si, migrants are based on in-migranting population</t>
  </si>
  <si>
    <t xml:space="preserve">   주 : 제주특별자치도 전체수치임</t>
  </si>
  <si>
    <t xml:space="preserve">Note : Total number of Jeju Special Self-Governing Province </t>
  </si>
  <si>
    <t>Year</t>
  </si>
  <si>
    <t>Thailand</t>
  </si>
  <si>
    <t>(Unit : case)</t>
  </si>
  <si>
    <t>계</t>
  </si>
  <si>
    <t xml:space="preserve">Remarriage Total </t>
  </si>
  <si>
    <t>Nationality</t>
  </si>
  <si>
    <t>Vietnam</t>
  </si>
  <si>
    <t>Cambodia</t>
  </si>
  <si>
    <t>Philippines</t>
  </si>
  <si>
    <t>USA</t>
  </si>
  <si>
    <t>Canada</t>
  </si>
  <si>
    <t>Australia</t>
  </si>
  <si>
    <t>(단위 : 가구, %)</t>
  </si>
  <si>
    <t>연 별</t>
  </si>
  <si>
    <t xml:space="preserve">         연   별</t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</si>
  <si>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령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성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별</t>
    </r>
  </si>
  <si>
    <t>5년별</t>
  </si>
  <si>
    <t>5세계급별</t>
  </si>
  <si>
    <t xml:space="preserve">1 9 8 5 </t>
  </si>
  <si>
    <t xml:space="preserve">1 9 9 0 </t>
  </si>
  <si>
    <t>2 0 0 0</t>
  </si>
  <si>
    <t>2 0 0 5</t>
  </si>
  <si>
    <t>`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</si>
  <si>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</si>
  <si>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총계</t>
    </r>
    <r>
      <rPr>
        <sz val="10"/>
        <color indexed="8"/>
        <rFont val="Arial"/>
        <family val="2"/>
      </rPr>
      <t xml:space="preserve">          Total</t>
    </r>
  </si>
  <si>
    <r>
      <t>남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   Male</t>
    </r>
  </si>
  <si>
    <r>
      <t>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Female</t>
    </r>
  </si>
  <si>
    <r>
      <t>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</si>
  <si>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</si>
  <si>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</si>
  <si>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</si>
  <si>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1 9 8 5</t>
  </si>
  <si>
    <t>1 9 9 0</t>
  </si>
  <si>
    <t>(Unit : person)</t>
  </si>
  <si>
    <t>Elementary</t>
  </si>
  <si>
    <t>Middle</t>
  </si>
  <si>
    <t>High</t>
  </si>
  <si>
    <t>Junior</t>
  </si>
  <si>
    <t>Graduate</t>
  </si>
  <si>
    <t>Never</t>
  </si>
  <si>
    <t>School</t>
  </si>
  <si>
    <t>College</t>
  </si>
  <si>
    <t>University</t>
  </si>
  <si>
    <t>attending</t>
  </si>
  <si>
    <t>Unknown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</si>
  <si>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</si>
  <si>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</si>
  <si>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</si>
  <si>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</si>
  <si>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</si>
  <si>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</si>
  <si>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</si>
  <si>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</si>
  <si>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</si>
  <si>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</si>
  <si>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</si>
  <si>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</si>
  <si>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</si>
  <si>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</si>
  <si>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</si>
  <si>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</si>
  <si>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>)</t>
    </r>
  </si>
  <si>
    <t>(Unit : household)</t>
  </si>
  <si>
    <t>계</t>
  </si>
  <si>
    <r>
      <t>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집</t>
    </r>
  </si>
  <si>
    <r>
      <t>전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</si>
  <si>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</si>
  <si>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</si>
  <si>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세</t>
    </r>
    <r>
      <rPr>
        <vertAlign val="superscript"/>
        <sz val="10"/>
        <color indexed="8"/>
        <rFont val="Arial"/>
        <family val="2"/>
      </rPr>
      <t>1)</t>
    </r>
  </si>
  <si>
    <r>
      <t>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상</t>
    </r>
  </si>
  <si>
    <t>5년별</t>
  </si>
  <si>
    <t>Lump-sum
deposit</t>
  </si>
  <si>
    <t>Monthly rent</t>
  </si>
  <si>
    <t>Monthly rent
for lump sum</t>
  </si>
  <si>
    <t>Year</t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</si>
  <si>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</si>
  <si>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</si>
  <si>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</si>
  <si>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</si>
  <si>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</si>
  <si>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</si>
  <si>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</si>
  <si>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</si>
  <si>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Si</t>
  </si>
  <si>
    <t>2 0 1 0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</si>
  <si>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</si>
  <si>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</si>
  <si>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</si>
  <si>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</si>
  <si>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    Number of rooms used</t>
    </r>
  </si>
  <si>
    <r>
      <t>합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</si>
  <si>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t>6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</si>
  <si>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t>시   별</t>
  </si>
  <si>
    <t>6 or more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</si>
  <si>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</si>
  <si>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</si>
  <si>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</si>
  <si>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</si>
  <si>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2010 </t>
    </r>
    <r>
      <rPr>
        <sz val="10"/>
        <rFont val="굴림"/>
        <family val="3"/>
      </rPr>
      <t>인구주택총조사보고서」</t>
    </r>
  </si>
  <si>
    <t>(Unit : person, couple)</t>
  </si>
  <si>
    <t>연   별</t>
  </si>
  <si>
    <t>Marriage</t>
  </si>
  <si>
    <t>Divorce</t>
  </si>
  <si>
    <t>Month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</si>
  <si>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</si>
  <si>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t>연   별</t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</si>
  <si>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</si>
  <si>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</si>
  <si>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</si>
  <si>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</si>
  <si>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</si>
  <si>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</si>
  <si>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</si>
  <si>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</si>
  <si>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t>Year</t>
  </si>
  <si>
    <t>월   별</t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</si>
  <si>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</si>
  <si>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</si>
  <si>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여
</t>
    </r>
    <r>
      <rPr>
        <sz val="10"/>
        <color indexed="8"/>
        <rFont val="Arial"/>
        <family val="2"/>
      </rPr>
      <t>Female</t>
    </r>
  </si>
  <si>
    <r>
      <t xml:space="preserve">여
</t>
    </r>
    <r>
      <rPr>
        <sz val="10"/>
        <color indexed="8"/>
        <rFont val="Arial"/>
        <family val="2"/>
      </rPr>
      <t>Female</t>
    </r>
  </si>
  <si>
    <t>Marriage</t>
  </si>
  <si>
    <t>Divorce</t>
  </si>
  <si>
    <t>Month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</si>
  <si>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</si>
  <si>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</si>
  <si>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</si>
  <si>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</si>
  <si>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</si>
  <si>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</si>
  <si>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</si>
  <si>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</si>
  <si>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</si>
  <si>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</si>
  <si>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</si>
  <si>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</si>
  <si>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서울</t>
  </si>
  <si>
    <t>Seoul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</si>
  <si>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</si>
  <si>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</si>
  <si>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</si>
  <si>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</si>
  <si>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</si>
  <si>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</si>
  <si>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</si>
  <si>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</si>
  <si>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</si>
  <si>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</si>
  <si>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</si>
  <si>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</si>
  <si>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</si>
  <si>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t>2 0 0 5</t>
  </si>
  <si>
    <t>연별</t>
  </si>
  <si>
    <t>Year</t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</si>
  <si>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</si>
  <si>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</si>
  <si>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</si>
  <si>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</si>
  <si>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</si>
  <si>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</si>
  <si>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</si>
  <si>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</si>
  <si>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</si>
  <si>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</si>
  <si>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</si>
  <si>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</si>
  <si>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</si>
  <si>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</si>
  <si>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</si>
  <si>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</si>
  <si>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</si>
  <si>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</si>
  <si>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</si>
  <si>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Japan</t>
  </si>
  <si>
    <t>China</t>
  </si>
  <si>
    <t>USA</t>
  </si>
  <si>
    <t>Philippines</t>
  </si>
  <si>
    <t>Vietnam</t>
  </si>
  <si>
    <t>Mongol</t>
  </si>
  <si>
    <t>Others</t>
  </si>
  <si>
    <t>Germany</t>
  </si>
  <si>
    <t>Canada</t>
  </si>
  <si>
    <t>France</t>
  </si>
  <si>
    <t>Australia</t>
  </si>
  <si>
    <t>1st Marriage</t>
  </si>
  <si>
    <t>Unknown</t>
  </si>
  <si>
    <t>1 9 9 5</t>
  </si>
  <si>
    <t>(단위 : 세대, 명)</t>
  </si>
  <si>
    <t>(Unit : household, person)</t>
  </si>
  <si>
    <t>households</t>
  </si>
  <si>
    <t>2 0 0 3</t>
  </si>
  <si>
    <t>Number of</t>
  </si>
  <si>
    <t>인  구  Population</t>
  </si>
  <si>
    <t>인구증가율</t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</si>
  <si>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</si>
  <si>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</si>
  <si>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</si>
  <si>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</si>
  <si>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</si>
  <si>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</si>
  <si>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</si>
  <si>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</si>
  <si>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</si>
  <si>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</si>
  <si>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</si>
  <si>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</si>
  <si>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</si>
  <si>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</si>
  <si>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</si>
  <si>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</si>
  <si>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</si>
  <si>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</si>
  <si>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</si>
  <si>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</si>
  <si>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(53,370)</t>
  </si>
  <si>
    <t>(55,435)</t>
  </si>
  <si>
    <t/>
  </si>
  <si>
    <t xml:space="preserve">1 9 9 5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</si>
  <si>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</si>
  <si>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</si>
  <si>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유배우</t>
  </si>
  <si>
    <t>Never</t>
  </si>
  <si>
    <t>Married</t>
  </si>
  <si>
    <t>Widowed</t>
  </si>
  <si>
    <t>Divorced</t>
  </si>
  <si>
    <t>married</t>
  </si>
  <si>
    <t>Unknown</t>
  </si>
  <si>
    <t>-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</si>
  <si>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</si>
  <si>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</si>
  <si>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</si>
  <si>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</si>
  <si>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</si>
  <si>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</si>
  <si>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</si>
  <si>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</si>
  <si>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</si>
  <si>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</si>
  <si>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</si>
  <si>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</si>
  <si>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</si>
  <si>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</si>
  <si>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</si>
  <si>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t>계</t>
  </si>
  <si>
    <t>(Unit : person, %)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</si>
  <si>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</si>
  <si>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</si>
  <si>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</si>
  <si>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</si>
  <si>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</si>
  <si>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</si>
  <si>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</si>
  <si>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</si>
  <si>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</si>
  <si>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</si>
  <si>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</si>
  <si>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</si>
  <si>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</si>
  <si>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</si>
  <si>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</si>
  <si>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</si>
  <si>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</si>
  <si>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</si>
  <si>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</si>
  <si>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</si>
  <si>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</si>
  <si>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Total</t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</si>
  <si>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</si>
  <si>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남</t>
  </si>
  <si>
    <t>여</t>
  </si>
  <si>
    <t>Female</t>
  </si>
  <si>
    <t>-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</si>
  <si>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</si>
  <si>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연 별</t>
  </si>
  <si>
    <t>인구밀도</t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</si>
  <si>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</si>
  <si>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</si>
  <si>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</si>
  <si>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</si>
  <si>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</si>
  <si>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</si>
  <si>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</si>
  <si>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</si>
  <si>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</si>
  <si>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</si>
  <si>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</si>
  <si>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</si>
  <si>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</si>
  <si>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</si>
  <si>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</si>
  <si>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</si>
  <si>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</si>
  <si>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</si>
  <si>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</si>
  <si>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</si>
  <si>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</si>
  <si>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</si>
  <si>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</si>
  <si>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</si>
  <si>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</si>
  <si>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</si>
  <si>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</si>
  <si>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</si>
  <si>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</si>
  <si>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</si>
  <si>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</si>
  <si>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</si>
  <si>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</si>
  <si>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</si>
  <si>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</si>
  <si>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</si>
  <si>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</si>
  <si>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</si>
  <si>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</si>
  <si>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</si>
  <si>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</si>
  <si>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</si>
  <si>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</si>
  <si>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</si>
  <si>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</si>
  <si>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</si>
  <si>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</si>
  <si>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</si>
  <si>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t>Korean</t>
  </si>
  <si>
    <t>Male</t>
  </si>
  <si>
    <t>years old</t>
  </si>
  <si>
    <t>and over</t>
  </si>
  <si>
    <t xml:space="preserve">Person 65 </t>
  </si>
  <si>
    <t>2 0 0 7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</si>
  <si>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</si>
  <si>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</si>
  <si>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</si>
  <si>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</si>
  <si>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</si>
  <si>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</si>
  <si>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</si>
  <si>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t xml:space="preserve">   2 0 0 7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</si>
  <si>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</si>
  <si>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</si>
  <si>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</si>
  <si>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</si>
  <si>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</si>
  <si>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</si>
  <si>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</si>
  <si>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</si>
  <si>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</si>
  <si>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</si>
  <si>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</si>
  <si>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</si>
  <si>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</si>
  <si>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</si>
  <si>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</si>
  <si>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t>2 0 0 8</t>
  </si>
  <si>
    <t xml:space="preserve">   2 0 0 8 </t>
  </si>
  <si>
    <t>2 0 0 9</t>
  </si>
  <si>
    <t>Year</t>
  </si>
  <si>
    <t xml:space="preserve">   2 0 0 9 </t>
  </si>
  <si>
    <t xml:space="preserve">2 0 1 0 </t>
  </si>
  <si>
    <t>2 0 1 0</t>
  </si>
  <si>
    <t>(단위 : 건)</t>
  </si>
  <si>
    <t>(Unit : case)</t>
  </si>
  <si>
    <t xml:space="preserve">   주 : 1) 외국인 제외</t>
  </si>
  <si>
    <t xml:space="preserve">         2) 제주특별자치도 전체수치임</t>
  </si>
  <si>
    <t>자료 : 통계청, 「2010 인구주택총조사보고서」</t>
  </si>
  <si>
    <t>자료 : 통계청,「2010 인구주택총조사보고서」</t>
  </si>
  <si>
    <t xml:space="preserve">    Note : 1) Foreigners excluded</t>
  </si>
  <si>
    <t xml:space="preserve">              2) Total number of Jeju Special Self-Governing Province </t>
  </si>
  <si>
    <t>자료 : 통계청,「 2010 인구주택총조사보고서 」</t>
  </si>
  <si>
    <t xml:space="preserve">                                                                                                                                                 </t>
  </si>
  <si>
    <t>2 0 1 0</t>
  </si>
  <si>
    <t xml:space="preserve">        2) 휴학은 재학에 포함</t>
  </si>
  <si>
    <t xml:space="preserve">        3) 제주특별자치도 전체수치임</t>
  </si>
  <si>
    <t>Note : 1) Foreigners excluded</t>
  </si>
  <si>
    <t xml:space="preserve">         2) Includes temporary absence from school</t>
  </si>
  <si>
    <t xml:space="preserve">         3) Total number of Jeju Special Self-Governing Province </t>
  </si>
  <si>
    <t>2 0 1 0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</si>
  <si>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</si>
  <si>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Source : Statistics Korea, 「2010 Population and Housing Census Report」</t>
  </si>
  <si>
    <t>Source : Statistics Korea,「2010 Population and Housing Census Report」</t>
  </si>
  <si>
    <r>
      <t xml:space="preserve">Source : Statistics Korea, </t>
    </r>
    <r>
      <rPr>
        <sz val="10"/>
        <rFont val="굴림"/>
        <family val="3"/>
      </rPr>
      <t>「</t>
    </r>
    <r>
      <rPr>
        <sz val="10"/>
        <rFont val="Arial"/>
        <family val="2"/>
      </rPr>
      <t>2010 Population and Housing Census Report</t>
    </r>
    <r>
      <rPr>
        <sz val="10"/>
        <rFont val="굴림"/>
        <family val="3"/>
      </rPr>
      <t>」</t>
    </r>
  </si>
  <si>
    <t>Source : Statistics Korea</t>
  </si>
  <si>
    <t>Source : Statistics Korea,「 2010 Population and Housing Census Report 」</t>
  </si>
  <si>
    <t xml:space="preserve">  주 : 제주특별자치도 전체수치임</t>
  </si>
  <si>
    <t xml:space="preserve">Note : Total number of Jeju Special Self-Governing Province </t>
  </si>
  <si>
    <t xml:space="preserve">2 0 1 1 </t>
  </si>
  <si>
    <t>2 0 1 1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</si>
  <si>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</si>
  <si>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Total migrants</t>
    </r>
  </si>
  <si>
    <r>
      <rPr>
        <sz val="10"/>
        <rFont val="굴림"/>
        <family val="3"/>
      </rPr>
      <t>시도내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Intra-Metropolitan 
City and Province 
migrants</t>
    </r>
  </si>
  <si>
    <r>
      <rPr>
        <sz val="10"/>
        <rFont val="굴림"/>
        <family val="3"/>
      </rPr>
      <t>시도간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Inter-Metropolitan City 
and Province migrants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</si>
  <si>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</si>
  <si>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t>이동률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</si>
  <si>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
In-migrants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</si>
  <si>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출
</t>
    </r>
    <r>
      <rPr>
        <sz val="10"/>
        <rFont val="Arial"/>
        <family val="2"/>
      </rPr>
      <t>Out-migrants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</si>
  <si>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</si>
  <si>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</si>
  <si>
    <t xml:space="preserve">Migration rate 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</si>
  <si>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</si>
  <si>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남자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</si>
  <si>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여자
</t>
    </r>
    <r>
      <rPr>
        <sz val="10"/>
        <rFont val="Arial"/>
        <family val="2"/>
      </rPr>
      <t>Female</t>
    </r>
  </si>
  <si>
    <t>남자</t>
  </si>
  <si>
    <t>여자</t>
  </si>
  <si>
    <t>남자</t>
  </si>
  <si>
    <t>여자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</si>
  <si>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이동률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</si>
  <si>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Total migrants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</si>
  <si>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구내
</t>
    </r>
    <r>
      <rPr>
        <sz val="10"/>
        <rFont val="Arial"/>
        <family val="2"/>
      </rPr>
      <t>Intra-Si,
Gun and Gu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</si>
  <si>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구간
</t>
    </r>
    <r>
      <rPr>
        <sz val="10"/>
        <rFont val="Arial"/>
        <family val="2"/>
      </rPr>
      <t>Inter-Si, Gun and Gu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</si>
  <si>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</si>
  <si>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r>
      <rPr>
        <sz val="10"/>
        <rFont val="굴림"/>
        <family val="3"/>
      </rPr>
      <t>남자</t>
    </r>
  </si>
  <si>
    <r>
      <rPr>
        <sz val="10"/>
        <rFont val="굴림"/>
        <family val="3"/>
      </rPr>
      <t>여자</t>
    </r>
  </si>
  <si>
    <t>Sejong</t>
  </si>
  <si>
    <t>세종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</si>
  <si>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
연령별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</si>
  <si>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</si>
  <si>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특정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감염성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기생충성질환
</t>
    </r>
    <r>
      <rPr>
        <sz val="10"/>
        <rFont val="Arial"/>
        <family val="2"/>
      </rPr>
      <t xml:space="preserve"> Certain infectious and parasitic diseases</t>
    </r>
  </si>
  <si>
    <r>
      <rPr>
        <sz val="10"/>
        <rFont val="굴림"/>
        <family val="3"/>
      </rPr>
      <t>신생물</t>
    </r>
    <r>
      <rPr>
        <sz val="10"/>
        <rFont val="Arial"/>
        <family val="2"/>
      </rPr>
      <t xml:space="preserve"> Neoplasms
</t>
    </r>
  </si>
  <si>
    <t xml:space="preserve">   주 : 1) 출생 및 사망은 발생일 기준이고 혼인 및 이혼은 신고일 기준임</t>
  </si>
  <si>
    <t xml:space="preserve">         2) 이동률(%) : 인구 백명당 이동자수 = 이동자수/연앙인구 × 100, 전입률은 전입자수, 전출률은 전출자수, 순이동률은 전입자수와 전출자수의 차이로 계산</t>
  </si>
  <si>
    <t xml:space="preserve">            * 주민등록 연앙인구 = (연초 주민등록인구 + 연말 주민등록인구)/2</t>
  </si>
  <si>
    <t xml:space="preserve">         3)  제주특별자치도 전체수치임</t>
  </si>
  <si>
    <r>
      <t xml:space="preserve">   주 : 1) 일반가구를 대상으로 집계(비혈연가구, 1인가구</t>
    </r>
    <r>
      <rPr>
        <sz val="10"/>
        <rFont val="굴림"/>
        <family val="3"/>
      </rPr>
      <t xml:space="preserve"> 포함), 단, 집단가구(6인이상 비혈연가구, 기숙사, 사회시설 등) 및 외국인 가구는 제외</t>
    </r>
  </si>
  <si>
    <t xml:space="preserve">         2) 여성가구주 가구 비율 = (B)/(A)*100</t>
  </si>
  <si>
    <t xml:space="preserve">         3) 제주특별자치도 전체수치임</t>
  </si>
  <si>
    <t>2 0 1 2</t>
  </si>
  <si>
    <t xml:space="preserve">2 0 1 2 </t>
  </si>
  <si>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.  </t>
    </r>
    <r>
      <rPr>
        <b/>
        <sz val="18"/>
        <rFont val="돋움"/>
        <family val="3"/>
      </rPr>
      <t>등록인구추이</t>
    </r>
    <r>
      <rPr>
        <b/>
        <sz val="18"/>
        <rFont val="Arial"/>
        <family val="2"/>
      </rPr>
      <t xml:space="preserve">  Registered population Tred</t>
    </r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</si>
  <si>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Population  Trend</t>
    </r>
  </si>
  <si>
    <t>Foreigner</t>
  </si>
  <si>
    <t>인 구</t>
  </si>
  <si>
    <t>구성비</t>
  </si>
  <si>
    <t>Population</t>
  </si>
  <si>
    <t>Composition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</si>
  <si>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학</t>
    </r>
    <r>
      <rPr>
        <b/>
        <vertAlign val="superscript"/>
        <sz val="10"/>
        <rFont val="Arial"/>
        <family val="2"/>
      </rPr>
      <t xml:space="preserve">1)   </t>
    </r>
    <r>
      <rPr>
        <sz val="10"/>
        <rFont val="Arial"/>
        <family val="2"/>
      </rPr>
      <t xml:space="preserve">                 Attendance</t>
    </r>
  </si>
  <si>
    <r>
      <rPr>
        <sz val="10"/>
        <rFont val="굴림"/>
        <family val="3"/>
      </rPr>
      <t>초등학교</t>
    </r>
  </si>
  <si>
    <r>
      <rPr>
        <sz val="10"/>
        <rFont val="굴림"/>
        <family val="3"/>
      </rPr>
      <t>중학교</t>
    </r>
  </si>
  <si>
    <r>
      <rPr>
        <sz val="10"/>
        <rFont val="굴림"/>
        <family val="3"/>
      </rPr>
      <t>고등학교</t>
    </r>
  </si>
  <si>
    <r>
      <rPr>
        <sz val="10"/>
        <rFont val="굴림"/>
        <family val="3"/>
      </rPr>
      <t>대학</t>
    </r>
  </si>
  <si>
    <r>
      <rPr>
        <sz val="10"/>
        <rFont val="굴림"/>
        <family val="3"/>
      </rPr>
      <t>대학교</t>
    </r>
  </si>
  <si>
    <r>
      <rPr>
        <sz val="10"/>
        <rFont val="굴림"/>
        <family val="3"/>
      </rPr>
      <t>대학원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</si>
  <si>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</si>
  <si>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r>
      <t>85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</si>
  <si>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>)</t>
    </r>
  </si>
  <si>
    <t>(Unit : person, cases)</t>
  </si>
  <si>
    <t xml:space="preserve">   주 : 1) 주민등록 전출입신고에 의한 자료이며, 시도내 이동은 전입인구 기준,국외이동은 제외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</si>
  <si>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명</t>
    </r>
    <r>
      <rPr>
        <sz val="10"/>
        <rFont val="Arial"/>
        <family val="2"/>
      </rPr>
      <t>, %</t>
    </r>
  </si>
  <si>
    <t>Unit : person, %</t>
  </si>
  <si>
    <t xml:space="preserve">   주 : 1) 주민등록 전출입신고에 의한 자료이며, 시내 이동은 전입인구를 기준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</si>
  <si>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 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</si>
  <si>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Jeju)(Cont'd)</t>
    </r>
  </si>
  <si>
    <t>Gang-won</t>
  </si>
  <si>
    <t>Chung-buk</t>
  </si>
  <si>
    <t>Chung-nam</t>
  </si>
  <si>
    <t>Jeon-buk</t>
  </si>
  <si>
    <t>Jeon-nam</t>
  </si>
  <si>
    <t>Gyeong-buk</t>
  </si>
  <si>
    <t>Gyeong-nam</t>
  </si>
  <si>
    <t>12.주민등록 전출지별 인구이동(제주→타시도)</t>
  </si>
  <si>
    <r>
      <t xml:space="preserve">Migrants, by Place of Destination (Jeju 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 xml:space="preserve"> Other provinces)</t>
    </r>
  </si>
  <si>
    <r>
      <t xml:space="preserve">Migrants, by Place of Destination (Jeju </t>
    </r>
    <r>
      <rPr>
        <b/>
        <sz val="14"/>
        <color indexed="8"/>
        <rFont val="돋움"/>
        <family val="3"/>
      </rPr>
      <t>→</t>
    </r>
    <r>
      <rPr>
        <b/>
        <sz val="14"/>
        <color indexed="8"/>
        <rFont val="Arial"/>
        <family val="2"/>
      </rPr>
      <t xml:space="preserve"> Other provinces)(Cont'd)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</si>
  <si>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</si>
  <si>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t>(Unit : case)</t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</si>
  <si>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아내의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국적</t>
    </r>
    <r>
      <rPr>
        <sz val="10"/>
        <color indexed="8"/>
        <rFont val="Arial"/>
        <family val="2"/>
      </rPr>
      <t xml:space="preserve">          Foreign bride's nationality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</si>
  <si>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</si>
  <si>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t>Year</t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</si>
  <si>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</si>
  <si>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일본</t>
    </r>
  </si>
  <si>
    <r>
      <rPr>
        <sz val="10"/>
        <color indexed="8"/>
        <rFont val="굴림"/>
        <family val="3"/>
      </rPr>
      <t>중국</t>
    </r>
  </si>
  <si>
    <r>
      <rPr>
        <sz val="10"/>
        <color indexed="8"/>
        <rFont val="굴림"/>
        <family val="3"/>
      </rPr>
      <t>미국</t>
    </r>
  </si>
  <si>
    <r>
      <rPr>
        <sz val="10"/>
        <color indexed="8"/>
        <rFont val="굴림"/>
        <family val="3"/>
      </rPr>
      <t>필리핀</t>
    </r>
  </si>
  <si>
    <r>
      <rPr>
        <sz val="10"/>
        <color indexed="8"/>
        <rFont val="굴림"/>
        <family val="3"/>
      </rPr>
      <t>베트남</t>
    </r>
  </si>
  <si>
    <r>
      <rPr>
        <sz val="10"/>
        <rFont val="굴림"/>
        <family val="3"/>
      </rPr>
      <t>태국</t>
    </r>
  </si>
  <si>
    <r>
      <rPr>
        <sz val="10"/>
        <color indexed="8"/>
        <rFont val="굴림"/>
        <family val="3"/>
      </rPr>
      <t>몽골</t>
    </r>
  </si>
  <si>
    <r>
      <rPr>
        <sz val="10"/>
        <color indexed="8"/>
        <rFont val="굴림"/>
        <family val="3"/>
      </rPr>
      <t>기타</t>
    </r>
  </si>
  <si>
    <t>Thailand</t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</si>
  <si>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국적</t>
    </r>
    <r>
      <rPr>
        <sz val="10"/>
        <color indexed="8"/>
        <rFont val="Arial"/>
        <family val="2"/>
      </rPr>
      <t xml:space="preserve">          Foreign bridegroom's nationality</t>
    </r>
  </si>
  <si>
    <r>
      <rPr>
        <sz val="10"/>
        <color indexed="8"/>
        <rFont val="굴림"/>
        <family val="3"/>
      </rPr>
      <t>독일</t>
    </r>
  </si>
  <si>
    <r>
      <rPr>
        <sz val="10"/>
        <color indexed="8"/>
        <rFont val="굴림"/>
        <family val="3"/>
      </rPr>
      <t>캐나다</t>
    </r>
  </si>
  <si>
    <r>
      <rPr>
        <sz val="10"/>
        <color indexed="8"/>
        <rFont val="굴림"/>
        <family val="3"/>
      </rPr>
      <t>프랑스</t>
    </r>
  </si>
  <si>
    <r>
      <rPr>
        <sz val="10"/>
        <color indexed="8"/>
        <rFont val="굴림"/>
        <family val="3"/>
      </rPr>
      <t>호주</t>
    </r>
  </si>
  <si>
    <r>
      <rPr>
        <sz val="10"/>
        <color indexed="8"/>
        <rFont val="굴림"/>
        <family val="3"/>
      </rPr>
      <t>영국</t>
    </r>
  </si>
  <si>
    <r>
      <rPr>
        <sz val="10"/>
        <color indexed="8"/>
        <rFont val="굴림"/>
        <family val="3"/>
      </rPr>
      <t>기타</t>
    </r>
  </si>
  <si>
    <t>U.K</t>
  </si>
  <si>
    <t>Others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</si>
  <si>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</si>
  <si>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아내의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국적</t>
    </r>
    <r>
      <rPr>
        <sz val="10"/>
        <color indexed="8"/>
        <rFont val="Arial"/>
        <family val="2"/>
      </rPr>
      <t xml:space="preserve">  Foreign bride's nationality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</si>
  <si>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</si>
  <si>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color indexed="8"/>
        <rFont val="굴림"/>
        <family val="3"/>
      </rP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혼인종류
</t>
    </r>
    <r>
      <rPr>
        <sz val="10"/>
        <color indexed="8"/>
        <rFont val="Arial"/>
        <family val="2"/>
      </rPr>
      <t>      Previous marital status of Korean bridegroom</t>
    </r>
  </si>
  <si>
    <r>
      <rPr>
        <sz val="10"/>
        <rFont val="굴림"/>
        <family val="3"/>
      </rPr>
      <t>국가별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</si>
  <si>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</si>
  <si>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초혼</t>
    </r>
  </si>
  <si>
    <r>
      <rPr>
        <sz val="10"/>
        <color indexed="8"/>
        <rFont val="굴림"/>
        <family val="3"/>
      </rPr>
      <t>재혼</t>
    </r>
  </si>
  <si>
    <r>
      <rPr>
        <sz val="10"/>
        <color indexed="8"/>
        <rFont val="굴림"/>
        <family val="3"/>
      </rPr>
      <t>미상</t>
    </r>
  </si>
  <si>
    <r>
      <rPr>
        <sz val="10"/>
        <rFont val="굴림"/>
        <family val="3"/>
      </rPr>
      <t>소계</t>
    </r>
    <r>
      <rPr>
        <sz val="10"/>
        <rFont val="Arial"/>
        <family val="2"/>
      </rPr>
      <t xml:space="preserve">  Sub-total</t>
    </r>
  </si>
  <si>
    <r>
      <rPr>
        <sz val="10"/>
        <color indexed="8"/>
        <rFont val="굴림"/>
        <family val="3"/>
      </rPr>
      <t xml:space="preserve">사별후
</t>
    </r>
    <r>
      <rPr>
        <sz val="10"/>
        <color indexed="8"/>
        <rFont val="Arial"/>
        <family val="2"/>
      </rPr>
      <t>Widowed</t>
    </r>
  </si>
  <si>
    <r>
      <rPr>
        <sz val="10"/>
        <color indexed="8"/>
        <rFont val="굴림"/>
        <family val="3"/>
      </rPr>
      <t xml:space="preserve">이혼후
</t>
    </r>
    <r>
      <rPr>
        <sz val="10"/>
        <color indexed="8"/>
        <rFont val="Arial"/>
        <family val="2"/>
      </rPr>
      <t>Divorced</t>
    </r>
  </si>
  <si>
    <t>중         국</t>
  </si>
  <si>
    <r>
      <rPr>
        <sz val="10"/>
        <color indexed="8"/>
        <rFont val="굴림"/>
        <family val="3"/>
      </rP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국적
</t>
    </r>
    <r>
      <rPr>
        <sz val="10"/>
        <color indexed="8"/>
        <rFont val="Arial"/>
        <family val="2"/>
      </rPr>
      <t>     Foreign bridegroom's nationality</t>
    </r>
  </si>
  <si>
    <r>
      <rPr>
        <sz val="10"/>
        <color indexed="8"/>
        <rFont val="굴림"/>
        <family val="3"/>
      </rP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혼인종류
</t>
    </r>
    <r>
      <rPr>
        <sz val="10"/>
        <color indexed="8"/>
        <rFont val="Arial"/>
        <family val="2"/>
      </rPr>
      <t>Previous marital status of Korean bride     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</si>
  <si>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</si>
  <si>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재혼</t>
    </r>
  </si>
  <si>
    <r>
      <t xml:space="preserve"> </t>
    </r>
    <r>
      <rPr>
        <sz val="10"/>
        <color indexed="8"/>
        <rFont val="HY중고딕"/>
        <family val="1"/>
      </rPr>
      <t>주</t>
    </r>
    <r>
      <rPr>
        <sz val="10"/>
        <color indexed="8"/>
        <rFont val="Arial"/>
        <family val="2"/>
      </rPr>
      <t xml:space="preserve"> : '</t>
    </r>
    <r>
      <rPr>
        <sz val="10"/>
        <color indexed="8"/>
        <rFont val="HY중고딕"/>
        <family val="1"/>
      </rPr>
      <t>남편혼인건수</t>
    </r>
    <r>
      <rPr>
        <sz val="10"/>
        <color indexed="8"/>
        <rFont val="Arial"/>
        <family val="2"/>
      </rPr>
      <t>'</t>
    </r>
    <r>
      <rPr>
        <sz val="10"/>
        <color indexed="8"/>
        <rFont val="HY중고딕"/>
        <family val="1"/>
      </rPr>
      <t>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국적과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상관없는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남자의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전체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혼인건수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혼인건수도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마찬가지임</t>
    </r>
  </si>
  <si>
    <t>Note : 1)  Marriages of Bridegroom is the number of total marriages of Bridegroom regardless of Bride’s nationality. Vice versa for Marriages of Bride</t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</si>
  <si>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</si>
  <si>
    <t>Unit : case per 1,000 population</t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</si>
  <si>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</si>
  <si>
    <r>
      <rPr>
        <sz val="10"/>
        <rFont val="굴림"/>
        <family val="3"/>
      </rPr>
      <t>일반가구수</t>
    </r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2"/>
      </rPr>
      <t>(A)
No. of general households</t>
    </r>
  </si>
  <si>
    <r>
      <t>세 대</t>
    </r>
    <r>
      <rPr>
        <vertAlign val="superscript"/>
        <sz val="10"/>
        <rFont val="돋움"/>
        <family val="3"/>
      </rPr>
      <t>1)</t>
    </r>
  </si>
  <si>
    <r>
      <t>세대당인구2</t>
    </r>
    <r>
      <rPr>
        <vertAlign val="superscript"/>
        <sz val="10"/>
        <rFont val="돋움"/>
        <family val="3"/>
      </rPr>
      <t>)</t>
    </r>
  </si>
  <si>
    <t>2) 65years old and over foreign resident included</t>
  </si>
  <si>
    <t xml:space="preserve">   주 : 1) 세대 및 세대당 인구 외국인 </t>
  </si>
  <si>
    <t>Note : 1) Foreign households and population excluded</t>
  </si>
  <si>
    <t xml:space="preserve">         2) 65세이상 고령자 외국인 포함</t>
  </si>
  <si>
    <r>
      <rPr>
        <sz val="11"/>
        <rFont val="돋움"/>
        <family val="3"/>
      </rPr>
      <t>연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별</t>
    </r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</si>
  <si>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</si>
  <si>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</si>
  <si>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남
Male</t>
  </si>
  <si>
    <t>여
Female</t>
  </si>
  <si>
    <t>Si</t>
  </si>
  <si>
    <t>외국국적동포 거소신고인
Foreigner</t>
  </si>
  <si>
    <t>자료 : 법무부 「체류외국인현황」</t>
  </si>
  <si>
    <t>Source : Ministry of Justice</t>
  </si>
  <si>
    <t>Note: 1) No gender or distinct-specific is available for foreigners reporting their addresses in korea</t>
  </si>
  <si>
    <t xml:space="preserve">          2) Total number of Jeju Special Self-Governing Province </t>
  </si>
  <si>
    <t xml:space="preserve">   주 : 1) 재외국민 거소신고인 현황은 성별, 구별자료 및 행정시 자료 없음</t>
  </si>
  <si>
    <r>
      <t xml:space="preserve"> </t>
    </r>
    <r>
      <rPr>
        <sz val="18"/>
        <rFont val="HY중고딕"/>
        <family val="1"/>
      </rPr>
      <t>나</t>
    </r>
    <r>
      <rPr>
        <sz val="18"/>
        <rFont val="Arial"/>
        <family val="2"/>
      </rPr>
      <t xml:space="preserve">. </t>
    </r>
    <r>
      <rPr>
        <sz val="18"/>
        <rFont val="HY중고딕"/>
        <family val="1"/>
      </rPr>
      <t>거소신고인수</t>
    </r>
    <r>
      <rPr>
        <sz val="18"/>
        <rFont val="Arial"/>
        <family val="2"/>
      </rPr>
      <t xml:space="preserve">      Address population Trend (cont'd)</t>
    </r>
  </si>
  <si>
    <t>재외국민 거소신고인1)
Korean</t>
  </si>
  <si>
    <r>
      <rPr>
        <sz val="10"/>
        <color indexed="8"/>
        <rFont val="굴림"/>
        <family val="3"/>
      </rPr>
      <t>고령자</t>
    </r>
    <r>
      <rPr>
        <sz val="10"/>
        <color indexed="8"/>
        <rFont val="Arial"/>
        <family val="2"/>
      </rPr>
      <t xml:space="preserve"> 2</t>
    </r>
    <r>
      <rPr>
        <vertAlign val="superscript"/>
        <sz val="10"/>
        <color indexed="8"/>
        <rFont val="Arial"/>
        <family val="2"/>
      </rPr>
      <t>)</t>
    </r>
  </si>
  <si>
    <t>Note : 1) Foreign households excluded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</si>
  <si>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</si>
  <si>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65</t>
    </r>
    <r>
      <rPr>
        <sz val="10"/>
        <rFont val="돋움"/>
        <family val="3"/>
      </rPr>
      <t>세이상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고령자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</si>
  <si>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합      계</t>
  </si>
  <si>
    <t>한  국  인</t>
  </si>
  <si>
    <t>외  국  인</t>
  </si>
  <si>
    <r>
      <rPr>
        <sz val="10"/>
        <color indexed="8"/>
        <rFont val="굴림"/>
        <family val="3"/>
      </rPr>
      <t>인</t>
    </r>
    <r>
      <rPr>
        <sz val="10"/>
        <color indexed="8"/>
        <rFont val="Arial"/>
        <family val="2"/>
      </rPr>
      <t xml:space="preserve">              </t>
    </r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     Population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</si>
  <si>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시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</si>
  <si>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</si>
  <si>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</si>
  <si>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</si>
  <si>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</si>
  <si>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</si>
  <si>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</si>
  <si>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</si>
  <si>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</si>
  <si>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</si>
  <si>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</si>
  <si>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</si>
  <si>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</si>
  <si>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</si>
  <si>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</si>
  <si>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</si>
  <si>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</si>
  <si>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</si>
  <si>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</si>
  <si>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</si>
  <si>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</si>
  <si>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</si>
  <si>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</si>
  <si>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</si>
  <si>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</si>
  <si>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</si>
  <si>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</si>
  <si>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t xml:space="preserve">2. </t>
    </r>
    <r>
      <rPr>
        <b/>
        <sz val="18"/>
        <color indexed="8"/>
        <rFont val="굴림"/>
        <family val="3"/>
      </rPr>
      <t>읍면동별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세대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 xml:space="preserve">    Households and Population by Eup, Myeon and Dong</t>
    </r>
  </si>
  <si>
    <r>
      <t>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구</t>
    </r>
  </si>
  <si>
    <t>구성비</t>
  </si>
  <si>
    <t>age &amp; sex</t>
  </si>
  <si>
    <t>Population</t>
  </si>
  <si>
    <t>Composition</t>
  </si>
  <si>
    <t>45~49years old</t>
  </si>
  <si>
    <t>Male</t>
  </si>
  <si>
    <t>Femal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</si>
  <si>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</si>
  <si>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</si>
  <si>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</si>
  <si>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</si>
  <si>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</si>
  <si>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</si>
  <si>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</si>
  <si>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</si>
  <si>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인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구</t>
    </r>
  </si>
  <si>
    <t>Age &amp; sex</t>
  </si>
  <si>
    <t>계</t>
  </si>
  <si>
    <t>Total</t>
  </si>
  <si>
    <t>남</t>
  </si>
  <si>
    <t>여</t>
  </si>
  <si>
    <r>
      <t>0~4</t>
    </r>
    <r>
      <rPr>
        <sz val="9"/>
        <rFont val="돋움"/>
        <family val="3"/>
      </rPr>
      <t>세</t>
    </r>
  </si>
  <si>
    <t>0~4years old</t>
  </si>
  <si>
    <r>
      <t>5~9</t>
    </r>
    <r>
      <rPr>
        <sz val="9"/>
        <rFont val="돋움"/>
        <family val="3"/>
      </rPr>
      <t>세</t>
    </r>
  </si>
  <si>
    <t>5~9years old</t>
  </si>
  <si>
    <r>
      <t>10~14</t>
    </r>
    <r>
      <rPr>
        <sz val="9"/>
        <rFont val="돋움"/>
        <family val="3"/>
      </rPr>
      <t>세</t>
    </r>
  </si>
  <si>
    <t>10~14years old</t>
  </si>
  <si>
    <r>
      <t>15~19</t>
    </r>
    <r>
      <rPr>
        <sz val="9"/>
        <rFont val="돋움"/>
        <family val="3"/>
      </rPr>
      <t>세</t>
    </r>
  </si>
  <si>
    <t>15~19years old</t>
  </si>
  <si>
    <r>
      <t>20</t>
    </r>
    <r>
      <rPr>
        <sz val="9"/>
        <rFont val="돋움"/>
        <family val="3"/>
      </rPr>
      <t>세</t>
    </r>
    <r>
      <rPr>
        <sz val="9"/>
        <rFont val="Arial"/>
        <family val="2"/>
      </rPr>
      <t>~24</t>
    </r>
    <r>
      <rPr>
        <sz val="9"/>
        <rFont val="돋움"/>
        <family val="3"/>
      </rPr>
      <t>세</t>
    </r>
  </si>
  <si>
    <t>20~24years old</t>
  </si>
  <si>
    <r>
      <t>25</t>
    </r>
    <r>
      <rPr>
        <sz val="9"/>
        <rFont val="돋움"/>
        <family val="3"/>
      </rPr>
      <t>세</t>
    </r>
    <r>
      <rPr>
        <sz val="9"/>
        <rFont val="Arial"/>
        <family val="2"/>
      </rPr>
      <t>~29</t>
    </r>
    <r>
      <rPr>
        <sz val="9"/>
        <rFont val="돋움"/>
        <family val="3"/>
      </rPr>
      <t>세</t>
    </r>
  </si>
  <si>
    <t>25~29years old</t>
  </si>
  <si>
    <r>
      <t>30~34</t>
    </r>
    <r>
      <rPr>
        <sz val="9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</si>
  <si>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</si>
  <si>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</si>
  <si>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</si>
  <si>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rFont val="돋움"/>
        <family val="3"/>
      </rPr>
      <t>세</t>
    </r>
  </si>
  <si>
    <t>35~39years old</t>
  </si>
  <si>
    <r>
      <t>40~44</t>
    </r>
    <r>
      <rPr>
        <sz val="9"/>
        <rFont val="돋움"/>
        <family val="3"/>
      </rPr>
      <t>세</t>
    </r>
  </si>
  <si>
    <t>40~44years old</t>
  </si>
  <si>
    <r>
      <t>45~49</t>
    </r>
    <r>
      <rPr>
        <sz val="10"/>
        <rFont val="돋움"/>
        <family val="3"/>
      </rPr>
      <t>세</t>
    </r>
  </si>
  <si>
    <r>
      <t>50~54</t>
    </r>
    <r>
      <rPr>
        <sz val="10"/>
        <rFont val="돋움"/>
        <family val="3"/>
      </rPr>
      <t>세</t>
    </r>
  </si>
  <si>
    <r>
      <t>55~59</t>
    </r>
    <r>
      <rPr>
        <sz val="10"/>
        <rFont val="돋움"/>
        <family val="3"/>
      </rPr>
      <t>세</t>
    </r>
  </si>
  <si>
    <r>
      <t>60~64</t>
    </r>
    <r>
      <rPr>
        <sz val="10"/>
        <rFont val="돋움"/>
        <family val="3"/>
      </rPr>
      <t>세</t>
    </r>
  </si>
  <si>
    <r>
      <t>65~69</t>
    </r>
    <r>
      <rPr>
        <sz val="10"/>
        <rFont val="돋움"/>
        <family val="3"/>
      </rPr>
      <t>세</t>
    </r>
  </si>
  <si>
    <r>
      <t>70~74</t>
    </r>
    <r>
      <rPr>
        <sz val="10"/>
        <rFont val="돋움"/>
        <family val="3"/>
      </rPr>
      <t>세</t>
    </r>
  </si>
  <si>
    <r>
      <t>75~79</t>
    </r>
    <r>
      <rPr>
        <sz val="10"/>
        <rFont val="돋움"/>
        <family val="3"/>
      </rPr>
      <t>세</t>
    </r>
  </si>
  <si>
    <r>
      <t>80~84</t>
    </r>
    <r>
      <rPr>
        <sz val="10"/>
        <rFont val="돋움"/>
        <family val="3"/>
      </rPr>
      <t>세</t>
    </r>
  </si>
  <si>
    <r>
      <t>85</t>
    </r>
    <r>
      <rPr>
        <sz val="10"/>
        <rFont val="돋움"/>
        <family val="3"/>
      </rPr>
      <t>세이상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</si>
  <si>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Graduated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</si>
  <si>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퇴</t>
    </r>
    <r>
      <rPr>
        <sz val="10"/>
        <rFont val="Arial"/>
        <family val="2"/>
      </rPr>
      <t xml:space="preserve">              Dropped out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</si>
  <si>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         Completed</t>
    </r>
  </si>
  <si>
    <r>
      <rPr>
        <sz val="10"/>
        <rFont val="굴림"/>
        <family val="3"/>
      </rPr>
      <t>미취학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</si>
  <si>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</si>
  <si>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r>
      <t>5</t>
    </r>
    <r>
      <rPr>
        <sz val="10"/>
        <rFont val="돋움"/>
        <family val="3"/>
      </rPr>
      <t>년별</t>
    </r>
  </si>
  <si>
    <r>
      <t>5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계급별</t>
    </r>
  </si>
  <si>
    <t xml:space="preserve">   주 : 1) 1985 사글세 = 사글세 + 보증부월세</t>
  </si>
  <si>
    <t xml:space="preserve">         2) 2000년 합계는 미상 2가구 포함</t>
  </si>
  <si>
    <t xml:space="preserve">   주 : 1) 출생 및 사망은 발생일 기준이고 혼인 및 이혼은 신고일 기준</t>
  </si>
  <si>
    <t xml:space="preserve">         2) 제주특별자치도 전체수치임</t>
  </si>
  <si>
    <t xml:space="preserve">Note : 2) Total number of Jeju Special Self-Governing Province 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</si>
  <si>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</si>
  <si>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</si>
  <si>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</si>
  <si>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</si>
  <si>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</si>
  <si>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</si>
  <si>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</si>
  <si>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</si>
  <si>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</si>
  <si>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</si>
  <si>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</si>
  <si>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</si>
  <si>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</si>
  <si>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</si>
  <si>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</si>
  <si>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</si>
  <si>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</si>
  <si>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</si>
  <si>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</si>
  <si>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</si>
  <si>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</si>
  <si>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</si>
  <si>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</si>
  <si>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</si>
  <si>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자료 : 통계청 「인구동향조사」 </t>
  </si>
  <si>
    <r>
      <t xml:space="preserve">3. 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</si>
  <si>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r>
      <t xml:space="preserve">3. </t>
    </r>
    <r>
      <rPr>
        <b/>
        <sz val="14"/>
        <rFont val="돋움"/>
        <family val="3"/>
      </rPr>
      <t>연령별</t>
    </r>
    <r>
      <rPr>
        <b/>
        <sz val="14"/>
        <rFont val="Arial"/>
        <family val="2"/>
      </rPr>
      <t>(5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계급</t>
    </r>
    <r>
      <rPr>
        <b/>
        <sz val="14"/>
        <rFont val="Arial"/>
        <family val="2"/>
      </rPr>
      <t xml:space="preserve">)  </t>
    </r>
    <r>
      <rPr>
        <b/>
        <sz val="14"/>
        <rFont val="돋움"/>
        <family val="3"/>
      </rPr>
      <t>및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성별인구</t>
    </r>
    <r>
      <rPr>
        <b/>
        <sz val="14"/>
        <rFont val="Arial"/>
        <family val="2"/>
      </rPr>
      <t>(</t>
    </r>
    <r>
      <rPr>
        <b/>
        <sz val="14"/>
        <rFont val="돋움"/>
        <family val="3"/>
      </rPr>
      <t>계속</t>
    </r>
    <r>
      <rPr>
        <b/>
        <sz val="14"/>
        <rFont val="Arial"/>
        <family val="2"/>
      </rPr>
      <t>)    Population by Age (5-year age group) and Gender(cont'd)</t>
    </r>
  </si>
  <si>
    <r>
      <t xml:space="preserve">4. </t>
    </r>
    <r>
      <rPr>
        <b/>
        <sz val="18"/>
        <color indexed="8"/>
        <rFont val="굴림"/>
        <family val="3"/>
      </rPr>
      <t>혼인상태별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(15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     Population by Marital Status(15 years old and over)</t>
    </r>
  </si>
  <si>
    <r>
      <t xml:space="preserve">5.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(6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Population by Educational Attainment(6 years old and over)</t>
    </r>
  </si>
  <si>
    <r>
      <t xml:space="preserve">6. </t>
    </r>
    <r>
      <rPr>
        <b/>
        <sz val="18"/>
        <color indexed="8"/>
        <rFont val="굴림"/>
        <family val="3"/>
      </rPr>
      <t>주택점유형태별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Type of Occupancy</t>
    </r>
  </si>
  <si>
    <r>
      <t xml:space="preserve">7. </t>
    </r>
    <r>
      <rPr>
        <b/>
        <sz val="18"/>
        <color indexed="8"/>
        <rFont val="굴림"/>
        <family val="3"/>
      </rPr>
      <t>사용방수별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Rooms Used</t>
    </r>
  </si>
  <si>
    <r>
      <t xml:space="preserve">8. </t>
    </r>
    <r>
      <rPr>
        <b/>
        <sz val="18"/>
        <color indexed="8"/>
        <rFont val="굴림"/>
        <family val="3"/>
      </rPr>
      <t>인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태</t>
    </r>
    <r>
      <rPr>
        <b/>
        <sz val="18"/>
        <color indexed="8"/>
        <rFont val="Arial"/>
        <family val="2"/>
      </rPr>
      <t xml:space="preserve">    Vital Statistics</t>
    </r>
  </si>
  <si>
    <r>
      <t xml:space="preserve">8-1.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인구동태</t>
    </r>
    <r>
      <rPr>
        <b/>
        <sz val="18"/>
        <color indexed="8"/>
        <rFont val="Arial"/>
        <family val="2"/>
      </rPr>
      <t xml:space="preserve">    Vital Statistics by Si</t>
    </r>
  </si>
  <si>
    <r>
      <t xml:space="preserve">9.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</si>
  <si>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자료 : 통계청 「국내인구이동통계」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</si>
  <si>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</si>
  <si>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</si>
  <si>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</si>
  <si>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</si>
  <si>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</si>
  <si>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</si>
  <si>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</si>
  <si>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</si>
  <si>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</si>
  <si>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</si>
  <si>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</si>
  <si>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9-1.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인구이동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Migration by Si</t>
    </r>
  </si>
  <si>
    <r>
      <t>(</t>
    </r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시</t>
    </r>
    <r>
      <rPr>
        <b/>
        <sz val="10"/>
        <rFont val="Arial"/>
        <family val="2"/>
      </rPr>
      <t>)</t>
    </r>
  </si>
  <si>
    <r>
      <t>10.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</si>
  <si>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</si>
  <si>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 xml:space="preserve">12.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</si>
  <si>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r>
      <t xml:space="preserve">13.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혼인</t>
    </r>
    <r>
      <rPr>
        <b/>
        <sz val="18"/>
        <rFont val="Arial"/>
        <family val="2"/>
      </rPr>
      <t> 
 Marriages by foreigner's nationality</t>
    </r>
  </si>
  <si>
    <t xml:space="preserve">자료 : 통계청 「인구동향조사」                                                         </t>
  </si>
  <si>
    <r>
      <t>자료 : 통계청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「인구동향조사」</t>
    </r>
  </si>
  <si>
    <t>캄보디아</t>
  </si>
  <si>
    <t>우즈베키스탄</t>
  </si>
  <si>
    <t>필   리   핀</t>
  </si>
  <si>
    <t>일          본</t>
  </si>
  <si>
    <t>미         국</t>
  </si>
  <si>
    <t>태         국</t>
  </si>
  <si>
    <t>미      국</t>
  </si>
  <si>
    <t>중      국</t>
  </si>
  <si>
    <t>일     본</t>
  </si>
  <si>
    <t>캐 나 다</t>
  </si>
  <si>
    <t>호     주</t>
  </si>
  <si>
    <t>베 트 남</t>
  </si>
  <si>
    <t>영     국</t>
  </si>
  <si>
    <t>기      타</t>
  </si>
  <si>
    <t>Uzbekistan</t>
  </si>
  <si>
    <r>
      <rPr>
        <sz val="10"/>
        <rFont val="돋움"/>
        <family val="3"/>
      </rPr>
      <t>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남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</si>
  <si>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</si>
  <si>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프 랑 스</t>
  </si>
  <si>
    <t>United Kingdom</t>
  </si>
  <si>
    <t>France</t>
  </si>
  <si>
    <r>
      <t xml:space="preserve">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주 : 제주특별자치도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전체수치임</t>
    </r>
  </si>
  <si>
    <t xml:space="preserve"> Note : Total number of Jeju Special Self-Governing Province</t>
  </si>
  <si>
    <r>
      <t xml:space="preserve">14. </t>
    </r>
    <r>
      <rPr>
        <b/>
        <sz val="18"/>
        <rFont val="한양신명조,한컴돋움"/>
        <family val="3"/>
      </rPr>
      <t>혼인종류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 xml:space="preserve">혼인인구
</t>
    </r>
    <r>
      <rPr>
        <b/>
        <sz val="18"/>
        <rFont val="Arial"/>
        <family val="2"/>
      </rPr>
      <t>Marriages by previous marital status and foreigner's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</si>
  <si>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     Marriages to Foreigners</t>
    </r>
  </si>
  <si>
    <r>
      <t xml:space="preserve"> </t>
    </r>
    <r>
      <rPr>
        <sz val="10"/>
        <color indexed="8"/>
        <rFont val="HY중고딕"/>
        <family val="1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통계청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「인구동향조사」</t>
    </r>
    <r>
      <rPr>
        <sz val="10"/>
        <color indexed="8"/>
        <rFont val="Arial"/>
        <family val="2"/>
      </rPr>
      <t xml:space="preserve"> </t>
    </r>
  </si>
  <si>
    <r>
      <t>0</t>
    </r>
    <r>
      <rPr>
        <sz val="10"/>
        <rFont val="굴림"/>
        <family val="3"/>
      </rPr>
      <t>세</t>
    </r>
  </si>
  <si>
    <r>
      <t>1 - 4</t>
    </r>
    <r>
      <rPr>
        <sz val="10"/>
        <rFont val="굴림"/>
        <family val="3"/>
      </rPr>
      <t>세</t>
    </r>
  </si>
  <si>
    <r>
      <t>5 - 9</t>
    </r>
    <r>
      <rPr>
        <sz val="10"/>
        <rFont val="굴림"/>
        <family val="3"/>
      </rPr>
      <t>세</t>
    </r>
  </si>
  <si>
    <r>
      <t>10 - 14</t>
    </r>
    <r>
      <rPr>
        <sz val="10"/>
        <rFont val="굴림"/>
        <family val="3"/>
      </rPr>
      <t>세</t>
    </r>
  </si>
  <si>
    <r>
      <t>15 - 19</t>
    </r>
    <r>
      <rPr>
        <sz val="10"/>
        <rFont val="굴림"/>
        <family val="3"/>
      </rPr>
      <t>세</t>
    </r>
  </si>
  <si>
    <r>
      <t>20 - 24</t>
    </r>
    <r>
      <rPr>
        <sz val="10"/>
        <rFont val="굴림"/>
        <family val="3"/>
      </rPr>
      <t>세</t>
    </r>
  </si>
  <si>
    <r>
      <t>25 - 29</t>
    </r>
    <r>
      <rPr>
        <sz val="10"/>
        <rFont val="굴림"/>
        <family val="3"/>
      </rPr>
      <t>세</t>
    </r>
  </si>
  <si>
    <r>
      <t>30 - 34</t>
    </r>
    <r>
      <rPr>
        <sz val="10"/>
        <rFont val="굴림"/>
        <family val="3"/>
      </rPr>
      <t>세</t>
    </r>
  </si>
  <si>
    <r>
      <t>35 - 39</t>
    </r>
    <r>
      <rPr>
        <sz val="10"/>
        <rFont val="굴림"/>
        <family val="3"/>
      </rPr>
      <t>세</t>
    </r>
  </si>
  <si>
    <r>
      <t>40 - 44</t>
    </r>
    <r>
      <rPr>
        <sz val="10"/>
        <rFont val="굴림"/>
        <family val="3"/>
      </rPr>
      <t>세</t>
    </r>
  </si>
  <si>
    <r>
      <t>45 - 49</t>
    </r>
    <r>
      <rPr>
        <sz val="10"/>
        <rFont val="굴림"/>
        <family val="3"/>
      </rPr>
      <t>세</t>
    </r>
  </si>
  <si>
    <r>
      <t>50 - 54</t>
    </r>
    <r>
      <rPr>
        <sz val="10"/>
        <rFont val="굴림"/>
        <family val="3"/>
      </rPr>
      <t>세</t>
    </r>
  </si>
  <si>
    <r>
      <t>55 - 59</t>
    </r>
    <r>
      <rPr>
        <sz val="10"/>
        <rFont val="굴림"/>
        <family val="3"/>
      </rPr>
      <t>세</t>
    </r>
  </si>
  <si>
    <r>
      <t>60 - 64</t>
    </r>
    <r>
      <rPr>
        <sz val="10"/>
        <rFont val="굴림"/>
        <family val="3"/>
      </rPr>
      <t>세</t>
    </r>
  </si>
  <si>
    <r>
      <t>65 - 69</t>
    </r>
    <r>
      <rPr>
        <sz val="10"/>
        <rFont val="굴림"/>
        <family val="3"/>
      </rPr>
      <t>세</t>
    </r>
  </si>
  <si>
    <r>
      <t>70 - 74</t>
    </r>
    <r>
      <rPr>
        <sz val="10"/>
        <rFont val="굴림"/>
        <family val="3"/>
      </rPr>
      <t>세</t>
    </r>
  </si>
  <si>
    <r>
      <t>75 - 79</t>
    </r>
    <r>
      <rPr>
        <sz val="10"/>
        <rFont val="굴림"/>
        <family val="3"/>
      </rPr>
      <t>세</t>
    </r>
  </si>
  <si>
    <r>
      <t>80 - 84</t>
    </r>
    <r>
      <rPr>
        <sz val="10"/>
        <rFont val="굴림"/>
        <family val="3"/>
      </rPr>
      <t>세</t>
    </r>
  </si>
  <si>
    <r>
      <t>85 - 89</t>
    </r>
    <r>
      <rPr>
        <sz val="10"/>
        <rFont val="굴림"/>
        <family val="3"/>
      </rPr>
      <t>세</t>
    </r>
  </si>
  <si>
    <r>
      <t>90</t>
    </r>
    <r>
      <rPr>
        <sz val="10"/>
        <rFont val="굴림"/>
        <family val="3"/>
      </rPr>
      <t>세이상</t>
    </r>
  </si>
  <si>
    <t xml:space="preserve"> Note : 1) According to the Korea Standard Classification of Diseases (KCD)</t>
  </si>
  <si>
    <r>
      <t xml:space="preserve"> 자료 : 통계청 「사망원인통계」</t>
    </r>
  </si>
  <si>
    <t xml:space="preserve"> Source : National Statistical Office 「Cause of Death Statistics」</t>
  </si>
  <si>
    <t xml:space="preserve">    주 : 1) 한국표준질병사인분류(KCD) 기준</t>
  </si>
  <si>
    <t xml:space="preserve">          2) 제주특별자치도 전체수치임</t>
  </si>
  <si>
    <r>
      <t xml:space="preserve">16. </t>
    </r>
    <r>
      <rPr>
        <b/>
        <sz val="18"/>
        <color indexed="8"/>
        <rFont val="HY중고딕"/>
        <family val="1"/>
      </rPr>
      <t>사망원인별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사망</t>
    </r>
    <r>
      <rPr>
        <b/>
        <sz val="18"/>
        <color indexed="8"/>
        <rFont val="Arial"/>
        <family val="2"/>
      </rPr>
      <t xml:space="preserve">    Deaths by Causes of Death</t>
    </r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</si>
  <si>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</si>
  <si>
    <t>Unit : person</t>
  </si>
  <si>
    <r>
      <t xml:space="preserve">17. </t>
    </r>
    <r>
      <rPr>
        <b/>
        <sz val="18"/>
        <rFont val="HY중고딕"/>
        <family val="1"/>
      </rPr>
      <t>혼인율</t>
    </r>
    <r>
      <rPr>
        <b/>
        <sz val="18"/>
        <rFont val="Arial"/>
        <family val="2"/>
      </rPr>
      <t xml:space="preserve"> Marriage Rate</t>
    </r>
  </si>
  <si>
    <t xml:space="preserve"> 자료 :  통계청 「인구동향조사」 </t>
  </si>
  <si>
    <r>
      <t xml:space="preserve">18. </t>
    </r>
    <r>
      <rPr>
        <b/>
        <sz val="18"/>
        <color indexed="8"/>
        <rFont val="HY중고딕"/>
        <family val="1"/>
      </rPr>
      <t>이혼율</t>
    </r>
    <r>
      <rPr>
        <b/>
        <sz val="18"/>
        <color indexed="8"/>
        <rFont val="Arial"/>
        <family val="2"/>
      </rPr>
      <t xml:space="preserve"> Divorce Rate</t>
    </r>
  </si>
  <si>
    <t xml:space="preserve"> 자료 : 통계청 「인구동향조사」 </t>
  </si>
  <si>
    <r>
      <t xml:space="preserve">19. </t>
    </r>
    <r>
      <rPr>
        <b/>
        <sz val="18"/>
        <color indexed="8"/>
        <rFont val="HY중고딕"/>
        <family val="1"/>
      </rPr>
      <t>여성가구주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Female Households</t>
    </r>
  </si>
  <si>
    <t xml:space="preserve">자료 : 통계청 「인구주택총조사」 </t>
  </si>
  <si>
    <t>2 0 1 0</t>
  </si>
  <si>
    <t>2 0 1 3</t>
  </si>
  <si>
    <t xml:space="preserve">2 0 1 3 </t>
  </si>
  <si>
    <t>2 0 1 4</t>
  </si>
  <si>
    <t xml:space="preserve">2 0 1 4 </t>
  </si>
  <si>
    <t>…</t>
  </si>
  <si>
    <t xml:space="preserve"> Jeju-si</t>
  </si>
  <si>
    <t xml:space="preserve"> Seogwipo-si</t>
  </si>
  <si>
    <r>
      <rPr>
        <sz val="10"/>
        <rFont val="굴림"/>
        <family val="3"/>
      </rPr>
      <t>서귀포시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</si>
  <si>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</si>
  <si>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시</t>
    </r>
  </si>
  <si>
    <r>
      <rPr>
        <b/>
        <sz val="10"/>
        <rFont val="굴림"/>
        <family val="3"/>
      </rPr>
      <t>서귀포시</t>
    </r>
  </si>
  <si>
    <t>2 0 1 4</t>
  </si>
  <si>
    <t>2 0 1 4</t>
  </si>
  <si>
    <t>2 0 1 4</t>
  </si>
  <si>
    <r>
      <t>10.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 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</si>
  <si>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</si>
  <si>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</si>
  <si>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남편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혼인건수
</t>
    </r>
    <r>
      <rPr>
        <sz val="10"/>
        <rFont val="Arial"/>
        <family val="2"/>
      </rPr>
      <t>Marriages of bridegroom</t>
    </r>
  </si>
  <si>
    <r>
      <rPr>
        <sz val="10"/>
        <rFont val="굴림"/>
        <family val="3"/>
      </rPr>
      <t>남편</t>
    </r>
    <r>
      <rPr>
        <sz val="10"/>
        <rFont val="Arial"/>
        <family val="2"/>
      </rPr>
      <t>-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처
</t>
    </r>
    <r>
      <rPr>
        <sz val="10"/>
        <rFont val="Arial"/>
        <family val="2"/>
      </rPr>
      <t xml:space="preserve">Korean bridegroom + Foreign bride </t>
    </r>
  </si>
  <si>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혼인건수
</t>
    </r>
    <r>
      <rPr>
        <sz val="10"/>
        <rFont val="Arial"/>
        <family val="2"/>
      </rPr>
      <t>Marriages of bride</t>
    </r>
  </si>
  <si>
    <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>-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남편
</t>
    </r>
    <r>
      <rPr>
        <sz val="10"/>
        <rFont val="Arial"/>
        <family val="2"/>
      </rPr>
      <t>Korean bride + Foreign bridegroom</t>
    </r>
  </si>
  <si>
    <t>연령미상</t>
  </si>
  <si>
    <r>
      <rPr>
        <sz val="10"/>
        <rFont val="굴림"/>
        <family val="3"/>
      </rPr>
      <t>호흡기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respiratory system 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</si>
  <si>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</si>
  <si>
    <t>일반혼인율
General Marriage Rate</t>
  </si>
  <si>
    <r>
      <t>15 ~ 19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15~19 Years old</t>
    </r>
  </si>
  <si>
    <r>
      <t>20 ~ 24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20~24 Years old</t>
    </r>
  </si>
  <si>
    <r>
      <t>25 ~ 29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25~29 Years old</t>
    </r>
  </si>
  <si>
    <r>
      <t>30 ~ 34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30~34 Years old</t>
    </r>
  </si>
  <si>
    <r>
      <t>35 ~ 39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35~39 Years old</t>
    </r>
  </si>
  <si>
    <r>
      <t>40 ~ 44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40~44 Years old</t>
    </r>
  </si>
  <si>
    <r>
      <t>45 ~ 49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45~49 Years old</t>
    </r>
  </si>
  <si>
    <r>
      <t>50 ~ 54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50~54 Years old</t>
    </r>
  </si>
  <si>
    <r>
      <t>55 ~ 59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55~59 Years old</t>
    </r>
  </si>
  <si>
    <r>
      <t>60 ~ 64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60~64 Years old</t>
    </r>
  </si>
  <si>
    <r>
      <t>65 ~ 69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65~69 Years old</t>
    </r>
  </si>
  <si>
    <r>
      <t>70 ~ 74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70~74 Years old</t>
    </r>
  </si>
  <si>
    <r>
      <t>75</t>
    </r>
    <r>
      <rPr>
        <b/>
        <sz val="10"/>
        <rFont val="굴림"/>
        <family val="3"/>
      </rPr>
      <t xml:space="preserve">세이상
</t>
    </r>
    <r>
      <rPr>
        <b/>
        <sz val="10"/>
        <rFont val="Arial"/>
        <family val="2"/>
      </rPr>
      <t>75 years old or more</t>
    </r>
  </si>
  <si>
    <t>남편</t>
  </si>
  <si>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내</t>
    </r>
  </si>
  <si>
    <t>2 0 1 3</t>
  </si>
  <si>
    <t>남       편</t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</si>
  <si>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내</t>
    </r>
  </si>
  <si>
    <t>2 0 1 4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</si>
  <si>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</si>
  <si>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일반이혼율
General Divorce Rate</t>
  </si>
  <si>
    <t>아       내</t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</si>
  <si>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내</t>
    </r>
  </si>
  <si>
    <t xml:space="preserve">   주 : 2014. 12. 31 주민등록인구통계 결과임(외국인 제외)</t>
  </si>
  <si>
    <t>Note : 1) 2014. 12. 31 based on resident registration data(foreigners excluded)</t>
  </si>
  <si>
    <t>Note : 2014. 12. 31 based on resident registration data(foreigners excluded)</t>
  </si>
  <si>
    <t>자료 : 제주특별자치도 협치정책기획관</t>
  </si>
  <si>
    <t>Source : Jeju Special Self-Governing Province Governance Policy and Planning Office</t>
  </si>
  <si>
    <t>Source :Jeju Special Self-Governing Province Governance Policy and Planning Office</t>
  </si>
  <si>
    <t>Source : Jeju Special Self-Governing Province Governance Policy and Planning Office</t>
  </si>
  <si>
    <t>Source : Korea Immigration Service ,Jeju Special Self-Governing Province Governance Policy and Planning Office</t>
  </si>
  <si>
    <t>자료 :  제주특별자치도 협치정책기획관, 출입국 외국인 정책본부 「등록외국인 지역별 현황」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</si>
</sst>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&quot;    &quot;"/>
    <numFmt numFmtId="178" formatCode="0.00_ "/>
    <numFmt numFmtId="179" formatCode="0.0;[Red]0.0"/>
    <numFmt numFmtId="180" formatCode="0.00;[Red]0.00"/>
    <numFmt numFmtId="181" formatCode="0_);[Red]\(0\)"/>
    <numFmt numFmtId="182" formatCode="#,##0_);[Red]\(#,##0\)"/>
    <numFmt numFmtId="183" formatCode="_ * #,##0_ ;_ * \-#,##0_ ;_ * &quot;-&quot;_ ;_ @_ "/>
    <numFmt numFmtId="184" formatCode="#,##0.00_);[Red]\(#,##0.00\)"/>
    <numFmt numFmtId="185" formatCode="#,##0.00_ "/>
    <numFmt numFmtId="186" formatCode="0_ "/>
    <numFmt numFmtId="187" formatCode="0.00_);\(0.00\)"/>
    <numFmt numFmtId="188" formatCode="#,##0_ "/>
    <numFmt numFmtId="189" formatCode="#,##0\ ;&quot;△&quot;#,##0\ ;\-\ \ ;"/>
    <numFmt numFmtId="190" formatCode="#,##0;[Red]#,##0"/>
    <numFmt numFmtId="191" formatCode="#,##0.0_ "/>
    <numFmt numFmtId="192" formatCode="#,##0\ "/>
    <numFmt numFmtId="193" formatCode="#,##0;&quot;△&quot;#,##0"/>
    <numFmt numFmtId="194" formatCode="#,##0;&quot;△&quot;#,##0;\-;"/>
    <numFmt numFmtId="195" formatCode="0.0"/>
    <numFmt numFmtId="196" formatCode="0.0_ "/>
    <numFmt numFmtId="197" formatCode="_-* #,##0.0_-;\-* #,##0.0_-;_-* &quot;-&quot;?_-;_-@_-"/>
    <numFmt numFmtId="19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R$&quot;#,##0.00;&quot;R$&quot;\-#,##0.00"/>
    <numFmt numFmtId="200" formatCode="&quot;₩&quot;#,##0;[Red]&quot;₩&quot;&quot;₩&quot;\-#,##0"/>
    <numFmt numFmtId="20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_ * #,##0.00_ ;_ * \-#,##0.00_ ;_ * &quot;-&quot;??_ ;_ @_ "/>
    <numFmt numFmtId="206" formatCode="&quot;₩&quot;#,##0;&quot;₩&quot;&quot;₩&quot;\-#,##0"/>
    <numFmt numFmtId="207" formatCode="_ * #,##0.00_ ;_ * \-#,##0.00_ ;_ * &quot;-&quot;_ ;_ @_ "/>
    <numFmt numFmtId="208" formatCode="&quot;₩&quot;#,##0.00;&quot;₩&quot;\-#,##0.00"/>
    <numFmt numFmtId="209" formatCode="_-[$€-2]* #,##0.00_-;\-[$€-2]* #,##0.00_-;_-[$€-2]* &quot;-&quot;??_-"/>
    <numFmt numFmtId="210" formatCode="\-"/>
    <numFmt numFmtId="211" formatCode="0.0\ \ \ \ "/>
    <numFmt numFmtId="212" formatCode="#,##0\ \ \ "/>
    <numFmt numFmtId="213" formatCode="#\ ##0;;\-;"/>
    <numFmt numFmtId="214" formatCode="#,##0.0########"/>
  </numFmts>
  <fonts count="112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48"/>
      <name val="Arial"/>
      <family val="2"/>
    </font>
    <font>
      <sz val="10"/>
      <color indexed="8"/>
      <name val="굴림"/>
      <family val="3"/>
    </font>
    <font>
      <b/>
      <sz val="10"/>
      <color indexed="8"/>
      <name val="돋움"/>
      <family val="3"/>
    </font>
    <font>
      <sz val="11"/>
      <color indexed="8"/>
      <name val="Arial"/>
      <family val="2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name val="Arial"/>
      <family val="2"/>
    </font>
    <font>
      <b/>
      <sz val="9"/>
      <name val="돋움"/>
      <family val="3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26"/>
      <color indexed="8"/>
      <name val="Arial"/>
      <family val="2"/>
    </font>
    <font>
      <sz val="11"/>
      <name val="굴림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0"/>
      <name val="바탕"/>
      <family val="1"/>
    </font>
    <font>
      <sz val="10"/>
      <name val="굴림체"/>
      <family val="3"/>
    </font>
    <font>
      <sz val="10"/>
      <name val="명조"/>
      <family val="3"/>
    </font>
    <font>
      <b/>
      <sz val="14"/>
      <name val="바탕"/>
      <family val="1"/>
    </font>
    <font>
      <b/>
      <sz val="16"/>
      <name val="바탕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8"/>
      <color indexed="8"/>
      <name val="HY중고딕"/>
      <family val="1"/>
    </font>
    <font>
      <sz val="10"/>
      <name val="Helv"/>
      <family val="2"/>
    </font>
    <font>
      <b/>
      <sz val="18"/>
      <name val="한양신명조,한컴돋움"/>
      <family val="3"/>
    </font>
    <font>
      <sz val="8"/>
      <name val="바탕"/>
      <family val="1"/>
    </font>
    <font>
      <sz val="10"/>
      <color indexed="10"/>
      <name val="굴림"/>
      <family val="3"/>
    </font>
    <font>
      <sz val="18"/>
      <name val="HY중고딕"/>
      <family val="1"/>
    </font>
    <font>
      <b/>
      <sz val="12"/>
      <name val="HY중고딕"/>
      <family val="1"/>
    </font>
    <font>
      <sz val="11"/>
      <name val="HY중고딕"/>
      <family val="1"/>
    </font>
    <font>
      <sz val="10"/>
      <name val="HY중고딕"/>
      <family val="1"/>
    </font>
    <font>
      <b/>
      <vertAlign val="superscript"/>
      <sz val="10"/>
      <name val="Arial"/>
      <family val="2"/>
    </font>
    <font>
      <b/>
      <sz val="14"/>
      <color indexed="8"/>
      <name val="돋움"/>
      <family val="3"/>
    </font>
    <font>
      <b/>
      <sz val="18"/>
      <name val="HY중고딕"/>
      <family val="1"/>
    </font>
    <font>
      <b/>
      <sz val="12"/>
      <color indexed="8"/>
      <name val="HY중고딕"/>
      <family val="1"/>
    </font>
    <font>
      <b/>
      <sz val="10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8"/>
      <color indexed="10"/>
      <name val="Arial"/>
      <family val="2"/>
    </font>
    <font>
      <sz val="11"/>
      <color indexed="10"/>
      <name val="돋움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11"/>
      <color rgb="FFFF0000"/>
      <name val="돋움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1"/>
      </left>
      <right>
        <color theme="1"/>
      </right>
      <top style="thin">
        <color theme="1"/>
      </top>
      <bottom>
        <color theme="1"/>
      </bottom>
    </border>
    <border>
      <left>
        <color theme="1"/>
      </left>
      <right>
        <color theme="1"/>
      </right>
      <top style="thin">
        <color theme="1"/>
      </top>
      <bottom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theme="1"/>
      </right>
      <top>
        <color theme="1"/>
      </top>
      <bottom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theme="1"/>
      </right>
      <top>
        <color theme="1"/>
      </top>
      <bottom style="thin">
        <color theme="1"/>
      </bottom>
    </border>
    <border>
      <left>
        <color theme="1"/>
      </left>
      <right>
        <color theme="1"/>
      </right>
      <top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alignment/>
      <protection/>
    </xf>
    <xf numFmtId="0" fontId="79" fillId="0" borderId="0">
      <alignment/>
      <protection/>
    </xf>
    <xf numFmtId="0" fontId="0" fillId="0" borderId="0" applyFill="0" applyBorder="0" applyAlignment="0">
      <protection/>
    </xf>
    <xf numFmtId="0" fontId="81" fillId="0" borderId="0">
      <alignment/>
      <protection/>
    </xf>
    <xf numFmtId="183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73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09" fontId="8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82" fillId="16" borderId="0" applyNumberFormat="0" applyBorder="0" applyAlignment="0" applyProtection="0"/>
    <xf numFmtId="0" fontId="83" fillId="0" borderId="0">
      <alignment horizontal="left"/>
      <protection/>
    </xf>
    <xf numFmtId="0" fontId="84" fillId="0" borderId="1" applyNumberFormat="0" applyAlignment="0" applyProtection="0"/>
    <xf numFmtId="0" fontId="8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0" fontId="82" fillId="16" borderId="3" applyNumberFormat="0" applyBorder="0" applyAlignment="0" applyProtection="0"/>
    <xf numFmtId="0" fontId="85" fillId="0" borderId="4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0" fontId="85" fillId="0" borderId="0">
      <alignment/>
      <protection/>
    </xf>
    <xf numFmtId="0" fontId="14" fillId="0" borderId="5" applyNumberFormat="0" applyFont="0" applyFill="0" applyAlignment="0" applyProtection="0"/>
    <xf numFmtId="0" fontId="86" fillId="0" borderId="6">
      <alignment horizontal="left"/>
      <protection/>
    </xf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7" applyNumberFormat="0" applyAlignment="0" applyProtection="0"/>
    <xf numFmtId="198" fontId="8" fillId="0" borderId="0">
      <alignment/>
      <protection locked="0"/>
    </xf>
    <xf numFmtId="0" fontId="69" fillId="0" borderId="0">
      <alignment/>
      <protection locked="0"/>
    </xf>
    <xf numFmtId="0" fontId="69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51" fillId="3" borderId="0" applyNumberFormat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0" fillId="22" borderId="8" applyNumberFormat="0" applyFont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4" borderId="9" applyNumberFormat="0" applyAlignment="0" applyProtection="0"/>
    <xf numFmtId="200" fontId="1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10">
      <alignment/>
      <protection/>
    </xf>
    <xf numFmtId="0" fontId="55" fillId="0" borderId="11" applyNumberFormat="0" applyFill="0" applyAlignment="0" applyProtection="0"/>
    <xf numFmtId="0" fontId="10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7" borderId="7" applyNumberFormat="0" applyAlignment="0" applyProtection="0"/>
    <xf numFmtId="4" fontId="70" fillId="0" borderId="0">
      <alignment/>
      <protection locked="0"/>
    </xf>
    <xf numFmtId="201" fontId="8" fillId="0" borderId="0">
      <alignment/>
      <protection locked="0"/>
    </xf>
    <xf numFmtId="0" fontId="75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21" borderId="16" applyNumberFormat="0" applyAlignment="0" applyProtection="0"/>
    <xf numFmtId="41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202" fontId="8" fillId="0" borderId="0">
      <alignment/>
      <protection locked="0"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70" fillId="0" borderId="5">
      <alignment/>
      <protection locked="0"/>
    </xf>
    <xf numFmtId="203" fontId="8" fillId="0" borderId="0">
      <alignment/>
      <protection locked="0"/>
    </xf>
    <xf numFmtId="204" fontId="8" fillId="0" borderId="0">
      <alignment/>
      <protection locked="0"/>
    </xf>
  </cellStyleXfs>
  <cellXfs count="10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16" borderId="0" xfId="423" applyFont="1" applyFill="1" applyAlignment="1" applyProtection="1">
      <alignment horizontal="left" vertical="center"/>
      <protection locked="0"/>
    </xf>
    <xf numFmtId="0" fontId="6" fillId="16" borderId="0" xfId="423" applyFont="1" applyFill="1" applyAlignment="1" applyProtection="1">
      <alignment horizontal="centerContinuous" vertical="center"/>
      <protection locked="0"/>
    </xf>
    <xf numFmtId="0" fontId="7" fillId="16" borderId="0" xfId="423" applyFont="1" applyFill="1" applyBorder="1" applyAlignment="1" applyProtection="1">
      <alignment vertical="center"/>
      <protection locked="0"/>
    </xf>
    <xf numFmtId="0" fontId="12" fillId="16" borderId="0" xfId="423" applyFont="1" applyFill="1" applyBorder="1" applyAlignment="1" applyProtection="1">
      <alignment vertical="center"/>
      <protection locked="0"/>
    </xf>
    <xf numFmtId="0" fontId="0" fillId="16" borderId="0" xfId="423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16" borderId="0" xfId="423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16" borderId="17" xfId="423" applyFont="1" applyFill="1" applyBorder="1" applyAlignment="1" applyProtection="1">
      <alignment horizontal="center" vertical="center"/>
      <protection locked="0"/>
    </xf>
    <xf numFmtId="184" fontId="14" fillId="0" borderId="0" xfId="108" applyNumberFormat="1" applyFont="1" applyFill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3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14" fillId="0" borderId="0" xfId="108" applyFont="1" applyFill="1" applyBorder="1" applyAlignment="1" applyProtection="1">
      <alignment horizontal="right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14" fillId="0" borderId="25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shrinkToFit="1"/>
    </xf>
    <xf numFmtId="178" fontId="7" fillId="16" borderId="20" xfId="423" applyNumberFormat="1" applyFont="1" applyFill="1" applyBorder="1" applyAlignment="1" applyProtection="1">
      <alignment horizontal="center" vertical="center" shrinkToFit="1"/>
      <protection locked="0"/>
    </xf>
    <xf numFmtId="0" fontId="7" fillId="16" borderId="20" xfId="423" applyFont="1" applyFill="1" applyBorder="1" applyAlignment="1" applyProtection="1">
      <alignment horizontal="center" vertical="center" shrinkToFit="1"/>
      <protection locked="0"/>
    </xf>
    <xf numFmtId="180" fontId="7" fillId="16" borderId="22" xfId="423" applyNumberFormat="1" applyFont="1" applyFill="1" applyBorder="1" applyAlignment="1" applyProtection="1">
      <alignment horizontal="center" vertical="center" shrinkToFit="1"/>
      <protection locked="0"/>
    </xf>
    <xf numFmtId="178" fontId="7" fillId="16" borderId="17" xfId="423" applyNumberFormat="1" applyFont="1" applyFill="1" applyBorder="1" applyAlignment="1" applyProtection="1">
      <alignment horizontal="center" vertical="center" shrinkToFit="1"/>
      <protection locked="0"/>
    </xf>
    <xf numFmtId="180" fontId="7" fillId="16" borderId="23" xfId="423" applyNumberFormat="1" applyFont="1" applyFill="1" applyBorder="1" applyAlignment="1" applyProtection="1">
      <alignment horizontal="center" vertical="center" shrinkToFit="1"/>
      <protection locked="0"/>
    </xf>
    <xf numFmtId="0" fontId="7" fillId="16" borderId="19" xfId="423" applyFont="1" applyFill="1" applyBorder="1" applyAlignment="1" applyProtection="1">
      <alignment horizontal="center" vertical="center" shrinkToFit="1"/>
      <protection locked="0"/>
    </xf>
    <xf numFmtId="0" fontId="7" fillId="16" borderId="27" xfId="423" applyFont="1" applyFill="1" applyBorder="1" applyAlignment="1" applyProtection="1">
      <alignment horizontal="centerContinuous" vertical="center" shrinkToFit="1"/>
      <protection locked="0"/>
    </xf>
    <xf numFmtId="0" fontId="7" fillId="16" borderId="25" xfId="423" applyFont="1" applyFill="1" applyBorder="1" applyAlignment="1" applyProtection="1">
      <alignment horizontal="centerContinuous" vertical="center" shrinkToFit="1"/>
      <protection locked="0"/>
    </xf>
    <xf numFmtId="0" fontId="7" fillId="16" borderId="18" xfId="423" applyFont="1" applyFill="1" applyBorder="1" applyAlignment="1" applyProtection="1">
      <alignment horizontal="center" vertical="center" shrinkToFit="1"/>
      <protection locked="0"/>
    </xf>
    <xf numFmtId="0" fontId="7" fillId="16" borderId="22" xfId="423" applyFont="1" applyFill="1" applyBorder="1" applyAlignment="1" applyProtection="1">
      <alignment horizontal="center" vertical="center" shrinkToFit="1"/>
      <protection locked="0"/>
    </xf>
    <xf numFmtId="0" fontId="7" fillId="16" borderId="28" xfId="423" applyFont="1" applyFill="1" applyBorder="1" applyAlignment="1" applyProtection="1">
      <alignment horizontal="centerContinuous" vertical="center" shrinkToFit="1"/>
      <protection locked="0"/>
    </xf>
    <xf numFmtId="178" fontId="7" fillId="16" borderId="21" xfId="423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0" xfId="423" applyFont="1" applyFill="1" applyBorder="1" applyAlignment="1" applyProtection="1">
      <alignment horizontal="center" vertical="center" shrinkToFit="1"/>
      <protection locked="0"/>
    </xf>
    <xf numFmtId="0" fontId="22" fillId="0" borderId="20" xfId="423" applyFont="1" applyBorder="1" applyAlignment="1">
      <alignment horizontal="center" shrinkToFit="1"/>
      <protection/>
    </xf>
    <xf numFmtId="0" fontId="7" fillId="16" borderId="24" xfId="423" applyFont="1" applyFill="1" applyBorder="1" applyAlignment="1" applyProtection="1">
      <alignment horizontal="center" vertical="center" shrinkToFit="1"/>
      <protection locked="0"/>
    </xf>
    <xf numFmtId="0" fontId="7" fillId="16" borderId="23" xfId="423" applyFont="1" applyFill="1" applyBorder="1" applyAlignment="1" applyProtection="1">
      <alignment horizontal="center" vertical="center" shrinkToFit="1"/>
      <protection locked="0"/>
    </xf>
    <xf numFmtId="0" fontId="7" fillId="16" borderId="17" xfId="423" applyFont="1" applyFill="1" applyBorder="1" applyAlignment="1" applyProtection="1">
      <alignment horizontal="center" vertical="center" shrinkToFit="1"/>
      <protection locked="0"/>
    </xf>
    <xf numFmtId="181" fontId="22" fillId="0" borderId="21" xfId="0" applyNumberFormat="1" applyFont="1" applyBorder="1" applyAlignment="1">
      <alignment horizontal="center" shrinkToFit="1"/>
    </xf>
    <xf numFmtId="182" fontId="14" fillId="0" borderId="0" xfId="108" applyNumberFormat="1" applyFont="1" applyFill="1" applyBorder="1" applyAlignment="1">
      <alignment horizontal="right" shrinkToFit="1"/>
    </xf>
    <xf numFmtId="182" fontId="14" fillId="0" borderId="0" xfId="108" applyNumberFormat="1" applyFont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184" fontId="14" fillId="0" borderId="21" xfId="108" applyNumberFormat="1" applyFont="1" applyFill="1" applyBorder="1" applyAlignment="1">
      <alignment horizontal="right" shrinkToFit="1"/>
    </xf>
    <xf numFmtId="184" fontId="14" fillId="0" borderId="21" xfId="127" applyNumberFormat="1" applyFont="1" applyFill="1" applyBorder="1" applyAlignment="1">
      <alignment horizontal="right" shrinkToFit="1"/>
    </xf>
    <xf numFmtId="182" fontId="14" fillId="0" borderId="0" xfId="127" applyNumberFormat="1" applyFont="1" applyFill="1" applyBorder="1" applyAlignment="1">
      <alignment horizontal="right" shrinkToFit="1"/>
    </xf>
    <xf numFmtId="182" fontId="14" fillId="0" borderId="0" xfId="108" applyNumberFormat="1" applyFont="1" applyFill="1" applyBorder="1" applyAlignment="1">
      <alignment horizontal="right" vertical="center" shrinkToFit="1"/>
    </xf>
    <xf numFmtId="182" fontId="22" fillId="0" borderId="0" xfId="108" applyNumberFormat="1" applyFont="1" applyFill="1" applyBorder="1" applyAlignment="1">
      <alignment horizontal="right" shrinkToFit="1"/>
    </xf>
    <xf numFmtId="182" fontId="22" fillId="0" borderId="0" xfId="0" applyNumberFormat="1" applyFont="1" applyFill="1" applyBorder="1" applyAlignment="1">
      <alignment horizontal="right" shrinkToFit="1"/>
    </xf>
    <xf numFmtId="184" fontId="22" fillId="0" borderId="21" xfId="108" applyNumberFormat="1" applyFont="1" applyFill="1" applyBorder="1" applyAlignment="1">
      <alignment horizontal="right" shrinkToFit="1"/>
    </xf>
    <xf numFmtId="182" fontId="22" fillId="0" borderId="0" xfId="127" applyNumberFormat="1" applyFont="1" applyFill="1" applyBorder="1" applyAlignment="1">
      <alignment horizontal="right" shrinkToFit="1"/>
    </xf>
    <xf numFmtId="184" fontId="22" fillId="0" borderId="21" xfId="127" applyNumberFormat="1" applyFont="1" applyFill="1" applyBorder="1" applyAlignment="1">
      <alignment horizontal="right" shrinkToFit="1"/>
    </xf>
    <xf numFmtId="182" fontId="22" fillId="0" borderId="0" xfId="108" applyNumberFormat="1" applyFont="1" applyBorder="1" applyAlignment="1">
      <alignment horizontal="right" shrinkToFit="1"/>
    </xf>
    <xf numFmtId="182" fontId="22" fillId="0" borderId="0" xfId="0" applyNumberFormat="1" applyFont="1" applyBorder="1" applyAlignment="1">
      <alignment horizontal="right" shrinkToFit="1"/>
    </xf>
    <xf numFmtId="176" fontId="22" fillId="0" borderId="0" xfId="108" applyNumberFormat="1" applyFont="1" applyBorder="1" applyAlignment="1">
      <alignment horizontal="right" vertical="center" shrinkToFit="1"/>
    </xf>
    <xf numFmtId="179" fontId="14" fillId="16" borderId="20" xfId="423" applyNumberFormat="1" applyFont="1" applyFill="1" applyBorder="1" applyAlignment="1" applyProtection="1">
      <alignment horizontal="center" vertical="center" shrinkToFit="1"/>
      <protection locked="0"/>
    </xf>
    <xf numFmtId="179" fontId="14" fillId="16" borderId="17" xfId="423" applyNumberFormat="1" applyFont="1" applyFill="1" applyBorder="1" applyAlignment="1" applyProtection="1">
      <alignment horizontal="center" vertical="center" shrinkToFit="1"/>
      <protection locked="0"/>
    </xf>
    <xf numFmtId="179" fontId="14" fillId="16" borderId="20" xfId="423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0" xfId="0" applyFont="1" applyAlignment="1">
      <alignment horizontal="center" vertical="center"/>
    </xf>
    <xf numFmtId="182" fontId="14" fillId="0" borderId="27" xfId="108" applyNumberFormat="1" applyFont="1" applyFill="1" applyBorder="1" applyAlignment="1">
      <alignment horizontal="right" shrinkToFit="1"/>
    </xf>
    <xf numFmtId="41" fontId="14" fillId="0" borderId="27" xfId="108" applyFont="1" applyBorder="1" applyAlignment="1">
      <alignment horizontal="right" vertical="center" shrinkToFit="1"/>
    </xf>
    <xf numFmtId="182" fontId="14" fillId="0" borderId="27" xfId="108" applyNumberFormat="1" applyFont="1" applyBorder="1" applyAlignment="1">
      <alignment horizontal="right" shrinkToFit="1"/>
    </xf>
    <xf numFmtId="187" fontId="14" fillId="0" borderId="27" xfId="0" applyNumberFormat="1" applyFont="1" applyBorder="1" applyAlignment="1">
      <alignment horizontal="right" vertical="center" shrinkToFit="1"/>
    </xf>
    <xf numFmtId="184" fontId="14" fillId="0" borderId="27" xfId="108" applyNumberFormat="1" applyFont="1" applyFill="1" applyBorder="1" applyAlignment="1">
      <alignment horizontal="right" shrinkToFit="1"/>
    </xf>
    <xf numFmtId="182" fontId="14" fillId="0" borderId="0" xfId="127" applyNumberFormat="1" applyFont="1" applyFill="1" applyBorder="1" applyAlignment="1" quotePrefix="1">
      <alignment horizontal="right" shrinkToFit="1"/>
    </xf>
    <xf numFmtId="41" fontId="14" fillId="0" borderId="0" xfId="108" applyFont="1" applyBorder="1" applyAlignment="1">
      <alignment horizontal="right" vertical="center" shrinkToFit="1"/>
    </xf>
    <xf numFmtId="178" fontId="14" fillId="0" borderId="0" xfId="0" applyNumberFormat="1" applyFont="1" applyBorder="1" applyAlignment="1">
      <alignment horizontal="right" vertical="center" shrinkToFit="1"/>
    </xf>
    <xf numFmtId="184" fontId="14" fillId="0" borderId="0" xfId="127" applyNumberFormat="1" applyFont="1" applyFill="1" applyBorder="1" applyAlignment="1" quotePrefix="1">
      <alignment horizontal="right" shrinkToFit="1"/>
    </xf>
    <xf numFmtId="41" fontId="14" fillId="0" borderId="0" xfId="108" applyFont="1" applyFill="1" applyBorder="1" applyAlignment="1">
      <alignment horizontal="right" shrinkToFit="1"/>
    </xf>
    <xf numFmtId="184" fontId="14" fillId="0" borderId="0" xfId="127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 quotePrefix="1">
      <alignment horizontal="right" shrinkToFit="1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Border="1" applyAlignment="1">
      <alignment horizontal="right" vertical="center" shrinkToFit="1"/>
    </xf>
    <xf numFmtId="184" fontId="22" fillId="0" borderId="0" xfId="108" applyNumberFormat="1" applyFont="1" applyFill="1" applyBorder="1" applyAlignment="1">
      <alignment horizontal="right" shrinkToFit="1"/>
    </xf>
    <xf numFmtId="41" fontId="14" fillId="0" borderId="0" xfId="108" applyFont="1" applyAlignment="1">
      <alignment horizontal="center" vertical="center"/>
    </xf>
    <xf numFmtId="41" fontId="14" fillId="0" borderId="0" xfId="108" applyFont="1" applyAlignment="1">
      <alignment vertical="center"/>
    </xf>
    <xf numFmtId="41" fontId="0" fillId="0" borderId="0" xfId="108" applyFont="1" applyAlignment="1">
      <alignment horizontal="center"/>
    </xf>
    <xf numFmtId="41" fontId="18" fillId="0" borderId="0" xfId="108" applyFont="1" applyAlignment="1">
      <alignment vertical="center"/>
    </xf>
    <xf numFmtId="186" fontId="14" fillId="0" borderId="22" xfId="0" applyNumberFormat="1" applyFont="1" applyFill="1" applyBorder="1" applyAlignment="1">
      <alignment horizontal="right" shrinkToFit="1"/>
    </xf>
    <xf numFmtId="186" fontId="7" fillId="0" borderId="22" xfId="0" applyNumberFormat="1" applyFont="1" applyFill="1" applyBorder="1" applyAlignment="1">
      <alignment horizontal="right" shrinkToFit="1"/>
    </xf>
    <xf numFmtId="181" fontId="7" fillId="0" borderId="25" xfId="0" applyNumberFormat="1" applyFont="1" applyFill="1" applyBorder="1" applyAlignment="1">
      <alignment vertical="center" shrinkToFit="1"/>
    </xf>
    <xf numFmtId="181" fontId="7" fillId="0" borderId="21" xfId="0" applyNumberFormat="1" applyFont="1" applyFill="1" applyBorder="1" applyAlignment="1">
      <alignment vertical="center" shrinkToFit="1"/>
    </xf>
    <xf numFmtId="181" fontId="14" fillId="0" borderId="21" xfId="0" applyNumberFormat="1" applyFont="1" applyFill="1" applyBorder="1" applyAlignment="1">
      <alignment horizontal="right" vertical="center" shrinkToFit="1"/>
    </xf>
    <xf numFmtId="181" fontId="22" fillId="0" borderId="21" xfId="0" applyNumberFormat="1" applyFont="1" applyFill="1" applyBorder="1" applyAlignment="1">
      <alignment horizontal="right" vertical="center" shrinkToFit="1"/>
    </xf>
    <xf numFmtId="186" fontId="14" fillId="0" borderId="0" xfId="0" applyNumberFormat="1" applyFont="1" applyFill="1" applyBorder="1" applyAlignment="1">
      <alignment horizontal="right" shrinkToFit="1"/>
    </xf>
    <xf numFmtId="186" fontId="22" fillId="0" borderId="0" xfId="0" applyNumberFormat="1" applyFont="1" applyFill="1" applyBorder="1" applyAlignment="1">
      <alignment horizontal="right" shrinkToFit="1"/>
    </xf>
    <xf numFmtId="186" fontId="22" fillId="0" borderId="22" xfId="0" applyNumberFormat="1" applyFont="1" applyBorder="1" applyAlignment="1">
      <alignment horizontal="right" shrinkToFit="1"/>
    </xf>
    <xf numFmtId="186" fontId="22" fillId="0" borderId="22" xfId="0" applyNumberFormat="1" applyFont="1" applyFill="1" applyBorder="1" applyAlignment="1">
      <alignment horizontal="right" shrinkToFit="1"/>
    </xf>
    <xf numFmtId="186" fontId="7" fillId="0" borderId="19" xfId="0" applyNumberFormat="1" applyFont="1" applyFill="1" applyBorder="1" applyAlignment="1">
      <alignment horizontal="right" shrinkToFit="1"/>
    </xf>
    <xf numFmtId="194" fontId="16" fillId="0" borderId="0" xfId="0" applyNumberFormat="1" applyFont="1" applyFill="1" applyAlignment="1">
      <alignment vertical="center"/>
    </xf>
    <xf numFmtId="41" fontId="22" fillId="0" borderId="0" xfId="108" applyFont="1" applyFill="1" applyBorder="1" applyAlignment="1">
      <alignment horizontal="right" shrinkToFit="1"/>
    </xf>
    <xf numFmtId="41" fontId="22" fillId="0" borderId="0" xfId="108" applyFont="1" applyBorder="1" applyAlignment="1">
      <alignment horizontal="right" shrinkToFit="1"/>
    </xf>
    <xf numFmtId="41" fontId="34" fillId="0" borderId="0" xfId="108" applyFont="1" applyBorder="1" applyAlignment="1">
      <alignment horizontal="center" vertical="center" shrinkToFit="1"/>
    </xf>
    <xf numFmtId="41" fontId="34" fillId="0" borderId="0" xfId="108" applyFont="1" applyAlignment="1">
      <alignment vertical="center"/>
    </xf>
    <xf numFmtId="41" fontId="25" fillId="0" borderId="0" xfId="108" applyFont="1" applyBorder="1" applyAlignment="1">
      <alignment horizontal="center" vertical="center" shrinkToFit="1"/>
    </xf>
    <xf numFmtId="41" fontId="25" fillId="0" borderId="22" xfId="108" applyFont="1" applyBorder="1" applyAlignment="1">
      <alignment horizontal="center" vertical="center" shrinkToFit="1"/>
    </xf>
    <xf numFmtId="41" fontId="25" fillId="0" borderId="0" xfId="108" applyFont="1" applyAlignment="1">
      <alignment vertical="center"/>
    </xf>
    <xf numFmtId="197" fontId="14" fillId="0" borderId="0" xfId="108" applyNumberFormat="1" applyFont="1" applyAlignment="1">
      <alignment vertical="center"/>
    </xf>
    <xf numFmtId="41" fontId="14" fillId="0" borderId="0" xfId="108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43" fontId="16" fillId="0" borderId="0" xfId="108" applyNumberFormat="1" applyFont="1" applyFill="1" applyBorder="1" applyAlignment="1">
      <alignment horizontal="right" vertical="center" shrinkToFit="1"/>
    </xf>
    <xf numFmtId="185" fontId="14" fillId="0" borderId="0" xfId="108" applyNumberFormat="1" applyFont="1" applyFill="1" applyBorder="1" applyAlignment="1" applyProtection="1">
      <alignment horizontal="right" vertical="center"/>
      <protection locked="0"/>
    </xf>
    <xf numFmtId="178" fontId="7" fillId="16" borderId="0" xfId="423" applyNumberFormat="1" applyFont="1" applyFill="1" applyBorder="1" applyAlignment="1" applyProtection="1">
      <alignment vertical="center"/>
      <protection locked="0"/>
    </xf>
    <xf numFmtId="179" fontId="7" fillId="16" borderId="0" xfId="423" applyNumberFormat="1" applyFont="1" applyFill="1" applyBorder="1" applyAlignment="1" applyProtection="1">
      <alignment vertical="center"/>
      <protection locked="0"/>
    </xf>
    <xf numFmtId="180" fontId="7" fillId="16" borderId="0" xfId="423" applyNumberFormat="1" applyFont="1" applyFill="1" applyBorder="1" applyAlignment="1" applyProtection="1">
      <alignment vertical="center"/>
      <protection locked="0"/>
    </xf>
    <xf numFmtId="0" fontId="7" fillId="16" borderId="0" xfId="423" applyFont="1" applyFill="1" applyBorder="1" applyAlignment="1" applyProtection="1">
      <alignment horizontal="right" vertical="center"/>
      <protection locked="0"/>
    </xf>
    <xf numFmtId="0" fontId="7" fillId="16" borderId="29" xfId="423" applyFont="1" applyFill="1" applyBorder="1" applyAlignment="1" applyProtection="1" quotePrefix="1">
      <alignment horizontal="center" vertical="center" shrinkToFit="1"/>
      <protection locked="0"/>
    </xf>
    <xf numFmtId="0" fontId="7" fillId="16" borderId="30" xfId="423" applyFont="1" applyFill="1" applyBorder="1" applyAlignment="1" applyProtection="1">
      <alignment horizontal="center" vertical="center" shrinkToFit="1"/>
      <protection locked="0"/>
    </xf>
    <xf numFmtId="0" fontId="7" fillId="16" borderId="31" xfId="423" applyFont="1" applyFill="1" applyBorder="1" applyAlignment="1" applyProtection="1">
      <alignment horizontal="centerContinuous" vertical="center" shrinkToFit="1"/>
      <protection locked="0"/>
    </xf>
    <xf numFmtId="0" fontId="7" fillId="16" borderId="32" xfId="423" applyFont="1" applyFill="1" applyBorder="1" applyAlignment="1" applyProtection="1">
      <alignment horizontal="centerContinuous" vertical="center" shrinkToFit="1"/>
      <protection locked="0"/>
    </xf>
    <xf numFmtId="0" fontId="7" fillId="16" borderId="31" xfId="423" applyFont="1" applyFill="1" applyBorder="1" applyAlignment="1" applyProtection="1">
      <alignment horizontal="center" vertical="center" shrinkToFit="1"/>
      <protection locked="0"/>
    </xf>
    <xf numFmtId="0" fontId="7" fillId="16" borderId="33" xfId="423" applyFont="1" applyFill="1" applyBorder="1" applyAlignment="1" applyProtection="1">
      <alignment horizontal="centerContinuous" vertical="center" shrinkToFit="1"/>
      <protection locked="0"/>
    </xf>
    <xf numFmtId="178" fontId="7" fillId="16" borderId="33" xfId="423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21" xfId="0" applyFont="1" applyFill="1" applyBorder="1" applyAlignment="1">
      <alignment horizontal="center"/>
    </xf>
    <xf numFmtId="190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1" fillId="0" borderId="21" xfId="0" applyFont="1" applyBorder="1" applyAlignment="1">
      <alignment horizontal="center" vertical="center" shrinkToFit="1"/>
    </xf>
    <xf numFmtId="41" fontId="21" fillId="0" borderId="0" xfId="108" applyFont="1" applyAlignment="1">
      <alignment vertical="center"/>
    </xf>
    <xf numFmtId="41" fontId="43" fillId="0" borderId="0" xfId="108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41" fontId="25" fillId="0" borderId="17" xfId="108" applyFont="1" applyFill="1" applyBorder="1" applyAlignment="1">
      <alignment horizontal="center" vertical="center" shrinkToFit="1"/>
    </xf>
    <xf numFmtId="41" fontId="11" fillId="0" borderId="20" xfId="108" applyFont="1" applyFill="1" applyBorder="1" applyAlignment="1">
      <alignment horizontal="center" vertical="center" shrinkToFit="1"/>
    </xf>
    <xf numFmtId="191" fontId="14" fillId="0" borderId="0" xfId="0" applyNumberFormat="1" applyFont="1" applyFill="1" applyBorder="1" applyAlignment="1">
      <alignment horizontal="center" vertical="center"/>
    </xf>
    <xf numFmtId="191" fontId="14" fillId="0" borderId="24" xfId="0" applyNumberFormat="1" applyFont="1" applyFill="1" applyBorder="1" applyAlignment="1">
      <alignment horizontal="center" vertical="center"/>
    </xf>
    <xf numFmtId="188" fontId="22" fillId="0" borderId="0" xfId="108" applyNumberFormat="1" applyFont="1" applyBorder="1" applyAlignment="1">
      <alignment horizontal="right" shrinkToFit="1"/>
    </xf>
    <xf numFmtId="188" fontId="14" fillId="0" borderId="0" xfId="108" applyNumberFormat="1" applyFont="1" applyAlignment="1">
      <alignment vertical="center"/>
    </xf>
    <xf numFmtId="191" fontId="14" fillId="0" borderId="0" xfId="108" applyNumberFormat="1" applyFont="1" applyAlignment="1">
      <alignment vertical="center"/>
    </xf>
    <xf numFmtId="188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7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188" fontId="14" fillId="0" borderId="0" xfId="108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15" fillId="0" borderId="0" xfId="0" applyNumberFormat="1" applyFont="1" applyBorder="1" applyAlignment="1">
      <alignment/>
    </xf>
    <xf numFmtId="177" fontId="46" fillId="0" borderId="0" xfId="108" applyNumberFormat="1" applyFont="1" applyBorder="1" applyAlignment="1">
      <alignment/>
    </xf>
    <xf numFmtId="177" fontId="46" fillId="0" borderId="0" xfId="108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NumberFormat="1" applyFont="1" applyFill="1" applyBorder="1" applyAlignment="1">
      <alignment/>
    </xf>
    <xf numFmtId="177" fontId="46" fillId="0" borderId="0" xfId="108" applyNumberFormat="1" applyFont="1" applyFill="1" applyBorder="1" applyAlignment="1">
      <alignment/>
    </xf>
    <xf numFmtId="177" fontId="46" fillId="0" borderId="0" xfId="108" applyNumberFormat="1" applyFont="1" applyFill="1" applyBorder="1" applyAlignment="1">
      <alignment horizontal="right"/>
    </xf>
    <xf numFmtId="0" fontId="4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424" applyFont="1" applyFill="1">
      <alignment vertical="center"/>
      <protection/>
    </xf>
    <xf numFmtId="0" fontId="15" fillId="0" borderId="0" xfId="0" applyFont="1" applyAlignment="1">
      <alignment vertical="center"/>
    </xf>
    <xf numFmtId="0" fontId="11" fillId="0" borderId="26" xfId="0" applyFont="1" applyFill="1" applyBorder="1" applyAlignment="1">
      <alignment horizontal="center" vertical="center" shrinkToFit="1"/>
    </xf>
    <xf numFmtId="41" fontId="14" fillId="0" borderId="24" xfId="108" applyFont="1" applyFill="1" applyBorder="1" applyAlignment="1">
      <alignment vertical="center"/>
    </xf>
    <xf numFmtId="197" fontId="14" fillId="0" borderId="24" xfId="108" applyNumberFormat="1" applyFont="1" applyFill="1" applyBorder="1" applyAlignment="1">
      <alignment vertical="center"/>
    </xf>
    <xf numFmtId="41" fontId="25" fillId="0" borderId="23" xfId="108" applyFont="1" applyFill="1" applyBorder="1" applyAlignment="1">
      <alignment horizontal="center" vertical="center" shrinkToFit="1"/>
    </xf>
    <xf numFmtId="41" fontId="25" fillId="0" borderId="0" xfId="108" applyFont="1" applyFill="1" applyBorder="1" applyAlignment="1">
      <alignment horizontal="center" vertical="center" shrinkToFit="1"/>
    </xf>
    <xf numFmtId="41" fontId="25" fillId="0" borderId="0" xfId="108" applyFont="1" applyFill="1" applyAlignment="1">
      <alignment vertical="center"/>
    </xf>
    <xf numFmtId="0" fontId="15" fillId="0" borderId="0" xfId="0" applyFont="1" applyFill="1" applyAlignment="1">
      <alignment vertical="center"/>
    </xf>
    <xf numFmtId="41" fontId="15" fillId="0" borderId="0" xfId="10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NumberFormat="1" applyFont="1" applyAlignment="1">
      <alignment vertical="center"/>
    </xf>
    <xf numFmtId="190" fontId="14" fillId="0" borderId="0" xfId="0" applyNumberFormat="1" applyFont="1" applyFill="1" applyBorder="1" applyAlignment="1" applyProtection="1">
      <alignment horizontal="right" vertical="center"/>
      <protection locked="0"/>
    </xf>
    <xf numFmtId="182" fontId="14" fillId="0" borderId="0" xfId="108" applyNumberFormat="1" applyFont="1" applyAlignment="1">
      <alignment vertical="center"/>
    </xf>
    <xf numFmtId="182" fontId="14" fillId="0" borderId="24" xfId="108" applyNumberFormat="1" applyFont="1" applyFill="1" applyBorder="1" applyAlignment="1">
      <alignment vertical="center"/>
    </xf>
    <xf numFmtId="188" fontId="14" fillId="0" borderId="24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175" applyFont="1">
      <alignment vertical="center"/>
      <protection/>
    </xf>
    <xf numFmtId="0" fontId="0" fillId="0" borderId="0" xfId="175" applyFont="1">
      <alignment vertical="center"/>
      <protection/>
    </xf>
    <xf numFmtId="188" fontId="21" fillId="0" borderId="0" xfId="0" applyNumberFormat="1" applyFont="1" applyAlignment="1">
      <alignment vertical="center"/>
    </xf>
    <xf numFmtId="3" fontId="7" fillId="0" borderId="0" xfId="428" applyNumberFormat="1" applyFont="1" applyFill="1" applyBorder="1">
      <alignment/>
      <protection/>
    </xf>
    <xf numFmtId="192" fontId="7" fillId="0" borderId="0" xfId="428" applyNumberFormat="1" applyFont="1" applyFill="1" applyBorder="1" applyAlignment="1" quotePrefix="1">
      <alignment horizontal="right"/>
      <protection/>
    </xf>
    <xf numFmtId="211" fontId="7" fillId="0" borderId="0" xfId="428" applyNumberFormat="1" applyFont="1" applyFill="1" applyBorder="1" applyAlignment="1" quotePrefix="1">
      <alignment/>
      <protection/>
    </xf>
    <xf numFmtId="211" fontId="7" fillId="0" borderId="0" xfId="428" applyNumberFormat="1" applyFont="1" applyFill="1" applyBorder="1" applyAlignment="1" quotePrefix="1">
      <alignment horizontal="right"/>
      <protection/>
    </xf>
    <xf numFmtId="212" fontId="7" fillId="0" borderId="0" xfId="428" applyNumberFormat="1" applyFont="1" applyFill="1" applyBorder="1" applyAlignment="1">
      <alignment/>
      <protection/>
    </xf>
    <xf numFmtId="195" fontId="7" fillId="0" borderId="0" xfId="428" applyNumberFormat="1" applyFont="1" applyFill="1" applyBorder="1" applyAlignment="1" quotePrefix="1">
      <alignment horizontal="center"/>
      <protection/>
    </xf>
    <xf numFmtId="3" fontId="7" fillId="0" borderId="0" xfId="428" applyNumberFormat="1" applyFont="1" applyFill="1" applyBorder="1" applyAlignment="1" quotePrefix="1">
      <alignment horizontal="left"/>
      <protection/>
    </xf>
    <xf numFmtId="0" fontId="15" fillId="0" borderId="0" xfId="175" applyFont="1" applyAlignment="1">
      <alignment horizontal="left" vertical="center"/>
      <protection/>
    </xf>
    <xf numFmtId="0" fontId="15" fillId="0" borderId="0" xfId="427" applyFont="1" applyFill="1" applyAlignment="1">
      <alignment vertical="center"/>
      <protection/>
    </xf>
    <xf numFmtId="0" fontId="0" fillId="0" borderId="0" xfId="175" applyFont="1" applyFill="1">
      <alignment vertical="center"/>
      <protection/>
    </xf>
    <xf numFmtId="0" fontId="15" fillId="0" borderId="0" xfId="175" applyFont="1" applyAlignment="1">
      <alignment vertical="center"/>
      <protection/>
    </xf>
    <xf numFmtId="0" fontId="15" fillId="0" borderId="0" xfId="175" applyFont="1">
      <alignment vertical="center"/>
      <protection/>
    </xf>
    <xf numFmtId="0" fontId="15" fillId="0" borderId="0" xfId="175" applyFont="1" applyAlignment="1">
      <alignment horizontal="right" vertical="center"/>
      <protection/>
    </xf>
    <xf numFmtId="188" fontId="14" fillId="0" borderId="0" xfId="0" applyNumberFormat="1" applyFont="1" applyFill="1" applyAlignment="1">
      <alignment horizontal="right" shrinkToFit="1"/>
    </xf>
    <xf numFmtId="188" fontId="3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8" fontId="20" fillId="0" borderId="0" xfId="0" applyNumberFormat="1" applyFont="1" applyAlignment="1">
      <alignment horizontal="right" vertical="center"/>
    </xf>
    <xf numFmtId="0" fontId="16" fillId="0" borderId="0" xfId="425" applyFont="1" applyFill="1">
      <alignment/>
      <protection/>
    </xf>
    <xf numFmtId="0" fontId="16" fillId="16" borderId="0" xfId="425" applyFont="1" applyFill="1">
      <alignment/>
      <protection/>
    </xf>
    <xf numFmtId="0" fontId="15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425" applyFont="1" applyFill="1" applyAlignment="1">
      <alignment vertical="center"/>
      <protection/>
    </xf>
    <xf numFmtId="0" fontId="15" fillId="0" borderId="0" xfId="424" applyFont="1" applyFill="1" applyBorder="1" applyAlignment="1" quotePrefix="1">
      <alignment horizontal="center"/>
      <protection/>
    </xf>
    <xf numFmtId="0" fontId="15" fillId="0" borderId="0" xfId="424" applyFont="1" applyFill="1" applyAlignment="1">
      <alignment vertical="center"/>
      <protection/>
    </xf>
    <xf numFmtId="41" fontId="18" fillId="0" borderId="0" xfId="108" applyFont="1" applyFill="1" applyAlignment="1">
      <alignment vertical="center"/>
    </xf>
    <xf numFmtId="188" fontId="14" fillId="0" borderId="24" xfId="108" applyNumberFormat="1" applyFont="1" applyFill="1" applyBorder="1" applyAlignment="1">
      <alignment vertical="center"/>
    </xf>
    <xf numFmtId="191" fontId="14" fillId="0" borderId="24" xfId="108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41" fontId="15" fillId="0" borderId="0" xfId="108" applyFont="1" applyFill="1" applyAlignment="1">
      <alignment vertical="center"/>
    </xf>
    <xf numFmtId="0" fontId="15" fillId="0" borderId="0" xfId="427" applyFont="1" applyFill="1" applyBorder="1" applyAlignment="1" quotePrefix="1">
      <alignment horizontal="left"/>
      <protection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22" fillId="0" borderId="25" xfId="427" applyFont="1" applyFill="1" applyBorder="1" applyAlignment="1">
      <alignment horizontal="center" vertical="center"/>
      <protection/>
    </xf>
    <xf numFmtId="182" fontId="14" fillId="0" borderId="22" xfId="128" applyNumberFormat="1" applyFont="1" applyFill="1" applyBorder="1" applyAlignment="1">
      <alignment vertical="center"/>
    </xf>
    <xf numFmtId="195" fontId="14" fillId="0" borderId="18" xfId="128" applyNumberFormat="1" applyFont="1" applyFill="1" applyBorder="1" applyAlignment="1">
      <alignment horizontal="center" vertical="center" wrapText="1"/>
    </xf>
    <xf numFmtId="195" fontId="14" fillId="0" borderId="25" xfId="128" applyNumberFormat="1" applyFont="1" applyFill="1" applyBorder="1" applyAlignment="1">
      <alignment horizontal="center" vertical="center" wrapText="1"/>
    </xf>
    <xf numFmtId="182" fontId="14" fillId="0" borderId="20" xfId="128" applyNumberFormat="1" applyFont="1" applyFill="1" applyBorder="1" applyAlignment="1">
      <alignment vertical="center"/>
    </xf>
    <xf numFmtId="195" fontId="14" fillId="0" borderId="22" xfId="128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21" fillId="0" borderId="0" xfId="0" applyFont="1" applyFill="1" applyAlignment="1">
      <alignment shrinkToFit="1"/>
    </xf>
    <xf numFmtId="0" fontId="14" fillId="0" borderId="24" xfId="0" applyFont="1" applyFill="1" applyBorder="1" applyAlignment="1">
      <alignment horizontal="center" vertical="center"/>
    </xf>
    <xf numFmtId="195" fontId="14" fillId="0" borderId="20" xfId="128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2" fillId="0" borderId="27" xfId="427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175" applyFont="1" applyFill="1">
      <alignment vertical="center"/>
      <protection/>
    </xf>
    <xf numFmtId="0" fontId="14" fillId="0" borderId="3" xfId="175" applyFont="1" applyFill="1" applyBorder="1" applyAlignment="1">
      <alignment horizontal="center" vertical="center" wrapText="1"/>
      <protection/>
    </xf>
    <xf numFmtId="0" fontId="14" fillId="0" borderId="3" xfId="175" applyFont="1" applyFill="1" applyBorder="1" applyAlignment="1">
      <alignment horizontal="center" vertical="center"/>
      <protection/>
    </xf>
    <xf numFmtId="0" fontId="14" fillId="0" borderId="17" xfId="175" applyFont="1" applyFill="1" applyBorder="1" applyAlignment="1">
      <alignment horizontal="center" vertical="center"/>
      <protection/>
    </xf>
    <xf numFmtId="0" fontId="14" fillId="0" borderId="17" xfId="175" applyFont="1" applyFill="1" applyBorder="1" applyAlignment="1">
      <alignment horizontal="center" vertical="center" wrapText="1"/>
      <protection/>
    </xf>
    <xf numFmtId="0" fontId="21" fillId="0" borderId="0" xfId="175" applyFont="1" applyFill="1">
      <alignment vertical="center"/>
      <protection/>
    </xf>
    <xf numFmtId="0" fontId="22" fillId="0" borderId="0" xfId="175" applyFont="1" applyAlignment="1">
      <alignment vertical="center"/>
      <protection/>
    </xf>
    <xf numFmtId="0" fontId="14" fillId="0" borderId="0" xfId="175" applyFont="1">
      <alignment vertical="center"/>
      <protection/>
    </xf>
    <xf numFmtId="0" fontId="22" fillId="0" borderId="0" xfId="175" applyFont="1" applyAlignment="1">
      <alignment horizontal="right" vertical="center"/>
      <protection/>
    </xf>
    <xf numFmtId="0" fontId="29" fillId="0" borderId="0" xfId="427" applyFont="1" applyFill="1" applyAlignment="1">
      <alignment horizontal="center" vertical="center"/>
      <protection/>
    </xf>
    <xf numFmtId="0" fontId="35" fillId="0" borderId="19" xfId="427" applyFont="1" applyFill="1" applyBorder="1" applyAlignment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0" xfId="175" applyFont="1" applyFill="1" applyAlignment="1">
      <alignment vertical="center"/>
      <protection/>
    </xf>
    <xf numFmtId="0" fontId="15" fillId="0" borderId="0" xfId="175" applyFont="1" applyFill="1">
      <alignment vertical="center"/>
      <protection/>
    </xf>
    <xf numFmtId="0" fontId="35" fillId="0" borderId="0" xfId="175" applyFont="1" applyFill="1" applyAlignment="1">
      <alignment vertical="center"/>
      <protection/>
    </xf>
    <xf numFmtId="0" fontId="68" fillId="0" borderId="0" xfId="175" applyFont="1" applyFill="1">
      <alignment vertical="center"/>
      <protection/>
    </xf>
    <xf numFmtId="0" fontId="35" fillId="0" borderId="0" xfId="175" applyFont="1" applyFill="1" applyAlignment="1">
      <alignment horizontal="right" vertical="center"/>
      <protection/>
    </xf>
    <xf numFmtId="0" fontId="37" fillId="0" borderId="0" xfId="427" applyFont="1" applyFill="1" applyAlignment="1">
      <alignment vertical="center"/>
      <protection/>
    </xf>
    <xf numFmtId="0" fontId="22" fillId="0" borderId="0" xfId="427" applyFont="1" applyFill="1" applyAlignment="1">
      <alignment vertical="center"/>
      <protection/>
    </xf>
    <xf numFmtId="0" fontId="22" fillId="0" borderId="24" xfId="427" applyFont="1" applyFill="1" applyBorder="1" applyAlignment="1">
      <alignment horizontal="right" vertical="center"/>
      <protection/>
    </xf>
    <xf numFmtId="0" fontId="10" fillId="0" borderId="21" xfId="427" applyFont="1" applyFill="1" applyBorder="1" applyAlignment="1">
      <alignment horizontal="center" vertical="center"/>
      <protection/>
    </xf>
    <xf numFmtId="0" fontId="22" fillId="0" borderId="0" xfId="427" applyFont="1" applyFill="1" applyBorder="1" applyAlignment="1">
      <alignment horizontal="center" vertical="center"/>
      <protection/>
    </xf>
    <xf numFmtId="0" fontId="35" fillId="0" borderId="18" xfId="427" applyFont="1" applyFill="1" applyBorder="1" applyAlignment="1">
      <alignment horizontal="center" vertical="center"/>
      <protection/>
    </xf>
    <xf numFmtId="0" fontId="22" fillId="0" borderId="22" xfId="427" applyFont="1" applyFill="1" applyBorder="1" applyAlignment="1">
      <alignment horizontal="center" vertical="center"/>
      <protection/>
    </xf>
    <xf numFmtId="0" fontId="22" fillId="0" borderId="20" xfId="427" applyFont="1" applyFill="1" applyBorder="1" applyAlignment="1">
      <alignment horizontal="center" vertical="center"/>
      <protection/>
    </xf>
    <xf numFmtId="0" fontId="14" fillId="0" borderId="26" xfId="427" applyFont="1" applyFill="1" applyBorder="1" applyAlignment="1">
      <alignment horizontal="center" vertical="center"/>
      <protection/>
    </xf>
    <xf numFmtId="0" fontId="14" fillId="0" borderId="24" xfId="427" applyFont="1" applyFill="1" applyBorder="1" applyAlignment="1">
      <alignment horizontal="center" vertical="center"/>
      <protection/>
    </xf>
    <xf numFmtId="0" fontId="14" fillId="0" borderId="17" xfId="427" applyFont="1" applyFill="1" applyBorder="1" applyAlignment="1">
      <alignment horizontal="center" vertical="center"/>
      <protection/>
    </xf>
    <xf numFmtId="0" fontId="14" fillId="0" borderId="23" xfId="427" applyFont="1" applyFill="1" applyBorder="1" applyAlignment="1">
      <alignment horizontal="center" vertical="center" shrinkToFit="1"/>
      <protection/>
    </xf>
    <xf numFmtId="0" fontId="14" fillId="0" borderId="23" xfId="427" applyFont="1" applyFill="1" applyBorder="1" applyAlignment="1">
      <alignment horizontal="center" vertical="center"/>
      <protection/>
    </xf>
    <xf numFmtId="0" fontId="14" fillId="0" borderId="0" xfId="427" applyFont="1" applyFill="1" applyAlignment="1">
      <alignment vertical="center"/>
      <protection/>
    </xf>
    <xf numFmtId="0" fontId="14" fillId="0" borderId="21" xfId="427" applyFont="1" applyFill="1" applyBorder="1" applyAlignment="1">
      <alignment horizontal="center" vertical="center"/>
      <protection/>
    </xf>
    <xf numFmtId="190" fontId="14" fillId="0" borderId="0" xfId="427" applyNumberFormat="1" applyFont="1" applyFill="1" applyAlignment="1">
      <alignment horizontal="center" vertical="center"/>
      <protection/>
    </xf>
    <xf numFmtId="0" fontId="14" fillId="0" borderId="0" xfId="427" applyFont="1" applyFill="1" applyAlignment="1">
      <alignment horizontal="center" vertical="center"/>
      <protection/>
    </xf>
    <xf numFmtId="189" fontId="14" fillId="0" borderId="0" xfId="427" applyNumberFormat="1" applyFont="1" applyFill="1" applyAlignment="1">
      <alignment horizontal="center" vertical="center"/>
      <protection/>
    </xf>
    <xf numFmtId="0" fontId="21" fillId="0" borderId="21" xfId="427" applyFont="1" applyFill="1" applyBorder="1" applyAlignment="1">
      <alignment horizontal="center" vertical="center"/>
      <protection/>
    </xf>
    <xf numFmtId="190" fontId="21" fillId="0" borderId="0" xfId="427" applyNumberFormat="1" applyFont="1" applyFill="1" applyAlignment="1">
      <alignment horizontal="center" vertical="center"/>
      <protection/>
    </xf>
    <xf numFmtId="193" fontId="21" fillId="0" borderId="0" xfId="427" applyNumberFormat="1" applyFont="1" applyFill="1" applyAlignment="1">
      <alignment horizontal="center" vertical="center"/>
      <protection/>
    </xf>
    <xf numFmtId="0" fontId="18" fillId="0" borderId="0" xfId="427" applyFont="1" applyFill="1" applyAlignment="1">
      <alignment horizontal="center" vertical="center"/>
      <protection/>
    </xf>
    <xf numFmtId="0" fontId="18" fillId="0" borderId="0" xfId="427" applyFont="1" applyFill="1" applyAlignment="1">
      <alignment vertical="center"/>
      <protection/>
    </xf>
    <xf numFmtId="189" fontId="14" fillId="0" borderId="0" xfId="427" applyNumberFormat="1" applyFont="1" applyFill="1" applyBorder="1" applyAlignment="1" applyProtection="1">
      <alignment vertical="center"/>
      <protection locked="0"/>
    </xf>
    <xf numFmtId="189" fontId="14" fillId="0" borderId="0" xfId="427" applyNumberFormat="1" applyFont="1" applyFill="1" applyBorder="1" applyAlignment="1" applyProtection="1">
      <alignment horizontal="right" vertical="center"/>
      <protection locked="0"/>
    </xf>
    <xf numFmtId="189" fontId="14" fillId="0" borderId="24" xfId="427" applyNumberFormat="1" applyFont="1" applyFill="1" applyBorder="1" applyAlignment="1">
      <alignment horizontal="center" vertical="center"/>
      <protection/>
    </xf>
    <xf numFmtId="189" fontId="14" fillId="0" borderId="24" xfId="427" applyNumberFormat="1" applyFont="1" applyFill="1" applyBorder="1" applyAlignment="1" applyProtection="1">
      <alignment vertical="center"/>
      <protection locked="0"/>
    </xf>
    <xf numFmtId="190" fontId="21" fillId="0" borderId="24" xfId="427" applyNumberFormat="1" applyFont="1" applyFill="1" applyBorder="1" applyAlignment="1">
      <alignment horizontal="center" vertical="center"/>
      <protection/>
    </xf>
    <xf numFmtId="190" fontId="14" fillId="0" borderId="24" xfId="427" applyNumberFormat="1" applyFont="1" applyFill="1" applyBorder="1" applyAlignment="1">
      <alignment horizontal="center" vertical="center"/>
      <protection/>
    </xf>
    <xf numFmtId="0" fontId="15" fillId="0" borderId="0" xfId="427" applyFont="1" applyFill="1" applyBorder="1" applyAlignment="1">
      <alignment/>
      <protection/>
    </xf>
    <xf numFmtId="0" fontId="15" fillId="0" borderId="0" xfId="427" applyFont="1" applyFill="1" applyAlignment="1">
      <alignment/>
      <protection/>
    </xf>
    <xf numFmtId="0" fontId="15" fillId="0" borderId="0" xfId="427" applyFont="1" applyFill="1" applyAlignment="1" quotePrefix="1">
      <alignment/>
      <protection/>
    </xf>
    <xf numFmtId="0" fontId="15" fillId="0" borderId="0" xfId="427" applyFont="1" applyFill="1" applyBorder="1" applyAlignment="1">
      <alignment horizontal="left"/>
      <protection/>
    </xf>
    <xf numFmtId="0" fontId="15" fillId="0" borderId="0" xfId="427" applyFont="1" applyFill="1" applyBorder="1" applyAlignment="1" quotePrefix="1">
      <alignment horizontal="right"/>
      <protection/>
    </xf>
    <xf numFmtId="0" fontId="15" fillId="0" borderId="0" xfId="427" applyFont="1" applyFill="1" applyAlignment="1">
      <alignment horizontal="left"/>
      <protection/>
    </xf>
    <xf numFmtId="0" fontId="15" fillId="0" borderId="0" xfId="427" applyFont="1" applyFill="1" applyAlignment="1" quotePrefix="1">
      <alignment horizontal="left"/>
      <protection/>
    </xf>
    <xf numFmtId="0" fontId="16" fillId="0" borderId="0" xfId="427" applyFont="1" applyFill="1" applyAlignment="1">
      <alignment vertical="center"/>
      <protection/>
    </xf>
    <xf numFmtId="0" fontId="22" fillId="0" borderId="25" xfId="427" applyFont="1" applyFill="1" applyBorder="1" applyAlignment="1">
      <alignment vertical="center" shrinkToFit="1"/>
      <protection/>
    </xf>
    <xf numFmtId="0" fontId="35" fillId="0" borderId="19" xfId="427" applyFont="1" applyFill="1" applyBorder="1" applyAlignment="1">
      <alignment horizontal="center" vertical="center" shrinkToFit="1"/>
      <protection/>
    </xf>
    <xf numFmtId="0" fontId="10" fillId="0" borderId="21" xfId="427" applyFont="1" applyFill="1" applyBorder="1" applyAlignment="1">
      <alignment horizontal="center" vertical="center" shrinkToFit="1"/>
      <protection/>
    </xf>
    <xf numFmtId="0" fontId="22" fillId="0" borderId="22" xfId="427" applyFont="1" applyFill="1" applyBorder="1" applyAlignment="1">
      <alignment horizontal="center" vertical="center" shrinkToFit="1"/>
      <protection/>
    </xf>
    <xf numFmtId="0" fontId="35" fillId="0" borderId="18" xfId="427" applyFont="1" applyFill="1" applyBorder="1" applyAlignment="1">
      <alignment horizontal="center" vertical="center" shrinkToFit="1"/>
      <protection/>
    </xf>
    <xf numFmtId="0" fontId="22" fillId="0" borderId="20" xfId="427" applyFont="1" applyFill="1" applyBorder="1" applyAlignment="1">
      <alignment horizontal="center" vertical="center" shrinkToFit="1"/>
      <protection/>
    </xf>
    <xf numFmtId="0" fontId="22" fillId="0" borderId="20" xfId="427" applyFont="1" applyFill="1" applyBorder="1" applyAlignment="1">
      <alignment horizontal="center" vertical="center" wrapText="1" shrinkToFit="1"/>
      <protection/>
    </xf>
    <xf numFmtId="0" fontId="22" fillId="0" borderId="23" xfId="427" applyFont="1" applyFill="1" applyBorder="1" applyAlignment="1">
      <alignment horizontal="center" vertical="center" shrinkToFit="1"/>
      <protection/>
    </xf>
    <xf numFmtId="0" fontId="22" fillId="0" borderId="17" xfId="427" applyFont="1" applyFill="1" applyBorder="1" applyAlignment="1" quotePrefix="1">
      <alignment horizontal="center" vertical="center" shrinkToFit="1"/>
      <protection/>
    </xf>
    <xf numFmtId="0" fontId="22" fillId="0" borderId="17" xfId="427" applyFont="1" applyFill="1" applyBorder="1" applyAlignment="1">
      <alignment horizontal="center" vertical="center" shrinkToFit="1"/>
      <protection/>
    </xf>
    <xf numFmtId="194" fontId="14" fillId="0" borderId="0" xfId="427" applyNumberFormat="1" applyFont="1" applyFill="1" applyBorder="1" applyAlignment="1">
      <alignment horizontal="center" vertical="center"/>
      <protection/>
    </xf>
    <xf numFmtId="194" fontId="14" fillId="0" borderId="24" xfId="427" applyNumberFormat="1" applyFont="1" applyFill="1" applyBorder="1" applyAlignment="1">
      <alignment horizontal="center" vertical="center"/>
      <protection/>
    </xf>
    <xf numFmtId="0" fontId="15" fillId="0" borderId="0" xfId="427" applyFont="1" applyFill="1" applyAlignment="1">
      <alignment horizontal="right"/>
      <protection/>
    </xf>
    <xf numFmtId="0" fontId="15" fillId="0" borderId="0" xfId="427" applyFont="1" applyFill="1" applyBorder="1" applyAlignment="1">
      <alignment horizontal="right"/>
      <protection/>
    </xf>
    <xf numFmtId="0" fontId="37" fillId="0" borderId="0" xfId="427" applyFont="1" applyFill="1" applyAlignment="1">
      <alignment horizontal="center"/>
      <protection/>
    </xf>
    <xf numFmtId="0" fontId="37" fillId="0" borderId="0" xfId="427" applyFont="1" applyFill="1">
      <alignment/>
      <protection/>
    </xf>
    <xf numFmtId="0" fontId="22" fillId="0" borderId="0" xfId="427" applyFont="1" applyFill="1" applyAlignment="1">
      <alignment horizontal="right" vertical="center"/>
      <protection/>
    </xf>
    <xf numFmtId="0" fontId="35" fillId="0" borderId="18" xfId="427" applyFont="1" applyFill="1" applyBorder="1" applyAlignment="1" quotePrefix="1">
      <alignment horizontal="center" vertical="center" shrinkToFit="1"/>
      <protection/>
    </xf>
    <xf numFmtId="0" fontId="35" fillId="0" borderId="25" xfId="427" applyFont="1" applyFill="1" applyBorder="1" applyAlignment="1">
      <alignment horizontal="center" vertical="center" shrinkToFit="1"/>
      <protection/>
    </xf>
    <xf numFmtId="0" fontId="22" fillId="0" borderId="19" xfId="427" applyFont="1" applyFill="1" applyBorder="1" applyAlignment="1">
      <alignment vertical="center" shrinkToFit="1"/>
      <protection/>
    </xf>
    <xf numFmtId="0" fontId="22" fillId="0" borderId="0" xfId="427" applyFont="1" applyFill="1" applyBorder="1" applyAlignment="1">
      <alignment vertical="center"/>
      <protection/>
    </xf>
    <xf numFmtId="0" fontId="22" fillId="0" borderId="22" xfId="427" applyFont="1" applyFill="1" applyBorder="1" applyAlignment="1" quotePrefix="1">
      <alignment horizontal="center" vertical="center" wrapText="1" shrinkToFit="1"/>
      <protection/>
    </xf>
    <xf numFmtId="0" fontId="22" fillId="0" borderId="20" xfId="427" applyFont="1" applyFill="1" applyBorder="1" applyAlignment="1" quotePrefix="1">
      <alignment horizontal="center" vertical="center" wrapText="1" shrinkToFit="1"/>
      <protection/>
    </xf>
    <xf numFmtId="0" fontId="22" fillId="0" borderId="21" xfId="427" applyFont="1" applyFill="1" applyBorder="1" applyAlignment="1">
      <alignment horizontal="center" vertical="center" wrapText="1" shrinkToFit="1"/>
      <protection/>
    </xf>
    <xf numFmtId="0" fontId="10" fillId="0" borderId="26" xfId="427" applyFont="1" applyFill="1" applyBorder="1" applyAlignment="1">
      <alignment horizontal="center" vertical="center" shrinkToFit="1"/>
      <protection/>
    </xf>
    <xf numFmtId="0" fontId="22" fillId="0" borderId="23" xfId="427" applyFont="1" applyFill="1" applyBorder="1" applyAlignment="1">
      <alignment horizontal="center" vertical="center" wrapText="1" shrinkToFit="1"/>
      <protection/>
    </xf>
    <xf numFmtId="0" fontId="22" fillId="0" borderId="26" xfId="427" applyFont="1" applyFill="1" applyBorder="1" applyAlignment="1" quotePrefix="1">
      <alignment horizontal="center" vertical="center" wrapText="1" shrinkToFit="1"/>
      <protection/>
    </xf>
    <xf numFmtId="194" fontId="14" fillId="0" borderId="25" xfId="427" applyNumberFormat="1" applyFont="1" applyFill="1" applyBorder="1" applyAlignment="1">
      <alignment horizontal="center" vertical="center"/>
      <protection/>
    </xf>
    <xf numFmtId="0" fontId="14" fillId="0" borderId="0" xfId="427" applyFont="1" applyFill="1" applyBorder="1" applyAlignment="1">
      <alignment horizontal="center" vertical="center"/>
      <protection/>
    </xf>
    <xf numFmtId="0" fontId="14" fillId="0" borderId="0" xfId="427" applyFont="1" applyFill="1" applyBorder="1" applyAlignment="1">
      <alignment vertical="center"/>
      <protection/>
    </xf>
    <xf numFmtId="194" fontId="14" fillId="0" borderId="0" xfId="427" applyNumberFormat="1" applyFont="1" applyFill="1" applyAlignment="1">
      <alignment horizontal="center" vertical="center"/>
      <protection/>
    </xf>
    <xf numFmtId="194" fontId="14" fillId="0" borderId="0" xfId="108" applyNumberFormat="1" applyFont="1" applyFill="1" applyAlignment="1">
      <alignment horizontal="center" vertical="center"/>
    </xf>
    <xf numFmtId="194" fontId="14" fillId="0" borderId="21" xfId="427" applyNumberFormat="1" applyFont="1" applyFill="1" applyBorder="1" applyAlignment="1">
      <alignment horizontal="center" vertical="center"/>
      <protection/>
    </xf>
    <xf numFmtId="0" fontId="23" fillId="0" borderId="21" xfId="427" applyFont="1" applyFill="1" applyBorder="1" applyAlignment="1">
      <alignment horizontal="center" vertical="center"/>
      <protection/>
    </xf>
    <xf numFmtId="194" fontId="23" fillId="0" borderId="0" xfId="427" applyNumberFormat="1" applyFont="1" applyFill="1" applyBorder="1" applyAlignment="1">
      <alignment horizontal="center" vertical="center"/>
      <protection/>
    </xf>
    <xf numFmtId="194" fontId="23" fillId="0" borderId="0" xfId="427" applyNumberFormat="1" applyFont="1" applyFill="1" applyAlignment="1">
      <alignment horizontal="center" vertical="center"/>
      <protection/>
    </xf>
    <xf numFmtId="194" fontId="23" fillId="0" borderId="21" xfId="427" applyNumberFormat="1" applyFont="1" applyFill="1" applyBorder="1" applyAlignment="1">
      <alignment horizontal="center" vertical="center"/>
      <protection/>
    </xf>
    <xf numFmtId="0" fontId="23" fillId="0" borderId="0" xfId="427" applyFont="1" applyFill="1" applyBorder="1" applyAlignment="1">
      <alignment horizontal="center" vertical="center"/>
      <protection/>
    </xf>
    <xf numFmtId="194" fontId="21" fillId="0" borderId="0" xfId="427" applyNumberFormat="1" applyFont="1" applyFill="1" applyBorder="1" applyAlignment="1">
      <alignment horizontal="center" vertical="center"/>
      <protection/>
    </xf>
    <xf numFmtId="194" fontId="21" fillId="0" borderId="0" xfId="427" applyNumberFormat="1" applyFont="1" applyFill="1" applyAlignment="1">
      <alignment horizontal="center" vertical="center"/>
      <protection/>
    </xf>
    <xf numFmtId="194" fontId="21" fillId="0" borderId="21" xfId="427" applyNumberFormat="1" applyFont="1" applyFill="1" applyBorder="1" applyAlignment="1">
      <alignment horizontal="center" vertical="center"/>
      <protection/>
    </xf>
    <xf numFmtId="0" fontId="21" fillId="0" borderId="0" xfId="427" applyFont="1" applyFill="1" applyBorder="1" applyAlignment="1">
      <alignment horizontal="center" vertical="center"/>
      <protection/>
    </xf>
    <xf numFmtId="0" fontId="18" fillId="0" borderId="0" xfId="427" applyFont="1" applyFill="1" applyBorder="1" applyAlignment="1">
      <alignment vertical="center"/>
      <protection/>
    </xf>
    <xf numFmtId="0" fontId="15" fillId="0" borderId="21" xfId="427" applyFont="1" applyFill="1" applyBorder="1" applyAlignment="1">
      <alignment horizontal="center" vertical="center"/>
      <protection/>
    </xf>
    <xf numFmtId="194" fontId="14" fillId="0" borderId="0" xfId="427" applyNumberFormat="1" applyFont="1" applyFill="1" applyBorder="1" applyAlignment="1" applyProtection="1">
      <alignment horizontal="center" vertical="center"/>
      <protection locked="0"/>
    </xf>
    <xf numFmtId="194" fontId="14" fillId="0" borderId="21" xfId="427" applyNumberFormat="1" applyFont="1" applyFill="1" applyBorder="1" applyAlignment="1" applyProtection="1">
      <alignment horizontal="center" vertical="center"/>
      <protection locked="0"/>
    </xf>
    <xf numFmtId="0" fontId="15" fillId="0" borderId="26" xfId="427" applyFont="1" applyFill="1" applyBorder="1" applyAlignment="1">
      <alignment horizontal="center" vertical="center"/>
      <protection/>
    </xf>
    <xf numFmtId="194" fontId="14" fillId="0" borderId="24" xfId="427" applyNumberFormat="1" applyFont="1" applyFill="1" applyBorder="1" applyAlignment="1" applyProtection="1">
      <alignment horizontal="center" vertical="center"/>
      <protection locked="0"/>
    </xf>
    <xf numFmtId="194" fontId="14" fillId="0" borderId="26" xfId="427" applyNumberFormat="1" applyFont="1" applyFill="1" applyBorder="1" applyAlignment="1" applyProtection="1">
      <alignment horizontal="center" vertical="center"/>
      <protection locked="0"/>
    </xf>
    <xf numFmtId="0" fontId="15" fillId="0" borderId="0" xfId="427" applyFont="1" applyFill="1">
      <alignment/>
      <protection/>
    </xf>
    <xf numFmtId="0" fontId="15" fillId="0" borderId="0" xfId="427" applyFont="1" applyFill="1" applyBorder="1">
      <alignment/>
      <protection/>
    </xf>
    <xf numFmtId="0" fontId="14" fillId="0" borderId="0" xfId="427" applyFont="1" applyFill="1">
      <alignment/>
      <protection/>
    </xf>
    <xf numFmtId="0" fontId="16" fillId="0" borderId="0" xfId="427" applyFont="1" applyFill="1">
      <alignment/>
      <protection/>
    </xf>
    <xf numFmtId="0" fontId="67" fillId="0" borderId="0" xfId="427" applyFont="1" applyFill="1" applyAlignment="1">
      <alignment horizontal="center"/>
      <protection/>
    </xf>
    <xf numFmtId="0" fontId="22" fillId="0" borderId="25" xfId="427" applyFont="1" applyFill="1" applyBorder="1" applyAlignment="1">
      <alignment vertical="center"/>
      <protection/>
    </xf>
    <xf numFmtId="0" fontId="22" fillId="0" borderId="19" xfId="427" applyFont="1" applyFill="1" applyBorder="1" applyAlignment="1">
      <alignment vertical="center"/>
      <protection/>
    </xf>
    <xf numFmtId="0" fontId="35" fillId="0" borderId="20" xfId="427" applyFont="1" applyFill="1" applyBorder="1" applyAlignment="1">
      <alignment horizontal="center" vertical="center"/>
      <protection/>
    </xf>
    <xf numFmtId="0" fontId="10" fillId="0" borderId="26" xfId="427" applyFont="1" applyFill="1" applyBorder="1" applyAlignment="1">
      <alignment horizontal="center" vertical="center"/>
      <protection/>
    </xf>
    <xf numFmtId="0" fontId="22" fillId="0" borderId="17" xfId="427" applyFont="1" applyFill="1" applyBorder="1" applyAlignment="1">
      <alignment horizontal="center" vertical="center"/>
      <protection/>
    </xf>
    <xf numFmtId="0" fontId="22" fillId="0" borderId="17" xfId="427" applyFont="1" applyFill="1" applyBorder="1" applyAlignment="1" quotePrefix="1">
      <alignment horizontal="center" vertical="center"/>
      <protection/>
    </xf>
    <xf numFmtId="0" fontId="22" fillId="0" borderId="23" xfId="427" applyFont="1" applyFill="1" applyBorder="1" applyAlignment="1">
      <alignment horizontal="center" vertical="center"/>
      <protection/>
    </xf>
    <xf numFmtId="0" fontId="14" fillId="0" borderId="19" xfId="427" applyFont="1" applyFill="1" applyBorder="1" applyAlignment="1">
      <alignment horizontal="center" vertical="center"/>
      <protection/>
    </xf>
    <xf numFmtId="0" fontId="14" fillId="0" borderId="22" xfId="427" applyFont="1" applyFill="1" applyBorder="1" applyAlignment="1">
      <alignment horizontal="center" vertical="center"/>
      <protection/>
    </xf>
    <xf numFmtId="0" fontId="23" fillId="0" borderId="22" xfId="427" applyFont="1" applyFill="1" applyBorder="1" applyAlignment="1">
      <alignment horizontal="center" vertical="center"/>
      <protection/>
    </xf>
    <xf numFmtId="0" fontId="21" fillId="0" borderId="22" xfId="427" applyFont="1" applyFill="1" applyBorder="1" applyAlignment="1">
      <alignment horizontal="center" vertical="center"/>
      <protection/>
    </xf>
    <xf numFmtId="188" fontId="14" fillId="0" borderId="0" xfId="427" applyNumberFormat="1" applyFont="1" applyFill="1" applyBorder="1" applyAlignment="1" applyProtection="1">
      <alignment horizontal="center" vertical="center"/>
      <protection locked="0"/>
    </xf>
    <xf numFmtId="188" fontId="14" fillId="0" borderId="21" xfId="427" applyNumberFormat="1" applyFont="1" applyFill="1" applyBorder="1" applyAlignment="1" applyProtection="1">
      <alignment horizontal="center" vertical="center"/>
      <protection locked="0"/>
    </xf>
    <xf numFmtId="0" fontId="14" fillId="0" borderId="0" xfId="427" applyFont="1" applyFill="1" applyBorder="1" applyAlignment="1">
      <alignment horizontal="center" vertical="center" shrinkToFit="1"/>
      <protection/>
    </xf>
    <xf numFmtId="190" fontId="14" fillId="0" borderId="23" xfId="427" applyNumberFormat="1" applyFont="1" applyFill="1" applyBorder="1" applyAlignment="1">
      <alignment horizontal="center" vertical="center"/>
      <protection/>
    </xf>
    <xf numFmtId="188" fontId="14" fillId="0" borderId="24" xfId="427" applyNumberFormat="1" applyFont="1" applyFill="1" applyBorder="1" applyAlignment="1" applyProtection="1">
      <alignment horizontal="center" vertical="center"/>
      <protection locked="0"/>
    </xf>
    <xf numFmtId="188" fontId="14" fillId="0" borderId="26" xfId="427" applyNumberFormat="1" applyFont="1" applyFill="1" applyBorder="1" applyAlignment="1" applyProtection="1">
      <alignment horizontal="center" vertical="center"/>
      <protection locked="0"/>
    </xf>
    <xf numFmtId="0" fontId="14" fillId="0" borderId="24" xfId="427" applyFont="1" applyFill="1" applyBorder="1" applyAlignment="1">
      <alignment horizontal="center" vertical="center" shrinkToFit="1"/>
      <protection/>
    </xf>
    <xf numFmtId="0" fontId="15" fillId="0" borderId="27" xfId="427" applyFont="1" applyFill="1" applyBorder="1" applyAlignment="1" quotePrefix="1">
      <alignment horizontal="left"/>
      <protection/>
    </xf>
    <xf numFmtId="0" fontId="14" fillId="0" borderId="0" xfId="427" applyFont="1" applyFill="1" applyBorder="1" applyAlignment="1">
      <alignment/>
      <protection/>
    </xf>
    <xf numFmtId="0" fontId="14" fillId="0" borderId="0" xfId="427" applyFont="1" applyFill="1" applyBorder="1" applyAlignment="1" quotePrefix="1">
      <alignment horizontal="right"/>
      <protection/>
    </xf>
    <xf numFmtId="0" fontId="22" fillId="0" borderId="0" xfId="427" applyFont="1" applyFill="1">
      <alignment/>
      <protection/>
    </xf>
    <xf numFmtId="0" fontId="10" fillId="0" borderId="25" xfId="427" applyFont="1" applyFill="1" applyBorder="1" applyAlignment="1">
      <alignment horizontal="center" vertical="center"/>
      <protection/>
    </xf>
    <xf numFmtId="0" fontId="35" fillId="0" borderId="17" xfId="427" applyFont="1" applyFill="1" applyBorder="1" applyAlignment="1">
      <alignment horizontal="center" vertical="center" wrapText="1"/>
      <protection/>
    </xf>
    <xf numFmtId="0" fontId="35" fillId="0" borderId="3" xfId="427" applyFont="1" applyFill="1" applyBorder="1" applyAlignment="1">
      <alignment horizontal="center" vertical="center" wrapText="1"/>
      <protection/>
    </xf>
    <xf numFmtId="0" fontId="22" fillId="0" borderId="23" xfId="427" applyFont="1" applyFill="1" applyBorder="1" applyAlignment="1" quotePrefix="1">
      <alignment horizontal="center" vertical="center"/>
      <protection/>
    </xf>
    <xf numFmtId="0" fontId="22" fillId="0" borderId="24" xfId="427" applyFont="1" applyFill="1" applyBorder="1" applyAlignment="1">
      <alignment horizontal="center" vertical="center"/>
      <protection/>
    </xf>
    <xf numFmtId="189" fontId="14" fillId="0" borderId="21" xfId="427" applyNumberFormat="1" applyFont="1" applyFill="1" applyBorder="1" applyAlignment="1">
      <alignment horizontal="center" vertical="center"/>
      <protection/>
    </xf>
    <xf numFmtId="0" fontId="20" fillId="0" borderId="0" xfId="427" applyFont="1" applyFill="1">
      <alignment/>
      <protection/>
    </xf>
    <xf numFmtId="0" fontId="14" fillId="0" borderId="21" xfId="427" applyFont="1" applyFill="1" applyBorder="1" applyAlignment="1">
      <alignment horizontal="center" vertical="center" shrinkToFit="1"/>
      <protection/>
    </xf>
    <xf numFmtId="190" fontId="14" fillId="0" borderId="22" xfId="427" applyNumberFormat="1" applyFont="1" applyFill="1" applyBorder="1" applyAlignment="1">
      <alignment horizontal="center" vertical="center" shrinkToFit="1"/>
      <protection/>
    </xf>
    <xf numFmtId="190" fontId="14" fillId="0" borderId="0" xfId="427" applyNumberFormat="1" applyFont="1" applyFill="1" applyAlignment="1">
      <alignment horizontal="center" vertical="center" shrinkToFit="1"/>
      <protection/>
    </xf>
    <xf numFmtId="190" fontId="14" fillId="0" borderId="0" xfId="427" applyNumberFormat="1" applyFont="1" applyFill="1" applyBorder="1" applyAlignment="1">
      <alignment horizontal="center" vertical="center" shrinkToFit="1"/>
      <protection/>
    </xf>
    <xf numFmtId="0" fontId="14" fillId="0" borderId="22" xfId="427" applyFont="1" applyFill="1" applyBorder="1" applyAlignment="1">
      <alignment horizontal="center" vertical="center" shrinkToFit="1"/>
      <protection/>
    </xf>
    <xf numFmtId="0" fontId="20" fillId="0" borderId="0" xfId="427" applyFont="1" applyFill="1" applyAlignment="1">
      <alignment vertical="center" shrinkToFit="1"/>
      <protection/>
    </xf>
    <xf numFmtId="190" fontId="21" fillId="0" borderId="0" xfId="427" applyNumberFormat="1" applyFont="1" applyFill="1" applyAlignment="1">
      <alignment horizontal="center" vertical="center" shrinkToFit="1"/>
      <protection/>
    </xf>
    <xf numFmtId="0" fontId="18" fillId="0" borderId="0" xfId="427" applyFont="1" applyFill="1" applyAlignment="1">
      <alignment vertical="center" shrinkToFit="1"/>
      <protection/>
    </xf>
    <xf numFmtId="0" fontId="14" fillId="0" borderId="0" xfId="427" applyFont="1" applyFill="1" applyAlignment="1">
      <alignment vertical="center" shrinkToFit="1"/>
      <protection/>
    </xf>
    <xf numFmtId="0" fontId="15" fillId="0" borderId="0" xfId="427" applyFont="1" applyFill="1" applyBorder="1" applyAlignment="1" quotePrefix="1">
      <alignment vertical="center"/>
      <protection/>
    </xf>
    <xf numFmtId="0" fontId="15" fillId="0" borderId="0" xfId="427" applyFont="1" applyFill="1" applyBorder="1" applyAlignment="1">
      <alignment vertical="center"/>
      <protection/>
    </xf>
    <xf numFmtId="189" fontId="14" fillId="0" borderId="0" xfId="427" applyNumberFormat="1" applyFont="1" applyFill="1" applyBorder="1" applyAlignment="1">
      <alignment horizontal="center" vertical="center"/>
      <protection/>
    </xf>
    <xf numFmtId="0" fontId="14" fillId="0" borderId="0" xfId="425" applyFont="1" applyFill="1" applyAlignment="1">
      <alignment vertical="center" shrinkToFit="1"/>
      <protection/>
    </xf>
    <xf numFmtId="0" fontId="7" fillId="0" borderId="0" xfId="425" applyFont="1" applyFill="1" applyAlignment="1">
      <alignment shrinkToFit="1"/>
      <protection/>
    </xf>
    <xf numFmtId="0" fontId="7" fillId="0" borderId="0" xfId="175" applyFont="1" applyFill="1" applyAlignment="1">
      <alignment horizontal="left" vertical="center"/>
      <protection/>
    </xf>
    <xf numFmtId="0" fontId="7" fillId="0" borderId="0" xfId="425" applyFont="1" applyFill="1" applyAlignment="1">
      <alignment/>
      <protection/>
    </xf>
    <xf numFmtId="0" fontId="7" fillId="0" borderId="0" xfId="425" applyFont="1" applyFill="1" applyBorder="1" applyAlignment="1">
      <alignment/>
      <protection/>
    </xf>
    <xf numFmtId="0" fontId="7" fillId="0" borderId="0" xfId="175" applyFont="1" applyFill="1">
      <alignment vertical="center"/>
      <protection/>
    </xf>
    <xf numFmtId="0" fontId="7" fillId="0" borderId="0" xfId="425" applyFont="1" applyFill="1" applyAlignment="1" quotePrefix="1">
      <alignment horizontal="left"/>
      <protection/>
    </xf>
    <xf numFmtId="0" fontId="7" fillId="0" borderId="0" xfId="427" applyFont="1" applyFill="1" applyAlignment="1">
      <alignment horizontal="left"/>
      <protection/>
    </xf>
    <xf numFmtId="0" fontId="7" fillId="0" borderId="0" xfId="427" applyFont="1" applyFill="1" applyAlignment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425" applyFill="1">
      <alignment/>
      <protection/>
    </xf>
    <xf numFmtId="0" fontId="15" fillId="0" borderId="0" xfId="425" applyFont="1" applyFill="1" applyAlignment="1">
      <alignment shrinkToFit="1"/>
      <protection/>
    </xf>
    <xf numFmtId="0" fontId="15" fillId="0" borderId="0" xfId="425" applyFont="1" applyFill="1" applyAlignment="1">
      <alignment/>
      <protection/>
    </xf>
    <xf numFmtId="0" fontId="15" fillId="0" borderId="0" xfId="175" applyFont="1" applyFill="1" applyAlignment="1">
      <alignment horizontal="left" vertical="center"/>
      <protection/>
    </xf>
    <xf numFmtId="0" fontId="15" fillId="0" borderId="0" xfId="425" applyFont="1" applyFill="1" applyBorder="1" applyAlignment="1" quotePrefix="1">
      <alignment/>
      <protection/>
    </xf>
    <xf numFmtId="0" fontId="15" fillId="0" borderId="27" xfId="425" applyFont="1" applyFill="1" applyBorder="1" applyAlignment="1">
      <alignment vertical="center"/>
      <protection/>
    </xf>
    <xf numFmtId="0" fontId="15" fillId="0" borderId="27" xfId="425" applyFont="1" applyFill="1" applyBorder="1" applyAlignment="1" quotePrefix="1">
      <alignment vertical="center"/>
      <protection/>
    </xf>
    <xf numFmtId="0" fontId="15" fillId="0" borderId="0" xfId="425" applyFont="1" applyFill="1" applyBorder="1" applyAlignment="1">
      <alignment vertical="center"/>
      <protection/>
    </xf>
    <xf numFmtId="0" fontId="15" fillId="0" borderId="0" xfId="425" applyFont="1" applyFill="1" applyBorder="1" applyAlignment="1" quotePrefix="1">
      <alignment vertical="center"/>
      <protection/>
    </xf>
    <xf numFmtId="0" fontId="0" fillId="0" borderId="0" xfId="425" applyFont="1" applyFill="1">
      <alignment/>
      <protection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0" xfId="175" applyFont="1" applyFill="1">
      <alignment vertical="center"/>
      <protection/>
    </xf>
    <xf numFmtId="0" fontId="24" fillId="0" borderId="0" xfId="175" applyFont="1" applyFill="1">
      <alignment vertical="center"/>
      <protection/>
    </xf>
    <xf numFmtId="0" fontId="22" fillId="0" borderId="0" xfId="175" applyFont="1" applyFill="1" applyAlignment="1">
      <alignment horizontal="right" vertical="center"/>
      <protection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21" fillId="0" borderId="18" xfId="175" applyFont="1" applyFill="1" applyBorder="1" applyAlignment="1">
      <alignment horizontal="distributed" vertical="center" wrapText="1" indent="1"/>
      <protection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175" applyFont="1" applyFill="1" applyBorder="1" applyAlignment="1">
      <alignment horizontal="distributed" vertical="center" wrapText="1" indent="1"/>
      <protection/>
    </xf>
    <xf numFmtId="0" fontId="14" fillId="0" borderId="17" xfId="175" applyFont="1" applyFill="1" applyBorder="1" applyAlignment="1">
      <alignment horizontal="distributed" vertical="center" wrapText="1" indent="1"/>
      <protection/>
    </xf>
    <xf numFmtId="0" fontId="91" fillId="0" borderId="0" xfId="175" applyFont="1" applyFill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vertical="center"/>
    </xf>
    <xf numFmtId="0" fontId="14" fillId="0" borderId="19" xfId="0" applyFont="1" applyFill="1" applyBorder="1" applyAlignment="1" quotePrefix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20" xfId="0" applyFont="1" applyFill="1" applyBorder="1" applyAlignment="1" quotePrefix="1">
      <alignment horizontal="center" vertical="center" shrinkToFit="1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6" fontId="29" fillId="0" borderId="0" xfId="0" applyNumberFormat="1" applyFont="1" applyFill="1" applyAlignment="1">
      <alignment horizontal="center" vertical="center" shrinkToFit="1"/>
    </xf>
    <xf numFmtId="0" fontId="37" fillId="0" borderId="0" xfId="0" applyFont="1" applyFill="1" applyAlignment="1">
      <alignment/>
    </xf>
    <xf numFmtId="0" fontId="22" fillId="0" borderId="24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90" fontId="107" fillId="0" borderId="0" xfId="427" applyNumberFormat="1" applyFont="1" applyFill="1" applyAlignment="1">
      <alignment horizontal="center" vertical="center" shrinkToFit="1"/>
      <protection/>
    </xf>
    <xf numFmtId="0" fontId="107" fillId="0" borderId="0" xfId="427" applyFont="1" applyFill="1" applyAlignment="1">
      <alignment vertical="center" shrinkToFit="1"/>
      <protection/>
    </xf>
    <xf numFmtId="188" fontId="108" fillId="0" borderId="0" xfId="427" applyNumberFormat="1" applyFont="1" applyFill="1" applyBorder="1" applyAlignment="1">
      <alignment horizontal="center" vertical="center" shrinkToFit="1"/>
      <protection/>
    </xf>
    <xf numFmtId="0" fontId="108" fillId="0" borderId="0" xfId="427" applyFont="1" applyFill="1" applyAlignment="1">
      <alignment vertical="center" shrinkToFit="1"/>
      <protection/>
    </xf>
    <xf numFmtId="188" fontId="108" fillId="0" borderId="24" xfId="427" applyNumberFormat="1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vertical="center"/>
    </xf>
    <xf numFmtId="0" fontId="14" fillId="0" borderId="0" xfId="175" applyFont="1" applyFill="1" applyAlignment="1">
      <alignment horizontal="right" vertical="center"/>
      <protection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41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justify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right" vertical="center" wrapText="1" indent="1"/>
    </xf>
    <xf numFmtId="194" fontId="14" fillId="0" borderId="0" xfId="0" applyNumberFormat="1" applyFont="1" applyFill="1" applyAlignment="1">
      <alignment horizontal="right" vertical="center" wrapText="1" indent="1"/>
    </xf>
    <xf numFmtId="0" fontId="22" fillId="0" borderId="42" xfId="0" applyFont="1" applyFill="1" applyBorder="1" applyAlignment="1">
      <alignment horizontal="right" vertical="center" wrapText="1" indent="1"/>
    </xf>
    <xf numFmtId="210" fontId="14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right" vertical="center" wrapText="1" indent="1"/>
    </xf>
    <xf numFmtId="194" fontId="14" fillId="0" borderId="21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justify"/>
    </xf>
    <xf numFmtId="0" fontId="14" fillId="0" borderId="0" xfId="0" applyFont="1" applyFill="1" applyAlignment="1">
      <alignment horizontal="right"/>
    </xf>
    <xf numFmtId="0" fontId="14" fillId="0" borderId="43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vertical="center"/>
    </xf>
    <xf numFmtId="41" fontId="14" fillId="0" borderId="38" xfId="0" applyNumberFormat="1" applyFont="1" applyFill="1" applyBorder="1" applyAlignment="1">
      <alignment horizontal="right" vertical="center" wrapText="1" indent="2"/>
    </xf>
    <xf numFmtId="41" fontId="14" fillId="0" borderId="0" xfId="0" applyNumberFormat="1" applyFont="1" applyFill="1" applyBorder="1" applyAlignment="1">
      <alignment horizontal="right" vertical="center" wrapText="1" indent="2"/>
    </xf>
    <xf numFmtId="41" fontId="14" fillId="0" borderId="42" xfId="0" applyNumberFormat="1" applyFont="1" applyFill="1" applyBorder="1" applyAlignment="1">
      <alignment horizontal="right" vertical="center" wrapText="1" indent="2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4" fillId="0" borderId="0" xfId="175" applyFont="1" applyFill="1" applyAlignment="1">
      <alignment vertical="center"/>
      <protection/>
    </xf>
    <xf numFmtId="0" fontId="29" fillId="0" borderId="0" xfId="175" applyFont="1" applyFill="1" applyAlignment="1">
      <alignment vertical="center"/>
      <protection/>
    </xf>
    <xf numFmtId="0" fontId="109" fillId="0" borderId="0" xfId="175" applyFont="1" applyFill="1">
      <alignment vertical="center"/>
      <protection/>
    </xf>
    <xf numFmtId="0" fontId="0" fillId="0" borderId="0" xfId="175" applyFont="1" applyFill="1">
      <alignment vertical="center"/>
      <protection/>
    </xf>
    <xf numFmtId="0" fontId="110" fillId="0" borderId="0" xfId="175" applyFont="1" applyFill="1">
      <alignment vertical="center"/>
      <protection/>
    </xf>
    <xf numFmtId="0" fontId="22" fillId="0" borderId="0" xfId="175" applyFont="1" applyFill="1" applyAlignment="1">
      <alignment vertical="center"/>
      <protection/>
    </xf>
    <xf numFmtId="0" fontId="108" fillId="0" borderId="0" xfId="175" applyFont="1" applyFill="1">
      <alignment vertical="center"/>
      <protection/>
    </xf>
    <xf numFmtId="0" fontId="5" fillId="0" borderId="0" xfId="175" applyFont="1" applyFill="1" applyAlignment="1">
      <alignment vertical="center"/>
      <protection/>
    </xf>
    <xf numFmtId="0" fontId="24" fillId="0" borderId="0" xfId="175" applyFont="1">
      <alignment vertical="center"/>
      <protection/>
    </xf>
    <xf numFmtId="0" fontId="0" fillId="0" borderId="0" xfId="175" applyFont="1">
      <alignment vertical="center"/>
      <protection/>
    </xf>
    <xf numFmtId="0" fontId="14" fillId="0" borderId="53" xfId="175" applyFont="1" applyFill="1" applyBorder="1" applyAlignment="1">
      <alignment horizontal="center" vertical="center" wrapText="1"/>
      <protection/>
    </xf>
    <xf numFmtId="49" fontId="46" fillId="0" borderId="54" xfId="142" applyNumberFormat="1" applyFont="1" applyFill="1" applyBorder="1" applyAlignment="1">
      <alignment horizontal="center" vertical="center" wrapText="1"/>
      <protection/>
    </xf>
    <xf numFmtId="49" fontId="21" fillId="0" borderId="54" xfId="142" applyNumberFormat="1" applyFont="1" applyFill="1" applyBorder="1" applyAlignment="1">
      <alignment horizontal="center" vertical="center" wrapText="1"/>
      <protection/>
    </xf>
    <xf numFmtId="0" fontId="21" fillId="0" borderId="55" xfId="175" applyFont="1" applyFill="1" applyBorder="1" applyAlignment="1">
      <alignment horizontal="center" vertical="center"/>
      <protection/>
    </xf>
    <xf numFmtId="49" fontId="21" fillId="0" borderId="56" xfId="142" applyNumberFormat="1" applyFont="1" applyFill="1" applyBorder="1" applyAlignment="1">
      <alignment horizontal="center" vertical="center" wrapText="1"/>
      <protection/>
    </xf>
    <xf numFmtId="191" fontId="14" fillId="0" borderId="55" xfId="142" applyNumberFormat="1" applyFont="1" applyFill="1" applyBorder="1" applyAlignment="1">
      <alignment horizontal="center" vertical="center" wrapText="1"/>
      <protection/>
    </xf>
    <xf numFmtId="191" fontId="14" fillId="0" borderId="0" xfId="142" applyNumberFormat="1" applyFont="1" applyFill="1" applyBorder="1" applyAlignment="1">
      <alignment horizontal="center" vertical="center" wrapText="1"/>
      <protection/>
    </xf>
    <xf numFmtId="0" fontId="99" fillId="0" borderId="0" xfId="175" applyFont="1" applyFill="1" applyAlignment="1">
      <alignment vertical="center"/>
      <protection/>
    </xf>
    <xf numFmtId="191" fontId="14" fillId="0" borderId="55" xfId="142" applyNumberFormat="1" applyFont="1" applyFill="1" applyBorder="1" applyAlignment="1">
      <alignment horizontal="right" vertical="center" wrapText="1" indent="2"/>
      <protection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21" fillId="0" borderId="57" xfId="0" applyFont="1" applyFill="1" applyBorder="1" applyAlignment="1">
      <alignment horizontal="center"/>
    </xf>
    <xf numFmtId="190" fontId="21" fillId="0" borderId="4" xfId="0" applyNumberFormat="1" applyFont="1" applyFill="1" applyBorder="1" applyAlignment="1" applyProtection="1">
      <alignment horizontal="right" vertical="center"/>
      <protection locked="0"/>
    </xf>
    <xf numFmtId="41" fontId="21" fillId="0" borderId="4" xfId="108" applyFont="1" applyFill="1" applyBorder="1" applyAlignment="1">
      <alignment horizontal="right" vertical="center" shrinkToFit="1"/>
    </xf>
    <xf numFmtId="41" fontId="21" fillId="0" borderId="4" xfId="108" applyFont="1" applyFill="1" applyBorder="1" applyAlignment="1" applyProtection="1">
      <alignment horizontal="right" vertical="center"/>
      <protection locked="0"/>
    </xf>
    <xf numFmtId="178" fontId="14" fillId="0" borderId="4" xfId="0" applyNumberFormat="1" applyFont="1" applyFill="1" applyBorder="1" applyAlignment="1">
      <alignment horizontal="right" vertical="center" shrinkToFit="1"/>
    </xf>
    <xf numFmtId="43" fontId="21" fillId="0" borderId="4" xfId="108" applyNumberFormat="1" applyFont="1" applyFill="1" applyBorder="1" applyAlignment="1">
      <alignment horizontal="right" vertical="center" shrinkToFit="1"/>
    </xf>
    <xf numFmtId="185" fontId="21" fillId="0" borderId="4" xfId="108" applyNumberFormat="1" applyFont="1" applyFill="1" applyBorder="1" applyAlignment="1" applyProtection="1">
      <alignment horizontal="right" vertical="center"/>
      <protection locked="0"/>
    </xf>
    <xf numFmtId="0" fontId="21" fillId="0" borderId="58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91" fontId="7" fillId="16" borderId="0" xfId="423" applyNumberFormat="1" applyFont="1" applyFill="1" applyBorder="1" applyAlignment="1" applyProtection="1">
      <alignment vertical="center"/>
      <protection locked="0"/>
    </xf>
    <xf numFmtId="191" fontId="7" fillId="16" borderId="29" xfId="423" applyNumberFormat="1" applyFont="1" applyFill="1" applyBorder="1" applyAlignment="1" applyProtection="1" quotePrefix="1">
      <alignment horizontal="center" vertical="center" shrinkToFit="1"/>
      <protection locked="0"/>
    </xf>
    <xf numFmtId="191" fontId="7" fillId="16" borderId="20" xfId="423" applyNumberFormat="1" applyFont="1" applyFill="1" applyBorder="1" applyAlignment="1" applyProtection="1">
      <alignment horizontal="center" vertical="center" shrinkToFit="1"/>
      <protection locked="0"/>
    </xf>
    <xf numFmtId="191" fontId="12" fillId="16" borderId="17" xfId="423" applyNumberFormat="1" applyFont="1" applyFill="1" applyBorder="1" applyAlignment="1" applyProtection="1">
      <alignment vertical="center" shrinkToFit="1"/>
      <protection locked="0"/>
    </xf>
    <xf numFmtId="191" fontId="14" fillId="0" borderId="27" xfId="0" applyNumberFormat="1" applyFont="1" applyBorder="1" applyAlignment="1">
      <alignment horizontal="right" vertical="center" shrinkToFit="1"/>
    </xf>
    <xf numFmtId="191" fontId="14" fillId="0" borderId="0" xfId="0" applyNumberFormat="1" applyFont="1" applyBorder="1" applyAlignment="1">
      <alignment horizontal="right" vertical="center" shrinkToFit="1"/>
    </xf>
    <xf numFmtId="191" fontId="22" fillId="0" borderId="0" xfId="0" applyNumberFormat="1" applyFont="1" applyBorder="1" applyAlignment="1">
      <alignment horizontal="right" vertical="center" shrinkToFit="1"/>
    </xf>
    <xf numFmtId="191" fontId="16" fillId="0" borderId="0" xfId="108" applyNumberFormat="1" applyFont="1" applyFill="1" applyBorder="1" applyAlignment="1">
      <alignment horizontal="right" vertical="center" shrinkToFit="1"/>
    </xf>
    <xf numFmtId="191" fontId="21" fillId="0" borderId="4" xfId="108" applyNumberFormat="1" applyFont="1" applyFill="1" applyBorder="1" applyAlignment="1">
      <alignment horizontal="right" vertical="center" shrinkToFit="1"/>
    </xf>
    <xf numFmtId="191" fontId="46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95" fillId="0" borderId="24" xfId="0" applyFont="1" applyFill="1" applyBorder="1" applyAlignment="1">
      <alignment vertical="center"/>
    </xf>
    <xf numFmtId="0" fontId="94" fillId="0" borderId="24" xfId="0" applyFont="1" applyFill="1" applyBorder="1" applyAlignment="1">
      <alignment vertical="center"/>
    </xf>
    <xf numFmtId="0" fontId="95" fillId="0" borderId="24" xfId="0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41" fontId="14" fillId="0" borderId="0" xfId="108" applyFont="1" applyFill="1" applyBorder="1" applyAlignment="1">
      <alignment horizontal="center" vertical="center"/>
    </xf>
    <xf numFmtId="41" fontId="14" fillId="0" borderId="24" xfId="108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178" fontId="14" fillId="0" borderId="0" xfId="0" applyNumberFormat="1" applyFont="1" applyFill="1" applyAlignment="1" applyProtection="1">
      <alignment horizontal="right" vertical="center"/>
      <protection locked="0"/>
    </xf>
    <xf numFmtId="41" fontId="21" fillId="0" borderId="59" xfId="109" applyNumberFormat="1" applyFont="1" applyFill="1" applyBorder="1" applyAlignment="1" applyProtection="1">
      <alignment horizontal="right" vertical="center" wrapText="1" indent="1"/>
      <protection/>
    </xf>
    <xf numFmtId="41" fontId="21" fillId="0" borderId="60" xfId="109" applyNumberFormat="1" applyFont="1" applyFill="1" applyBorder="1" applyAlignment="1" applyProtection="1">
      <alignment horizontal="right" vertical="center" wrapText="1" indent="1"/>
      <protection/>
    </xf>
    <xf numFmtId="189" fontId="21" fillId="0" borderId="61" xfId="175" applyNumberFormat="1" applyFont="1" applyFill="1" applyBorder="1" applyAlignment="1">
      <alignment horizontal="right" vertical="center" wrapText="1" indent="1"/>
      <protection/>
    </xf>
    <xf numFmtId="0" fontId="21" fillId="0" borderId="0" xfId="0" applyFont="1" applyFill="1" applyBorder="1" applyAlignment="1" quotePrefix="1">
      <alignment horizontal="left" vertical="center" shrinkToFit="1"/>
    </xf>
    <xf numFmtId="0" fontId="21" fillId="0" borderId="0" xfId="0" applyFont="1" applyFill="1" applyAlignment="1">
      <alignment/>
    </xf>
    <xf numFmtId="41" fontId="14" fillId="0" borderId="62" xfId="109" applyNumberFormat="1" applyFont="1" applyFill="1" applyBorder="1" applyAlignment="1" applyProtection="1">
      <alignment horizontal="right" vertical="center" wrapText="1" indent="1"/>
      <protection/>
    </xf>
    <xf numFmtId="41" fontId="14" fillId="0" borderId="0" xfId="109" applyNumberFormat="1" applyFont="1" applyFill="1" applyBorder="1" applyAlignment="1" applyProtection="1">
      <alignment horizontal="right" vertical="center" wrapText="1" indent="1"/>
      <protection/>
    </xf>
    <xf numFmtId="189" fontId="14" fillId="0" borderId="63" xfId="175" applyNumberFormat="1" applyFont="1" applyFill="1" applyBorder="1" applyAlignment="1">
      <alignment horizontal="right" vertical="center" wrapText="1" indent="1"/>
      <protection/>
    </xf>
    <xf numFmtId="0" fontId="14" fillId="0" borderId="0" xfId="0" applyFont="1" applyFill="1" applyBorder="1" applyAlignment="1">
      <alignment horizontal="left" vertical="center" shrinkToFit="1"/>
    </xf>
    <xf numFmtId="41" fontId="14" fillId="0" borderId="62" xfId="0" applyNumberFormat="1" applyFont="1" applyFill="1" applyBorder="1" applyAlignment="1" applyProtection="1">
      <alignment horizontal="right" vertical="center" wrapText="1" indent="1"/>
      <protection/>
    </xf>
    <xf numFmtId="41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41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62" xfId="109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0" xfId="109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64" xfId="109" applyNumberFormat="1" applyFont="1" applyFill="1" applyBorder="1" applyAlignment="1" applyProtection="1">
      <alignment horizontal="right" vertical="center" wrapText="1" indent="1"/>
      <protection/>
    </xf>
    <xf numFmtId="41" fontId="14" fillId="0" borderId="65" xfId="109" applyNumberFormat="1" applyFont="1" applyFill="1" applyBorder="1" applyAlignment="1" applyProtection="1">
      <alignment horizontal="right" vertical="center" wrapText="1" indent="1"/>
      <protection/>
    </xf>
    <xf numFmtId="189" fontId="14" fillId="0" borderId="66" xfId="175" applyNumberFormat="1" applyFont="1" applyFill="1" applyBorder="1" applyAlignment="1">
      <alignment horizontal="right" vertical="center" wrapText="1" indent="1"/>
      <protection/>
    </xf>
    <xf numFmtId="0" fontId="14" fillId="0" borderId="24" xfId="0" applyFont="1" applyFill="1" applyBorder="1" applyAlignment="1">
      <alignment horizontal="left" vertical="center" shrinkToFit="1"/>
    </xf>
    <xf numFmtId="41" fontId="7" fillId="0" borderId="20" xfId="108" applyFont="1" applyFill="1" applyBorder="1" applyAlignment="1">
      <alignment horizontal="center" vertical="center" shrinkToFit="1"/>
    </xf>
    <xf numFmtId="41" fontId="14" fillId="0" borderId="17" xfId="108" applyFont="1" applyFill="1" applyBorder="1" applyAlignment="1">
      <alignment horizontal="center" vertical="center" shrinkToFit="1"/>
    </xf>
    <xf numFmtId="41" fontId="15" fillId="0" borderId="0" xfId="108" applyFont="1" applyFill="1" applyAlignment="1">
      <alignment horizontal="center" vertical="center"/>
    </xf>
    <xf numFmtId="41" fontId="16" fillId="0" borderId="0" xfId="108" applyFont="1" applyFill="1" applyAlignment="1">
      <alignment horizontal="center" vertical="center"/>
    </xf>
    <xf numFmtId="41" fontId="0" fillId="0" borderId="0" xfId="108" applyFont="1" applyAlignment="1">
      <alignment horizontal="center" vertical="center"/>
    </xf>
    <xf numFmtId="0" fontId="100" fillId="0" borderId="20" xfId="0" applyFont="1" applyFill="1" applyBorder="1" applyAlignment="1">
      <alignment horizontal="center" vertical="center" shrinkToFit="1"/>
    </xf>
    <xf numFmtId="0" fontId="100" fillId="0" borderId="1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1" fontId="0" fillId="0" borderId="0" xfId="108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41" fillId="0" borderId="20" xfId="108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shrinkToFit="1"/>
    </xf>
    <xf numFmtId="41" fontId="40" fillId="0" borderId="17" xfId="108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41" fontId="21" fillId="0" borderId="0" xfId="108" applyFont="1" applyFill="1" applyAlignment="1">
      <alignment vertical="center"/>
    </xf>
    <xf numFmtId="196" fontId="21" fillId="0" borderId="0" xfId="0" applyNumberFormat="1" applyFont="1" applyFill="1" applyAlignment="1">
      <alignment vertical="center"/>
    </xf>
    <xf numFmtId="0" fontId="40" fillId="0" borderId="22" xfId="0" applyFont="1" applyFill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196" fontId="14" fillId="0" borderId="0" xfId="0" applyNumberFormat="1" applyFont="1" applyFill="1" applyAlignment="1">
      <alignment vertical="center"/>
    </xf>
    <xf numFmtId="191" fontId="14" fillId="0" borderId="26" xfId="108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81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82" fontId="14" fillId="0" borderId="0" xfId="0" applyNumberFormat="1" applyFont="1" applyFill="1" applyAlignment="1">
      <alignment vertical="center"/>
    </xf>
    <xf numFmtId="188" fontId="14" fillId="0" borderId="0" xfId="0" applyNumberFormat="1" applyFont="1" applyFill="1" applyAlignment="1">
      <alignment vertical="center"/>
    </xf>
    <xf numFmtId="191" fontId="21" fillId="0" borderId="0" xfId="108" applyNumberFormat="1" applyFont="1" applyAlignment="1">
      <alignment vertical="center"/>
    </xf>
    <xf numFmtId="0" fontId="14" fillId="0" borderId="21" xfId="0" applyFont="1" applyBorder="1" applyAlignment="1">
      <alignment horizontal="center" vertical="center" shrinkToFit="1"/>
    </xf>
    <xf numFmtId="188" fontId="21" fillId="0" borderId="0" xfId="0" applyNumberFormat="1" applyFont="1" applyFill="1" applyBorder="1" applyAlignment="1">
      <alignment horizontal="center" vertical="center"/>
    </xf>
    <xf numFmtId="191" fontId="21" fillId="0" borderId="25" xfId="108" applyNumberFormat="1" applyFont="1" applyBorder="1" applyAlignment="1">
      <alignment horizontal="center" vertical="center"/>
    </xf>
    <xf numFmtId="191" fontId="14" fillId="0" borderId="21" xfId="108" applyNumberFormat="1" applyFont="1" applyBorder="1" applyAlignment="1">
      <alignment horizontal="center" vertical="center"/>
    </xf>
    <xf numFmtId="191" fontId="21" fillId="0" borderId="21" xfId="108" applyNumberFormat="1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 shrinkToFit="1"/>
    </xf>
    <xf numFmtId="190" fontId="14" fillId="0" borderId="0" xfId="0" applyNumberFormat="1" applyFont="1" applyFill="1" applyAlignment="1">
      <alignment horizontal="center" vertical="center" wrapText="1"/>
    </xf>
    <xf numFmtId="190" fontId="21" fillId="0" borderId="0" xfId="0" applyNumberFormat="1" applyFont="1" applyFill="1" applyAlignment="1">
      <alignment horizontal="center" vertical="top" wrapText="1"/>
    </xf>
    <xf numFmtId="188" fontId="14" fillId="0" borderId="0" xfId="0" applyNumberFormat="1" applyFont="1" applyFill="1" applyAlignment="1">
      <alignment horizontal="center" vertical="center" wrapText="1"/>
    </xf>
    <xf numFmtId="190" fontId="21" fillId="0" borderId="0" xfId="0" applyNumberFormat="1" applyFont="1" applyFill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94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194" fontId="14" fillId="0" borderId="0" xfId="0" applyNumberFormat="1" applyFont="1" applyFill="1" applyAlignment="1">
      <alignment horizontal="center" vertical="center" wrapText="1"/>
    </xf>
    <xf numFmtId="194" fontId="14" fillId="0" borderId="0" xfId="0" applyNumberFormat="1" applyFont="1" applyFill="1" applyBorder="1" applyAlignment="1">
      <alignment horizontal="center" vertical="center" wrapText="1"/>
    </xf>
    <xf numFmtId="194" fontId="14" fillId="0" borderId="24" xfId="0" applyNumberFormat="1" applyFont="1" applyFill="1" applyBorder="1" applyAlignment="1">
      <alignment horizontal="center" vertical="center" wrapText="1"/>
    </xf>
    <xf numFmtId="190" fontId="14" fillId="0" borderId="24" xfId="0" applyNumberFormat="1" applyFont="1" applyFill="1" applyBorder="1" applyAlignment="1">
      <alignment horizontal="center" vertical="center" wrapText="1"/>
    </xf>
    <xf numFmtId="0" fontId="21" fillId="0" borderId="21" xfId="427" applyFont="1" applyFill="1" applyBorder="1" applyAlignment="1">
      <alignment horizontal="center" vertical="center" shrinkToFit="1"/>
      <protection/>
    </xf>
    <xf numFmtId="190" fontId="21" fillId="0" borderId="22" xfId="427" applyNumberFormat="1" applyFont="1" applyFill="1" applyBorder="1" applyAlignment="1">
      <alignment horizontal="center" vertical="center" shrinkToFit="1"/>
      <protection/>
    </xf>
    <xf numFmtId="190" fontId="21" fillId="0" borderId="0" xfId="427" applyNumberFormat="1" applyFont="1" applyFill="1" applyBorder="1" applyAlignment="1">
      <alignment horizontal="center" vertical="center" shrinkToFit="1"/>
      <protection/>
    </xf>
    <xf numFmtId="0" fontId="21" fillId="0" borderId="22" xfId="427" applyFont="1" applyFill="1" applyBorder="1" applyAlignment="1">
      <alignment horizontal="center" vertical="center" shrinkToFit="1"/>
      <protection/>
    </xf>
    <xf numFmtId="188" fontId="16" fillId="0" borderId="0" xfId="0" applyNumberFormat="1" applyFont="1" applyFill="1" applyBorder="1" applyAlignment="1">
      <alignment horizontal="right" vertical="center" wrapText="1" indent="2" shrinkToFit="1"/>
    </xf>
    <xf numFmtId="190" fontId="16" fillId="0" borderId="0" xfId="0" applyNumberFormat="1" applyFont="1" applyFill="1" applyBorder="1" applyAlignment="1">
      <alignment horizontal="right" vertical="center" wrapText="1" indent="2" shrinkToFit="1"/>
    </xf>
    <xf numFmtId="188" fontId="16" fillId="0" borderId="0" xfId="417" applyNumberFormat="1" applyFont="1" applyFill="1" applyBorder="1" applyAlignment="1">
      <alignment horizontal="right" vertical="center" wrapText="1" indent="2"/>
      <protection/>
    </xf>
    <xf numFmtId="188" fontId="16" fillId="0" borderId="42" xfId="417" applyNumberFormat="1" applyFont="1" applyFill="1" applyBorder="1" applyAlignment="1">
      <alignment horizontal="right" vertical="center" wrapText="1" indent="2"/>
      <protection/>
    </xf>
    <xf numFmtId="0" fontId="14" fillId="0" borderId="26" xfId="427" applyFont="1" applyFill="1" applyBorder="1" applyAlignment="1">
      <alignment horizontal="center" vertical="center" shrinkToFit="1"/>
      <protection/>
    </xf>
    <xf numFmtId="190" fontId="14" fillId="0" borderId="23" xfId="427" applyNumberFormat="1" applyFont="1" applyFill="1" applyBorder="1" applyAlignment="1">
      <alignment horizontal="center" vertical="center" shrinkToFit="1"/>
      <protection/>
    </xf>
    <xf numFmtId="188" fontId="16" fillId="0" borderId="24" xfId="0" applyNumberFormat="1" applyFont="1" applyFill="1" applyBorder="1" applyAlignment="1">
      <alignment horizontal="right" vertical="center" wrapText="1" indent="2" shrinkToFit="1"/>
    </xf>
    <xf numFmtId="190" fontId="16" fillId="0" borderId="24" xfId="0" applyNumberFormat="1" applyFont="1" applyFill="1" applyBorder="1" applyAlignment="1">
      <alignment horizontal="right" vertical="center" wrapText="1" indent="2" shrinkToFit="1"/>
    </xf>
    <xf numFmtId="190" fontId="14" fillId="0" borderId="24" xfId="427" applyNumberFormat="1" applyFont="1" applyFill="1" applyBorder="1" applyAlignment="1">
      <alignment horizontal="center" vertical="center" shrinkToFit="1"/>
      <protection/>
    </xf>
    <xf numFmtId="188" fontId="16" fillId="0" borderId="24" xfId="417" applyNumberFormat="1" applyFont="1" applyFill="1" applyBorder="1" applyAlignment="1">
      <alignment horizontal="right" vertical="center" wrapText="1" indent="2"/>
      <protection/>
    </xf>
    <xf numFmtId="188" fontId="16" fillId="0" borderId="67" xfId="417" applyNumberFormat="1" applyFont="1" applyFill="1" applyBorder="1" applyAlignment="1">
      <alignment horizontal="right" vertical="center" wrapText="1" indent="2"/>
      <protection/>
    </xf>
    <xf numFmtId="0" fontId="21" fillId="0" borderId="26" xfId="427" applyFont="1" applyFill="1" applyBorder="1" applyAlignment="1">
      <alignment horizontal="center" vertical="center"/>
      <protection/>
    </xf>
    <xf numFmtId="189" fontId="21" fillId="0" borderId="24" xfId="427" applyNumberFormat="1" applyFont="1" applyFill="1" applyBorder="1" applyAlignment="1">
      <alignment horizontal="center" vertical="center"/>
      <protection/>
    </xf>
    <xf numFmtId="189" fontId="21" fillId="0" borderId="26" xfId="427" applyNumberFormat="1" applyFont="1" applyFill="1" applyBorder="1" applyAlignment="1">
      <alignment horizontal="center" vertical="center"/>
      <protection/>
    </xf>
    <xf numFmtId="0" fontId="21" fillId="0" borderId="23" xfId="427" applyFont="1" applyFill="1" applyBorder="1" applyAlignment="1">
      <alignment horizontal="center" vertical="center"/>
      <protection/>
    </xf>
    <xf numFmtId="0" fontId="21" fillId="0" borderId="0" xfId="427" applyFont="1" applyFill="1">
      <alignment/>
      <protection/>
    </xf>
    <xf numFmtId="0" fontId="21" fillId="0" borderId="19" xfId="0" applyFont="1" applyFill="1" applyBorder="1" applyAlignment="1">
      <alignment horizontal="center" vertical="center" shrinkToFit="1"/>
    </xf>
    <xf numFmtId="182" fontId="21" fillId="0" borderId="56" xfId="420" applyNumberFormat="1" applyFont="1" applyFill="1" applyBorder="1" applyAlignment="1">
      <alignment horizontal="right" vertical="center" wrapText="1"/>
      <protection/>
    </xf>
    <xf numFmtId="182" fontId="21" fillId="0" borderId="68" xfId="420" applyNumberFormat="1" applyFont="1" applyFill="1" applyBorder="1" applyAlignment="1">
      <alignment horizontal="right" vertical="center" wrapText="1"/>
      <protection/>
    </xf>
    <xf numFmtId="182" fontId="21" fillId="0" borderId="69" xfId="420" applyNumberFormat="1" applyFont="1" applyFill="1" applyBorder="1" applyAlignment="1">
      <alignment horizontal="right" vertical="center" wrapText="1"/>
      <protection/>
    </xf>
    <xf numFmtId="0" fontId="21" fillId="0" borderId="27" xfId="0" applyFont="1" applyFill="1" applyBorder="1" applyAlignment="1">
      <alignment horizontal="center" vertical="center" shrinkToFit="1"/>
    </xf>
    <xf numFmtId="191" fontId="14" fillId="0" borderId="55" xfId="420" applyNumberFormat="1" applyFont="1" applyBorder="1" applyAlignment="1">
      <alignment horizontal="right" vertical="center" wrapText="1"/>
      <protection/>
    </xf>
    <xf numFmtId="191" fontId="14" fillId="0" borderId="0" xfId="420" applyNumberFormat="1" applyFont="1" applyBorder="1" applyAlignment="1">
      <alignment horizontal="right" vertical="center" wrapText="1"/>
      <protection/>
    </xf>
    <xf numFmtId="191" fontId="14" fillId="0" borderId="70" xfId="420" applyNumberFormat="1" applyFont="1" applyBorder="1" applyAlignment="1">
      <alignment horizontal="right" vertical="center" wrapText="1"/>
      <protection/>
    </xf>
    <xf numFmtId="188" fontId="14" fillId="0" borderId="55" xfId="420" applyNumberFormat="1" applyFont="1" applyFill="1" applyBorder="1" applyAlignment="1">
      <alignment horizontal="right" vertical="center" wrapText="1"/>
      <protection/>
    </xf>
    <xf numFmtId="188" fontId="14" fillId="0" borderId="0" xfId="420" applyNumberFormat="1" applyFont="1" applyFill="1" applyBorder="1" applyAlignment="1">
      <alignment horizontal="right" vertical="center" wrapText="1"/>
      <protection/>
    </xf>
    <xf numFmtId="188" fontId="14" fillId="0" borderId="70" xfId="420" applyNumberFormat="1" applyFont="1" applyFill="1" applyBorder="1" applyAlignment="1">
      <alignment horizontal="right" vertical="center" wrapText="1"/>
      <protection/>
    </xf>
    <xf numFmtId="188" fontId="14" fillId="0" borderId="71" xfId="420" applyNumberFormat="1" applyFont="1" applyFill="1" applyBorder="1" applyAlignment="1">
      <alignment horizontal="right" vertical="center" wrapText="1"/>
      <protection/>
    </xf>
    <xf numFmtId="188" fontId="14" fillId="0" borderId="72" xfId="420" applyNumberFormat="1" applyFont="1" applyFill="1" applyBorder="1" applyAlignment="1">
      <alignment horizontal="right" vertical="center" wrapText="1"/>
      <protection/>
    </xf>
    <xf numFmtId="188" fontId="14" fillId="0" borderId="73" xfId="420" applyNumberFormat="1" applyFont="1" applyFill="1" applyBorder="1" applyAlignment="1">
      <alignment horizontal="right" vertical="center" wrapText="1"/>
      <protection/>
    </xf>
    <xf numFmtId="183" fontId="21" fillId="0" borderId="27" xfId="128" applyFont="1" applyFill="1" applyBorder="1" applyAlignment="1">
      <alignment horizontal="center" vertical="center" wrapText="1"/>
    </xf>
    <xf numFmtId="182" fontId="14" fillId="0" borderId="19" xfId="128" applyNumberFormat="1" applyFont="1" applyFill="1" applyBorder="1" applyAlignment="1">
      <alignment horizontal="right" vertical="center" wrapText="1"/>
    </xf>
    <xf numFmtId="195" fontId="14" fillId="0" borderId="27" xfId="128" applyNumberFormat="1" applyFont="1" applyFill="1" applyBorder="1" applyAlignment="1">
      <alignment horizontal="right" vertical="center" wrapText="1"/>
    </xf>
    <xf numFmtId="195" fontId="14" fillId="0" borderId="25" xfId="128" applyNumberFormat="1" applyFont="1" applyFill="1" applyBorder="1" applyAlignment="1">
      <alignment horizontal="right" vertical="center" wrapText="1"/>
    </xf>
    <xf numFmtId="195" fontId="14" fillId="0" borderId="19" xfId="128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shrinkToFit="1"/>
    </xf>
    <xf numFmtId="188" fontId="14" fillId="0" borderId="22" xfId="421" applyNumberFormat="1" applyFont="1" applyFill="1" applyBorder="1" applyAlignment="1">
      <alignment horizontal="right" vertical="center" wrapText="1"/>
      <protection/>
    </xf>
    <xf numFmtId="188" fontId="14" fillId="0" borderId="0" xfId="421" applyNumberFormat="1" applyFont="1" applyFill="1" applyBorder="1" applyAlignment="1">
      <alignment horizontal="right" vertical="center" wrapText="1"/>
      <protection/>
    </xf>
    <xf numFmtId="188" fontId="14" fillId="0" borderId="21" xfId="421" applyNumberFormat="1" applyFont="1" applyFill="1" applyBorder="1" applyAlignment="1">
      <alignment horizontal="right" vertical="center" wrapText="1"/>
      <protection/>
    </xf>
    <xf numFmtId="191" fontId="14" fillId="0" borderId="23" xfId="421" applyNumberFormat="1" applyFont="1" applyFill="1" applyBorder="1" applyAlignment="1">
      <alignment horizontal="right" vertical="center" wrapText="1"/>
      <protection/>
    </xf>
    <xf numFmtId="191" fontId="14" fillId="0" borderId="24" xfId="421" applyNumberFormat="1" applyFont="1" applyFill="1" applyBorder="1" applyAlignment="1">
      <alignment horizontal="right" vertical="center" wrapText="1"/>
      <protection/>
    </xf>
    <xf numFmtId="191" fontId="14" fillId="0" borderId="26" xfId="421" applyNumberFormat="1" applyFont="1" applyFill="1" applyBorder="1" applyAlignment="1">
      <alignment horizontal="right" vertical="center" wrapText="1"/>
      <protection/>
    </xf>
    <xf numFmtId="188" fontId="21" fillId="0" borderId="22" xfId="421" applyNumberFormat="1" applyFont="1" applyFill="1" applyBorder="1" applyAlignment="1">
      <alignment horizontal="right" vertical="center" wrapText="1"/>
      <protection/>
    </xf>
    <xf numFmtId="188" fontId="21" fillId="0" borderId="0" xfId="421" applyNumberFormat="1" applyFont="1" applyFill="1" applyBorder="1" applyAlignment="1">
      <alignment horizontal="right" vertical="center" wrapText="1"/>
      <protection/>
    </xf>
    <xf numFmtId="188" fontId="21" fillId="0" borderId="21" xfId="421" applyNumberFormat="1" applyFont="1" applyFill="1" applyBorder="1" applyAlignment="1">
      <alignment horizontal="right" vertical="center" wrapText="1"/>
      <protection/>
    </xf>
    <xf numFmtId="0" fontId="21" fillId="0" borderId="19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181" fontId="21" fillId="0" borderId="74" xfId="0" applyNumberFormat="1" applyFont="1" applyFill="1" applyBorder="1" applyAlignment="1">
      <alignment horizontal="right" vertical="center" wrapText="1" indent="1"/>
    </xf>
    <xf numFmtId="181" fontId="21" fillId="0" borderId="40" xfId="0" applyNumberFormat="1" applyFont="1" applyFill="1" applyBorder="1" applyAlignment="1">
      <alignment horizontal="right" vertical="center" wrapText="1" indent="1"/>
    </xf>
    <xf numFmtId="181" fontId="21" fillId="0" borderId="24" xfId="0" applyNumberFormat="1" applyFont="1" applyFill="1" applyBorder="1" applyAlignment="1">
      <alignment horizontal="right" vertical="center" wrapText="1" indent="1"/>
    </xf>
    <xf numFmtId="181" fontId="21" fillId="0" borderId="67" xfId="0" applyNumberFormat="1" applyFont="1" applyFill="1" applyBorder="1" applyAlignment="1">
      <alignment horizontal="right" vertical="center" wrapText="1" indent="1"/>
    </xf>
    <xf numFmtId="0" fontId="21" fillId="0" borderId="38" xfId="0" applyFont="1" applyFill="1" applyBorder="1" applyAlignment="1">
      <alignment horizontal="right" vertical="center" wrapText="1" indent="1"/>
    </xf>
    <xf numFmtId="0" fontId="21" fillId="0" borderId="24" xfId="0" applyFont="1" applyFill="1" applyBorder="1" applyAlignment="1">
      <alignment horizontal="right" vertical="center" wrapText="1" indent="1"/>
    </xf>
    <xf numFmtId="194" fontId="21" fillId="0" borderId="24" xfId="0" applyNumberFormat="1" applyFont="1" applyFill="1" applyBorder="1" applyAlignment="1">
      <alignment horizontal="right" vertical="center" wrapText="1" indent="1"/>
    </xf>
    <xf numFmtId="194" fontId="21" fillId="0" borderId="26" xfId="0" applyNumberFormat="1" applyFont="1" applyFill="1" applyBorder="1" applyAlignment="1">
      <alignment horizontal="right" vertical="center" wrapText="1" inden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0" xfId="425" applyFont="1" applyFill="1">
      <alignment/>
      <protection/>
    </xf>
    <xf numFmtId="41" fontId="21" fillId="0" borderId="38" xfId="426" applyNumberFormat="1" applyFont="1" applyFill="1" applyBorder="1" applyAlignment="1" applyProtection="1">
      <alignment horizontal="right" vertical="center" wrapText="1" indent="2"/>
      <protection locked="0"/>
    </xf>
    <xf numFmtId="41" fontId="21" fillId="0" borderId="0" xfId="426" applyNumberFormat="1" applyFont="1" applyFill="1" applyBorder="1" applyAlignment="1" applyProtection="1">
      <alignment horizontal="right" vertical="center" wrapText="1" indent="2"/>
      <protection locked="0"/>
    </xf>
    <xf numFmtId="0" fontId="21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4" fillId="0" borderId="38" xfId="426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0" xfId="426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42" xfId="426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24" xfId="0" applyFont="1" applyFill="1" applyBorder="1" applyAlignment="1">
      <alignment horizontal="center" vertical="center" wrapText="1"/>
    </xf>
    <xf numFmtId="41" fontId="14" fillId="0" borderId="52" xfId="426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40" xfId="426" applyNumberFormat="1" applyFont="1" applyFill="1" applyBorder="1" applyAlignment="1" applyProtection="1">
      <alignment horizontal="right" vertical="center" wrapText="1" indent="2"/>
      <protection locked="0"/>
    </xf>
    <xf numFmtId="41" fontId="14" fillId="0" borderId="46" xfId="426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52" xfId="0" applyFont="1" applyFill="1" applyBorder="1" applyAlignment="1">
      <alignment horizontal="center" vertical="center"/>
    </xf>
    <xf numFmtId="41" fontId="21" fillId="0" borderId="42" xfId="426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1" fontId="14" fillId="0" borderId="52" xfId="0" applyNumberFormat="1" applyFont="1" applyFill="1" applyBorder="1" applyAlignment="1">
      <alignment horizontal="right" vertical="center" wrapText="1" indent="2"/>
    </xf>
    <xf numFmtId="41" fontId="14" fillId="0" borderId="40" xfId="0" applyNumberFormat="1" applyFont="1" applyFill="1" applyBorder="1" applyAlignment="1">
      <alignment horizontal="right" vertical="center" wrapText="1" indent="2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188" fontId="21" fillId="0" borderId="24" xfId="108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213" fontId="21" fillId="0" borderId="27" xfId="328" applyNumberFormat="1" applyFont="1" applyFill="1" applyBorder="1" applyAlignment="1">
      <alignment horizontal="right" vertical="center" wrapText="1" indent="1"/>
      <protection/>
    </xf>
    <xf numFmtId="213" fontId="14" fillId="0" borderId="0" xfId="328" applyNumberFormat="1" applyFont="1" applyFill="1" applyBorder="1" applyAlignment="1">
      <alignment horizontal="right" vertical="center" wrapText="1" indent="1"/>
      <protection/>
    </xf>
    <xf numFmtId="213" fontId="14" fillId="0" borderId="24" xfId="328" applyNumberFormat="1" applyFont="1" applyFill="1" applyBorder="1" applyAlignment="1">
      <alignment horizontal="right" vertical="center" wrapText="1" indent="1"/>
      <protection/>
    </xf>
    <xf numFmtId="213" fontId="21" fillId="0" borderId="27" xfId="335" applyNumberFormat="1" applyFont="1" applyFill="1" applyBorder="1" applyAlignment="1">
      <alignment horizontal="right" vertical="center" wrapText="1" indent="1"/>
      <protection/>
    </xf>
    <xf numFmtId="213" fontId="14" fillId="0" borderId="0" xfId="335" applyNumberFormat="1" applyFont="1" applyFill="1" applyBorder="1" applyAlignment="1">
      <alignment horizontal="right" vertical="center" wrapText="1" indent="1"/>
      <protection/>
    </xf>
    <xf numFmtId="213" fontId="14" fillId="0" borderId="24" xfId="335" applyNumberFormat="1" applyFont="1" applyFill="1" applyBorder="1" applyAlignment="1">
      <alignment horizontal="right" vertical="center" wrapText="1" indent="1"/>
      <protection/>
    </xf>
    <xf numFmtId="0" fontId="24" fillId="0" borderId="0" xfId="175" applyFont="1" applyFill="1" applyAlignment="1">
      <alignment horizontal="right" vertical="center"/>
      <protection/>
    </xf>
    <xf numFmtId="0" fontId="15" fillId="0" borderId="0" xfId="175" applyFont="1" applyFill="1" applyAlignment="1">
      <alignment horizontal="right" vertical="center"/>
      <protection/>
    </xf>
    <xf numFmtId="0" fontId="14" fillId="0" borderId="34" xfId="175" applyFont="1" applyFill="1" applyBorder="1" applyAlignment="1">
      <alignment horizontal="center" vertical="center"/>
      <protection/>
    </xf>
    <xf numFmtId="0" fontId="68" fillId="0" borderId="0" xfId="175" applyFont="1" applyFill="1" applyBorder="1">
      <alignment vertical="center"/>
      <protection/>
    </xf>
    <xf numFmtId="49" fontId="21" fillId="0" borderId="75" xfId="142" applyNumberFormat="1" applyFont="1" applyFill="1" applyBorder="1" applyAlignment="1">
      <alignment horizontal="center" vertical="center" wrapText="1"/>
      <protection/>
    </xf>
    <xf numFmtId="49" fontId="21" fillId="0" borderId="55" xfId="142" applyNumberFormat="1" applyFont="1" applyFill="1" applyBorder="1" applyAlignment="1">
      <alignment horizontal="center" vertical="center" wrapText="1"/>
      <protection/>
    </xf>
    <xf numFmtId="49" fontId="21" fillId="0" borderId="0" xfId="142" applyNumberFormat="1" applyFont="1" applyFill="1" applyBorder="1" applyAlignment="1">
      <alignment horizontal="center" vertical="center" wrapText="1"/>
      <protection/>
    </xf>
    <xf numFmtId="49" fontId="21" fillId="0" borderId="55" xfId="142" applyNumberFormat="1" applyFont="1" applyFill="1" applyBorder="1" applyAlignment="1">
      <alignment horizontal="right" vertical="center" wrapText="1" indent="2"/>
      <protection/>
    </xf>
    <xf numFmtId="49" fontId="21" fillId="0" borderId="0" xfId="142" applyNumberFormat="1" applyFont="1" applyFill="1" applyBorder="1" applyAlignment="1">
      <alignment horizontal="right" vertical="center" wrapText="1" indent="2"/>
      <protection/>
    </xf>
    <xf numFmtId="191" fontId="21" fillId="0" borderId="55" xfId="142" applyNumberFormat="1" applyFont="1" applyFill="1" applyBorder="1" applyAlignment="1">
      <alignment horizontal="right" vertical="center" wrapText="1" indent="2"/>
      <protection/>
    </xf>
    <xf numFmtId="191" fontId="21" fillId="0" borderId="0" xfId="348" applyNumberFormat="1" applyFont="1" applyFill="1" applyBorder="1" applyAlignment="1">
      <alignment horizontal="right" vertical="center" wrapText="1" indent="2"/>
      <protection/>
    </xf>
    <xf numFmtId="191" fontId="21" fillId="0" borderId="71" xfId="142" applyNumberFormat="1" applyFont="1" applyFill="1" applyBorder="1" applyAlignment="1">
      <alignment horizontal="right" vertical="center" wrapText="1" indent="2"/>
      <protection/>
    </xf>
    <xf numFmtId="191" fontId="21" fillId="0" borderId="72" xfId="348" applyNumberFormat="1" applyFont="1" applyFill="1" applyBorder="1" applyAlignment="1">
      <alignment horizontal="right" vertical="center" wrapText="1" indent="2"/>
      <protection/>
    </xf>
    <xf numFmtId="49" fontId="14" fillId="0" borderId="20" xfId="14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1" fontId="21" fillId="0" borderId="0" xfId="108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>
      <alignment horizontal="center" vertical="center" wrapText="1"/>
    </xf>
    <xf numFmtId="41" fontId="21" fillId="0" borderId="24" xfId="108" applyFont="1" applyFill="1" applyBorder="1" applyAlignment="1">
      <alignment horizontal="center" vertical="center"/>
    </xf>
    <xf numFmtId="0" fontId="21" fillId="0" borderId="23" xfId="0" applyFont="1" applyFill="1" applyBorder="1" applyAlignment="1" applyProtection="1">
      <alignment horizontal="center" vertical="center" shrinkToFit="1"/>
      <protection locked="0"/>
    </xf>
    <xf numFmtId="41" fontId="14" fillId="0" borderId="21" xfId="108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213" fontId="21" fillId="0" borderId="22" xfId="109" applyNumberFormat="1" applyFont="1" applyFill="1" applyBorder="1" applyAlignment="1">
      <alignment horizontal="right" vertical="center" wrapText="1" indent="1"/>
    </xf>
    <xf numFmtId="213" fontId="21" fillId="0" borderId="0" xfId="109" applyNumberFormat="1" applyFont="1" applyFill="1" applyBorder="1" applyAlignment="1">
      <alignment horizontal="right" vertical="center" wrapText="1" indent="1"/>
    </xf>
    <xf numFmtId="213" fontId="21" fillId="0" borderId="0" xfId="421" applyNumberFormat="1" applyFont="1" applyFill="1" applyBorder="1" applyAlignment="1">
      <alignment horizontal="right" vertical="center" wrapText="1" indent="1"/>
      <protection/>
    </xf>
    <xf numFmtId="213" fontId="14" fillId="0" borderId="22" xfId="109" applyNumberFormat="1" applyFont="1" applyFill="1" applyBorder="1" applyAlignment="1">
      <alignment horizontal="right" vertical="center" wrapText="1" indent="1"/>
    </xf>
    <xf numFmtId="213" fontId="14" fillId="0" borderId="0" xfId="109" applyNumberFormat="1" applyFont="1" applyFill="1" applyBorder="1" applyAlignment="1">
      <alignment horizontal="right" vertical="center" wrapText="1" indent="1"/>
    </xf>
    <xf numFmtId="213" fontId="14" fillId="0" borderId="0" xfId="421" applyNumberFormat="1" applyFont="1" applyFill="1" applyBorder="1" applyAlignment="1">
      <alignment horizontal="right" vertical="center" wrapText="1" indent="1"/>
      <protection/>
    </xf>
    <xf numFmtId="213" fontId="14" fillId="0" borderId="0" xfId="0" applyNumberFormat="1" applyFont="1" applyBorder="1" applyAlignment="1">
      <alignment horizontal="right" vertical="center" indent="1" shrinkToFit="1"/>
    </xf>
    <xf numFmtId="213" fontId="14" fillId="0" borderId="0" xfId="0" applyNumberFormat="1" applyFont="1" applyBorder="1" applyAlignment="1">
      <alignment horizontal="right" vertical="top" indent="1" shrinkToFit="1"/>
    </xf>
    <xf numFmtId="213" fontId="14" fillId="0" borderId="24" xfId="0" applyNumberFormat="1" applyFont="1" applyBorder="1" applyAlignment="1">
      <alignment horizontal="right" vertical="center" indent="1" shrinkToFit="1"/>
    </xf>
    <xf numFmtId="213" fontId="14" fillId="0" borderId="24" xfId="0" applyNumberFormat="1" applyFont="1" applyBorder="1" applyAlignment="1">
      <alignment horizontal="right" vertical="top" indent="1" shrinkToFit="1"/>
    </xf>
    <xf numFmtId="213" fontId="14" fillId="0" borderId="23" xfId="109" applyNumberFormat="1" applyFont="1" applyFill="1" applyBorder="1" applyAlignment="1">
      <alignment horizontal="right" vertical="center" wrapText="1" indent="1"/>
    </xf>
    <xf numFmtId="213" fontId="14" fillId="0" borderId="24" xfId="109" applyNumberFormat="1" applyFont="1" applyFill="1" applyBorder="1" applyAlignment="1">
      <alignment horizontal="right" vertical="center" wrapText="1" indent="1"/>
    </xf>
    <xf numFmtId="0" fontId="14" fillId="0" borderId="21" xfId="0" applyFont="1" applyFill="1" applyBorder="1" applyAlignment="1">
      <alignment horizontal="center" wrapText="1"/>
    </xf>
    <xf numFmtId="213" fontId="21" fillId="0" borderId="25" xfId="421" applyNumberFormat="1" applyFont="1" applyFill="1" applyBorder="1" applyAlignment="1">
      <alignment horizontal="right" vertical="center" wrapText="1" indent="1"/>
      <protection/>
    </xf>
    <xf numFmtId="213" fontId="14" fillId="0" borderId="21" xfId="0" applyNumberFormat="1" applyFont="1" applyBorder="1" applyAlignment="1">
      <alignment horizontal="right" vertical="center" indent="1" shrinkToFit="1"/>
    </xf>
    <xf numFmtId="213" fontId="14" fillId="0" borderId="21" xfId="0" applyNumberFormat="1" applyFont="1" applyBorder="1" applyAlignment="1">
      <alignment horizontal="right" vertical="top" indent="1" shrinkToFit="1"/>
    </xf>
    <xf numFmtId="213" fontId="14" fillId="0" borderId="26" xfId="0" applyNumberFormat="1" applyFont="1" applyBorder="1" applyAlignment="1">
      <alignment horizontal="right" vertical="top" indent="1" shrinkToFit="1"/>
    </xf>
    <xf numFmtId="213" fontId="14" fillId="0" borderId="26" xfId="0" applyNumberFormat="1" applyFont="1" applyBorder="1" applyAlignment="1">
      <alignment horizontal="right" vertical="center" indent="1" shrinkToFit="1"/>
    </xf>
    <xf numFmtId="41" fontId="14" fillId="0" borderId="0" xfId="108" applyFont="1" applyFill="1" applyAlignment="1">
      <alignment horizontal="center" vertical="center"/>
    </xf>
    <xf numFmtId="41" fontId="15" fillId="0" borderId="20" xfId="108" applyFont="1" applyFill="1" applyBorder="1" applyAlignment="1">
      <alignment horizontal="center" vertical="center" shrinkToFit="1"/>
    </xf>
    <xf numFmtId="41" fontId="15" fillId="0" borderId="22" xfId="108" applyFont="1" applyFill="1" applyBorder="1" applyAlignment="1">
      <alignment horizontal="center" vertical="center" shrinkToFit="1"/>
    </xf>
    <xf numFmtId="41" fontId="15" fillId="16" borderId="20" xfId="108" applyFont="1" applyFill="1" applyBorder="1" applyAlignment="1">
      <alignment horizontal="center" vertical="center" shrinkToFit="1"/>
    </xf>
    <xf numFmtId="41" fontId="15" fillId="16" borderId="22" xfId="108" applyFont="1" applyFill="1" applyBorder="1" applyAlignment="1">
      <alignment horizontal="center" vertical="center" shrinkToFit="1"/>
    </xf>
    <xf numFmtId="41" fontId="14" fillId="0" borderId="23" xfId="108" applyFont="1" applyFill="1" applyBorder="1" applyAlignment="1">
      <alignment horizontal="center" vertical="center" shrinkToFit="1"/>
    </xf>
    <xf numFmtId="41" fontId="14" fillId="16" borderId="17" xfId="108" applyFont="1" applyFill="1" applyBorder="1" applyAlignment="1">
      <alignment horizontal="center" vertical="center" shrinkToFit="1"/>
    </xf>
    <xf numFmtId="41" fontId="14" fillId="16" borderId="23" xfId="108" applyFont="1" applyFill="1" applyBorder="1" applyAlignment="1">
      <alignment horizontal="center" vertical="center" shrinkToFit="1"/>
    </xf>
    <xf numFmtId="41" fontId="22" fillId="0" borderId="0" xfId="108" applyFont="1" applyFill="1" applyBorder="1" applyAlignment="1">
      <alignment horizontal="center" vertical="center"/>
    </xf>
    <xf numFmtId="41" fontId="21" fillId="0" borderId="23" xfId="108" applyFont="1" applyFill="1" applyBorder="1" applyAlignment="1">
      <alignment horizontal="center" vertical="center"/>
    </xf>
    <xf numFmtId="41" fontId="21" fillId="0" borderId="0" xfId="108" applyFont="1" applyFill="1" applyAlignment="1">
      <alignment horizontal="center" vertical="center"/>
    </xf>
    <xf numFmtId="41" fontId="21" fillId="0" borderId="21" xfId="108" applyFont="1" applyFill="1" applyBorder="1" applyAlignment="1">
      <alignment horizontal="center" vertical="center"/>
    </xf>
    <xf numFmtId="188" fontId="14" fillId="0" borderId="25" xfId="108" applyNumberFormat="1" applyFont="1" applyFill="1" applyBorder="1" applyAlignment="1">
      <alignment horizontal="center" vertical="center"/>
    </xf>
    <xf numFmtId="188" fontId="14" fillId="0" borderId="21" xfId="108" applyNumberFormat="1" applyFont="1" applyFill="1" applyBorder="1" applyAlignment="1">
      <alignment horizontal="center" vertical="center"/>
    </xf>
    <xf numFmtId="188" fontId="21" fillId="0" borderId="26" xfId="108" applyNumberFormat="1" applyFont="1" applyFill="1" applyBorder="1" applyAlignment="1">
      <alignment horizontal="center" vertical="center"/>
    </xf>
    <xf numFmtId="0" fontId="14" fillId="0" borderId="0" xfId="175" applyFont="1" applyFill="1" applyBorder="1">
      <alignment vertical="center"/>
      <protection/>
    </xf>
    <xf numFmtId="0" fontId="21" fillId="0" borderId="0" xfId="175" applyFont="1" applyFill="1" applyBorder="1">
      <alignment vertical="center"/>
      <protection/>
    </xf>
    <xf numFmtId="49" fontId="14" fillId="0" borderId="21" xfId="142" applyNumberFormat="1" applyFont="1" applyFill="1" applyBorder="1" applyAlignment="1">
      <alignment horizontal="center" vertical="center" wrapText="1"/>
      <protection/>
    </xf>
    <xf numFmtId="49" fontId="7" fillId="0" borderId="26" xfId="142" applyNumberFormat="1" applyFont="1" applyFill="1" applyBorder="1" applyAlignment="1">
      <alignment horizontal="center" vertical="center" wrapText="1"/>
      <protection/>
    </xf>
    <xf numFmtId="49" fontId="7" fillId="0" borderId="17" xfId="142" applyNumberFormat="1" applyFont="1" applyFill="1" applyBorder="1" applyAlignment="1">
      <alignment horizontal="center" vertical="center" wrapText="1"/>
      <protection/>
    </xf>
    <xf numFmtId="213" fontId="14" fillId="0" borderId="26" xfId="335" applyNumberFormat="1" applyFont="1" applyFill="1" applyBorder="1" applyAlignment="1">
      <alignment horizontal="right" vertical="center" wrapText="1" indent="1"/>
      <protection/>
    </xf>
    <xf numFmtId="49" fontId="21" fillId="0" borderId="68" xfId="142" applyNumberFormat="1" applyFont="1" applyFill="1" applyBorder="1" applyAlignment="1">
      <alignment horizontal="center" vertical="center" wrapText="1"/>
      <protection/>
    </xf>
    <xf numFmtId="0" fontId="14" fillId="0" borderId="76" xfId="175" applyFont="1" applyFill="1" applyBorder="1" applyAlignment="1">
      <alignment horizontal="distributed" vertical="center" wrapText="1" indent="1"/>
      <protection/>
    </xf>
    <xf numFmtId="0" fontId="14" fillId="0" borderId="76" xfId="175" applyFont="1" applyFill="1" applyBorder="1" applyAlignment="1">
      <alignment horizontal="center" vertical="center"/>
      <protection/>
    </xf>
    <xf numFmtId="0" fontId="15" fillId="0" borderId="76" xfId="175" applyFont="1" applyFill="1" applyBorder="1" applyAlignment="1">
      <alignment horizontal="center" vertical="center" wrapText="1"/>
      <protection/>
    </xf>
    <xf numFmtId="214" fontId="14" fillId="0" borderId="0" xfId="0" applyNumberFormat="1" applyFont="1" applyFill="1" applyBorder="1" applyAlignment="1">
      <alignment horizontal="center" vertical="center"/>
    </xf>
    <xf numFmtId="0" fontId="21" fillId="0" borderId="21" xfId="175" applyFont="1" applyFill="1" applyBorder="1" applyAlignment="1">
      <alignment horizontal="center" vertical="center"/>
      <protection/>
    </xf>
    <xf numFmtId="0" fontId="15" fillId="0" borderId="21" xfId="175" applyFont="1" applyFill="1" applyBorder="1" applyAlignment="1">
      <alignment horizontal="center" vertical="center" wrapText="1"/>
      <protection/>
    </xf>
    <xf numFmtId="0" fontId="14" fillId="0" borderId="77" xfId="175" applyFont="1" applyFill="1" applyBorder="1" applyAlignment="1">
      <alignment horizontal="center" vertical="center"/>
      <protection/>
    </xf>
    <xf numFmtId="191" fontId="14" fillId="0" borderId="78" xfId="142" applyNumberFormat="1" applyFont="1" applyFill="1" applyBorder="1" applyAlignment="1">
      <alignment horizontal="center" vertical="center" wrapText="1"/>
      <protection/>
    </xf>
    <xf numFmtId="214" fontId="14" fillId="0" borderId="24" xfId="0" applyNumberFormat="1" applyFont="1" applyFill="1" applyBorder="1" applyAlignment="1">
      <alignment horizontal="center" vertical="center"/>
    </xf>
    <xf numFmtId="0" fontId="0" fillId="0" borderId="0" xfId="175" applyFont="1" applyBorder="1">
      <alignment vertical="center"/>
      <protection/>
    </xf>
    <xf numFmtId="49" fontId="21" fillId="0" borderId="68" xfId="142" applyNumberFormat="1" applyFont="1" applyFill="1" applyBorder="1" applyAlignment="1">
      <alignment horizontal="left" vertical="center" wrapText="1"/>
      <protection/>
    </xf>
    <xf numFmtId="191" fontId="14" fillId="0" borderId="0" xfId="142" applyNumberFormat="1" applyFont="1" applyFill="1" applyBorder="1" applyAlignment="1">
      <alignment horizontal="right" vertical="center" wrapText="1" indent="2"/>
      <protection/>
    </xf>
    <xf numFmtId="191" fontId="21" fillId="0" borderId="0" xfId="142" applyNumberFormat="1" applyFont="1" applyFill="1" applyBorder="1" applyAlignment="1">
      <alignment horizontal="right" vertical="center" wrapText="1" indent="2"/>
      <protection/>
    </xf>
    <xf numFmtId="0" fontId="14" fillId="0" borderId="21" xfId="175" applyFont="1" applyFill="1" applyBorder="1" applyAlignment="1">
      <alignment horizontal="center" vertical="center"/>
      <protection/>
    </xf>
    <xf numFmtId="41" fontId="14" fillId="0" borderId="0" xfId="108" applyFont="1" applyFill="1" applyAlignment="1">
      <alignment vertical="center"/>
    </xf>
    <xf numFmtId="41" fontId="32" fillId="0" borderId="0" xfId="0" applyNumberFormat="1" applyFont="1" applyAlignment="1">
      <alignment horizontal="center" vertical="center"/>
    </xf>
    <xf numFmtId="191" fontId="14" fillId="0" borderId="26" xfId="108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178" fontId="15" fillId="0" borderId="0" xfId="0" applyNumberFormat="1" applyFont="1" applyFill="1" applyAlignment="1" applyProtection="1">
      <alignment horizontal="right" vertical="center"/>
      <protection locked="0"/>
    </xf>
    <xf numFmtId="0" fontId="5" fillId="16" borderId="0" xfId="423" applyFont="1" applyFill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7" fillId="16" borderId="33" xfId="423" applyFont="1" applyFill="1" applyBorder="1" applyAlignment="1" applyProtection="1">
      <alignment horizontal="center" vertical="center" shrinkToFit="1"/>
      <protection locked="0"/>
    </xf>
    <xf numFmtId="0" fontId="7" fillId="16" borderId="21" xfId="423" applyFont="1" applyFill="1" applyBorder="1" applyAlignment="1" applyProtection="1">
      <alignment horizontal="center" vertical="center" shrinkToFit="1"/>
      <protection locked="0"/>
    </xf>
    <xf numFmtId="0" fontId="7" fillId="16" borderId="26" xfId="423" applyFont="1" applyFill="1" applyBorder="1" applyAlignment="1" applyProtection="1">
      <alignment horizontal="center" vertical="center" shrinkToFit="1"/>
      <protection locked="0"/>
    </xf>
    <xf numFmtId="180" fontId="7" fillId="16" borderId="30" xfId="423" applyNumberFormat="1" applyFont="1" applyFill="1" applyBorder="1" applyAlignment="1" applyProtection="1">
      <alignment horizontal="center" vertical="center" shrinkToFit="1"/>
      <protection locked="0"/>
    </xf>
    <xf numFmtId="180" fontId="7" fillId="16" borderId="33" xfId="423" applyNumberFormat="1" applyFont="1" applyFill="1" applyBorder="1" applyAlignment="1" applyProtection="1">
      <alignment horizontal="center" vertical="center" shrinkToFit="1"/>
      <protection locked="0"/>
    </xf>
    <xf numFmtId="179" fontId="14" fillId="16" borderId="29" xfId="423" applyNumberFormat="1" applyFont="1" applyFill="1" applyBorder="1" applyAlignment="1" applyProtection="1">
      <alignment horizontal="center" vertical="center" wrapText="1"/>
      <protection locked="0"/>
    </xf>
    <xf numFmtId="179" fontId="14" fillId="16" borderId="20" xfId="42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>
      <alignment horizontal="center" vertical="center"/>
    </xf>
    <xf numFmtId="0" fontId="22" fillId="0" borderId="2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6" fontId="29" fillId="0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 shrinkToFit="1"/>
    </xf>
    <xf numFmtId="0" fontId="25" fillId="0" borderId="21" xfId="0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40" fillId="0" borderId="34" xfId="0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9" fillId="0" borderId="0" xfId="427" applyFont="1" applyFill="1" applyAlignment="1">
      <alignment horizontal="center" vertical="center"/>
      <protection/>
    </xf>
    <xf numFmtId="0" fontId="35" fillId="0" borderId="19" xfId="427" applyFont="1" applyFill="1" applyBorder="1" applyAlignment="1">
      <alignment horizontal="center" vertical="center"/>
      <protection/>
    </xf>
    <xf numFmtId="0" fontId="22" fillId="0" borderId="27" xfId="427" applyFont="1" applyFill="1" applyBorder="1" applyAlignment="1">
      <alignment horizontal="center" vertical="center"/>
      <protection/>
    </xf>
    <xf numFmtId="0" fontId="22" fillId="0" borderId="25" xfId="427" applyFont="1" applyFill="1" applyBorder="1" applyAlignment="1">
      <alignment horizontal="center" vertical="center"/>
      <protection/>
    </xf>
    <xf numFmtId="0" fontId="35" fillId="0" borderId="19" xfId="427" applyFont="1" applyFill="1" applyBorder="1" applyAlignment="1" quotePrefix="1">
      <alignment horizontal="center" vertical="center"/>
      <protection/>
    </xf>
    <xf numFmtId="0" fontId="15" fillId="0" borderId="0" xfId="427" applyFont="1" applyFill="1" applyBorder="1" applyAlignment="1" quotePrefix="1">
      <alignment horizontal="left"/>
      <protection/>
    </xf>
    <xf numFmtId="0" fontId="15" fillId="0" borderId="0" xfId="427" applyFont="1" applyFill="1" applyBorder="1" applyAlignment="1">
      <alignment/>
      <protection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19" xfId="0" applyFont="1" applyFill="1" applyBorder="1" applyAlignment="1" quotePrefix="1">
      <alignment horizontal="center" vertical="center" shrinkToFit="1"/>
    </xf>
    <xf numFmtId="0" fontId="14" fillId="0" borderId="27" xfId="0" applyFont="1" applyFill="1" applyBorder="1" applyAlignment="1" quotePrefix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29" fillId="0" borderId="0" xfId="427" applyFont="1" applyFill="1" applyAlignment="1" quotePrefix="1">
      <alignment horizontal="center" vertical="center"/>
      <protection/>
    </xf>
    <xf numFmtId="0" fontId="15" fillId="0" borderId="0" xfId="427" applyFont="1" applyFill="1" applyBorder="1" applyAlignment="1">
      <alignment horizontal="left"/>
      <protection/>
    </xf>
    <xf numFmtId="0" fontId="22" fillId="0" borderId="24" xfId="427" applyFont="1" applyFill="1" applyBorder="1" applyAlignment="1">
      <alignment horizontal="right" vertical="center" shrinkToFit="1"/>
      <protection/>
    </xf>
    <xf numFmtId="0" fontId="35" fillId="0" borderId="34" xfId="427" applyFont="1" applyFill="1" applyBorder="1" applyAlignment="1">
      <alignment horizontal="center" vertical="center"/>
      <protection/>
    </xf>
    <xf numFmtId="0" fontId="22" fillId="0" borderId="2" xfId="427" applyFont="1" applyFill="1" applyBorder="1" applyAlignment="1">
      <alignment horizontal="center" vertical="center"/>
      <protection/>
    </xf>
    <xf numFmtId="0" fontId="22" fillId="0" borderId="28" xfId="427" applyFont="1" applyFill="1" applyBorder="1" applyAlignment="1">
      <alignment horizontal="center" vertical="center"/>
      <protection/>
    </xf>
    <xf numFmtId="0" fontId="15" fillId="0" borderId="0" xfId="427" applyFont="1" applyFill="1" applyAlignment="1">
      <alignment vertical="center"/>
      <protection/>
    </xf>
    <xf numFmtId="0" fontId="15" fillId="0" borderId="0" xfId="427" applyFont="1" applyFill="1" applyBorder="1" applyAlignment="1">
      <alignment vertical="center"/>
      <protection/>
    </xf>
    <xf numFmtId="0" fontId="22" fillId="0" borderId="19" xfId="427" applyFont="1" applyFill="1" applyBorder="1" applyAlignment="1">
      <alignment horizontal="center" vertical="center"/>
      <protection/>
    </xf>
    <xf numFmtId="0" fontId="22" fillId="0" borderId="23" xfId="427" applyFont="1" applyFill="1" applyBorder="1" applyAlignment="1">
      <alignment horizontal="center" vertical="center"/>
      <protection/>
    </xf>
    <xf numFmtId="0" fontId="10" fillId="0" borderId="25" xfId="427" applyFont="1" applyFill="1" applyBorder="1" applyAlignment="1">
      <alignment horizontal="center" vertical="center"/>
      <protection/>
    </xf>
    <xf numFmtId="0" fontId="10" fillId="0" borderId="26" xfId="427" applyFont="1" applyFill="1" applyBorder="1" applyAlignment="1">
      <alignment horizontal="center" vertical="center"/>
      <protection/>
    </xf>
    <xf numFmtId="182" fontId="14" fillId="0" borderId="19" xfId="128" applyNumberFormat="1" applyFont="1" applyFill="1" applyBorder="1" applyAlignment="1">
      <alignment horizontal="center" vertical="center" wrapText="1"/>
    </xf>
    <xf numFmtId="182" fontId="14" fillId="0" borderId="27" xfId="128" applyNumberFormat="1" applyFont="1" applyFill="1" applyBorder="1" applyAlignment="1">
      <alignment horizontal="center" vertical="center" wrapText="1"/>
    </xf>
    <xf numFmtId="182" fontId="14" fillId="0" borderId="25" xfId="128" applyNumberFormat="1" applyFont="1" applyFill="1" applyBorder="1" applyAlignment="1">
      <alignment horizontal="center" vertical="center" wrapText="1"/>
    </xf>
    <xf numFmtId="195" fontId="14" fillId="0" borderId="22" xfId="128" applyNumberFormat="1" applyFont="1" applyFill="1" applyBorder="1" applyAlignment="1">
      <alignment horizontal="center" vertical="center"/>
    </xf>
    <xf numFmtId="195" fontId="14" fillId="0" borderId="0" xfId="128" applyNumberFormat="1" applyFont="1" applyFill="1" applyBorder="1" applyAlignment="1">
      <alignment horizontal="center" vertical="center"/>
    </xf>
    <xf numFmtId="182" fontId="14" fillId="0" borderId="19" xfId="128" applyNumberFormat="1" applyFont="1" applyFill="1" applyBorder="1" applyAlignment="1">
      <alignment horizontal="center" vertical="center"/>
    </xf>
    <xf numFmtId="182" fontId="14" fillId="0" borderId="2" xfId="128" applyNumberFormat="1" applyFont="1" applyFill="1" applyBorder="1" applyAlignment="1">
      <alignment horizontal="center" vertical="center"/>
    </xf>
    <xf numFmtId="182" fontId="14" fillId="0" borderId="28" xfId="128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 shrinkToFit="1"/>
    </xf>
    <xf numFmtId="0" fontId="7" fillId="0" borderId="27" xfId="425" applyFont="1" applyFill="1" applyBorder="1" applyAlignment="1" quotePrefix="1">
      <alignment horizontal="left" shrinkToFit="1"/>
      <protection/>
    </xf>
    <xf numFmtId="0" fontId="7" fillId="0" borderId="0" xfId="425" applyFont="1" applyFill="1" applyBorder="1" applyAlignment="1" quotePrefix="1">
      <alignment horizontal="left" shrinkToFit="1"/>
      <protection/>
    </xf>
    <xf numFmtId="0" fontId="7" fillId="0" borderId="0" xfId="427" applyFont="1" applyFill="1" applyAlignment="1">
      <alignment horizontal="left"/>
      <protection/>
    </xf>
    <xf numFmtId="195" fontId="14" fillId="0" borderId="19" xfId="128" applyNumberFormat="1" applyFont="1" applyFill="1" applyBorder="1" applyAlignment="1">
      <alignment horizontal="center" vertical="center"/>
    </xf>
    <xf numFmtId="195" fontId="14" fillId="0" borderId="27" xfId="128" applyNumberFormat="1" applyFont="1" applyFill="1" applyBorder="1" applyAlignment="1">
      <alignment horizontal="center" vertical="center"/>
    </xf>
    <xf numFmtId="195" fontId="14" fillId="0" borderId="25" xfId="128" applyNumberFormat="1" applyFont="1" applyFill="1" applyBorder="1" applyAlignment="1">
      <alignment horizontal="center" vertical="center"/>
    </xf>
    <xf numFmtId="182" fontId="14" fillId="0" borderId="22" xfId="128" applyNumberFormat="1" applyFont="1" applyFill="1" applyBorder="1" applyAlignment="1">
      <alignment horizontal="center" vertical="center" wrapText="1"/>
    </xf>
    <xf numFmtId="182" fontId="14" fillId="0" borderId="0" xfId="128" applyNumberFormat="1" applyFont="1" applyFill="1" applyBorder="1" applyAlignment="1">
      <alignment horizontal="center" vertical="center" wrapText="1"/>
    </xf>
    <xf numFmtId="182" fontId="14" fillId="0" borderId="21" xfId="128" applyNumberFormat="1" applyFont="1" applyFill="1" applyBorder="1" applyAlignment="1">
      <alignment horizontal="center" vertical="center" wrapText="1"/>
    </xf>
    <xf numFmtId="195" fontId="14" fillId="0" borderId="34" xfId="128" applyNumberFormat="1" applyFont="1" applyFill="1" applyBorder="1" applyAlignment="1">
      <alignment horizontal="center" vertical="center" wrapText="1"/>
    </xf>
    <xf numFmtId="195" fontId="14" fillId="0" borderId="2" xfId="128" applyNumberFormat="1" applyFont="1" applyFill="1" applyBorder="1" applyAlignment="1">
      <alignment horizontal="center" vertical="center" wrapText="1"/>
    </xf>
    <xf numFmtId="195" fontId="14" fillId="0" borderId="28" xfId="128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95" fontId="14" fillId="0" borderId="3" xfId="128" applyNumberFormat="1" applyFont="1" applyFill="1" applyBorder="1" applyAlignment="1">
      <alignment horizontal="center" vertical="center" wrapText="1"/>
    </xf>
    <xf numFmtId="195" fontId="14" fillId="0" borderId="18" xfId="128" applyNumberFormat="1" applyFont="1" applyFill="1" applyBorder="1" applyAlignment="1">
      <alignment horizontal="center" vertical="center" wrapText="1"/>
    </xf>
    <xf numFmtId="182" fontId="14" fillId="0" borderId="18" xfId="128" applyNumberFormat="1" applyFont="1" applyFill="1" applyBorder="1" applyAlignment="1">
      <alignment horizontal="center" vertical="center" wrapText="1"/>
    </xf>
    <xf numFmtId="182" fontId="14" fillId="0" borderId="3" xfId="128" applyNumberFormat="1" applyFont="1" applyFill="1" applyBorder="1" applyAlignment="1">
      <alignment horizontal="center" vertical="center" wrapText="1"/>
    </xf>
    <xf numFmtId="195" fontId="14" fillId="0" borderId="18" xfId="128" applyNumberFormat="1" applyFont="1" applyFill="1" applyBorder="1" applyAlignment="1">
      <alignment horizontal="center" vertical="center"/>
    </xf>
    <xf numFmtId="195" fontId="14" fillId="0" borderId="3" xfId="128" applyNumberFormat="1" applyFont="1" applyFill="1" applyBorder="1" applyAlignment="1">
      <alignment horizontal="center" vertical="center"/>
    </xf>
    <xf numFmtId="182" fontId="14" fillId="0" borderId="18" xfId="128" applyNumberFormat="1" applyFont="1" applyFill="1" applyBorder="1" applyAlignment="1">
      <alignment horizontal="center" vertical="center"/>
    </xf>
    <xf numFmtId="182" fontId="14" fillId="0" borderId="3" xfId="128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left" vertical="center" shrinkToFit="1"/>
    </xf>
    <xf numFmtId="0" fontId="29" fillId="0" borderId="0" xfId="0" applyFont="1" applyFill="1" applyAlignment="1" quotePrefix="1">
      <alignment horizontal="center" vertical="center"/>
    </xf>
    <xf numFmtId="0" fontId="14" fillId="0" borderId="24" xfId="0" applyFont="1" applyFill="1" applyBorder="1" applyAlignment="1">
      <alignment horizontal="right" vertical="center"/>
    </xf>
    <xf numFmtId="183" fontId="14" fillId="0" borderId="18" xfId="128" applyFont="1" applyFill="1" applyBorder="1" applyAlignment="1">
      <alignment horizontal="center" vertical="center" wrapText="1"/>
    </xf>
    <xf numFmtId="183" fontId="14" fillId="0" borderId="20" xfId="128" applyFont="1" applyFill="1" applyBorder="1" applyAlignment="1">
      <alignment horizontal="center" vertical="center" wrapText="1"/>
    </xf>
    <xf numFmtId="0" fontId="15" fillId="0" borderId="0" xfId="425" applyFont="1" applyFill="1" applyBorder="1" applyAlignment="1" quotePrefix="1">
      <alignment horizontal="left" shrinkToFit="1"/>
      <protection/>
    </xf>
    <xf numFmtId="0" fontId="15" fillId="0" borderId="0" xfId="425" applyFont="1" applyFill="1" applyBorder="1" applyAlignment="1">
      <alignment shrinkToFit="1"/>
      <protection/>
    </xf>
    <xf numFmtId="0" fontId="0" fillId="0" borderId="0" xfId="0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0" xfId="427" applyFont="1" applyFill="1" applyAlignment="1">
      <alignment/>
      <protection/>
    </xf>
    <xf numFmtId="0" fontId="15" fillId="0" borderId="27" xfId="0" applyFont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18" xfId="0" applyFont="1" applyFill="1" applyBorder="1" applyAlignment="1" quotePrefix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 quotePrefix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41" fontId="15" fillId="0" borderId="19" xfId="108" applyFont="1" applyFill="1" applyBorder="1" applyAlignment="1" quotePrefix="1">
      <alignment horizontal="center" vertical="center" shrinkToFit="1"/>
    </xf>
    <xf numFmtId="41" fontId="14" fillId="0" borderId="2" xfId="108" applyFont="1" applyFill="1" applyBorder="1" applyAlignment="1">
      <alignment horizontal="center" vertical="center" shrinkToFit="1"/>
    </xf>
    <xf numFmtId="41" fontId="14" fillId="0" borderId="28" xfId="108" applyFont="1" applyFill="1" applyBorder="1" applyAlignment="1">
      <alignment horizontal="center" vertical="center" shrinkToFit="1"/>
    </xf>
    <xf numFmtId="41" fontId="15" fillId="0" borderId="19" xfId="108" applyFont="1" applyFill="1" applyBorder="1" applyAlignment="1">
      <alignment horizontal="center" vertical="center" shrinkToFit="1"/>
    </xf>
    <xf numFmtId="41" fontId="15" fillId="16" borderId="19" xfId="108" applyFont="1" applyFill="1" applyBorder="1" applyAlignment="1" quotePrefix="1">
      <alignment horizontal="center" vertical="center" shrinkToFit="1"/>
    </xf>
    <xf numFmtId="41" fontId="14" fillId="16" borderId="2" xfId="108" applyFont="1" applyFill="1" applyBorder="1" applyAlignment="1">
      <alignment horizontal="center" vertical="center" shrinkToFit="1"/>
    </xf>
    <xf numFmtId="41" fontId="14" fillId="16" borderId="28" xfId="108" applyFont="1" applyFill="1" applyBorder="1" applyAlignment="1">
      <alignment horizontal="center" vertical="center" shrinkToFit="1"/>
    </xf>
    <xf numFmtId="41" fontId="7" fillId="16" borderId="19" xfId="108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left" vertical="center" wrapText="1"/>
    </xf>
    <xf numFmtId="0" fontId="22" fillId="0" borderId="8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2" fillId="0" borderId="81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14" fillId="0" borderId="19" xfId="175" applyFont="1" applyFill="1" applyBorder="1" applyAlignment="1">
      <alignment horizontal="center" vertical="center" wrapText="1"/>
      <protection/>
    </xf>
    <xf numFmtId="0" fontId="14" fillId="0" borderId="2" xfId="175" applyFont="1" applyFill="1" applyBorder="1" applyAlignment="1">
      <alignment horizontal="center" vertical="center" wrapText="1"/>
      <protection/>
    </xf>
    <xf numFmtId="0" fontId="14" fillId="0" borderId="28" xfId="175" applyFont="1" applyFill="1" applyBorder="1" applyAlignment="1">
      <alignment horizontal="center" vertical="center" wrapText="1"/>
      <protection/>
    </xf>
    <xf numFmtId="0" fontId="14" fillId="0" borderId="3" xfId="175" applyFont="1" applyFill="1" applyBorder="1" applyAlignment="1">
      <alignment horizontal="center" vertical="center" wrapText="1"/>
      <protection/>
    </xf>
    <xf numFmtId="0" fontId="14" fillId="0" borderId="3" xfId="175" applyFont="1" applyFill="1" applyBorder="1" applyAlignment="1">
      <alignment horizontal="center" vertical="center"/>
      <protection/>
    </xf>
    <xf numFmtId="0" fontId="14" fillId="0" borderId="19" xfId="175" applyNumberFormat="1" applyFont="1" applyFill="1" applyBorder="1" applyAlignment="1">
      <alignment horizontal="center" vertical="center" wrapText="1"/>
      <protection/>
    </xf>
    <xf numFmtId="0" fontId="14" fillId="0" borderId="2" xfId="175" applyNumberFormat="1" applyFont="1" applyFill="1" applyBorder="1" applyAlignment="1">
      <alignment horizontal="center" vertical="center" wrapText="1"/>
      <protection/>
    </xf>
    <xf numFmtId="0" fontId="14" fillId="0" borderId="28" xfId="175" applyNumberFormat="1" applyFont="1" applyFill="1" applyBorder="1" applyAlignment="1">
      <alignment horizontal="center" vertical="center" wrapText="1"/>
      <protection/>
    </xf>
    <xf numFmtId="0" fontId="22" fillId="0" borderId="72" xfId="175" applyFont="1" applyBorder="1" applyAlignment="1">
      <alignment horizontal="left" vertical="center"/>
      <protection/>
    </xf>
    <xf numFmtId="0" fontId="22" fillId="0" borderId="72" xfId="175" applyFont="1" applyBorder="1" applyAlignment="1">
      <alignment horizontal="right" vertical="center"/>
      <protection/>
    </xf>
    <xf numFmtId="196" fontId="21" fillId="0" borderId="27" xfId="175" applyNumberFormat="1" applyFont="1" applyFill="1" applyBorder="1" applyAlignment="1">
      <alignment horizontal="right" vertical="center" wrapText="1" indent="5"/>
      <protection/>
    </xf>
    <xf numFmtId="196" fontId="21" fillId="0" borderId="25" xfId="175" applyNumberFormat="1" applyFont="1" applyFill="1" applyBorder="1" applyAlignment="1">
      <alignment horizontal="right" vertical="center" wrapText="1" indent="5"/>
      <protection/>
    </xf>
    <xf numFmtId="182" fontId="14" fillId="0" borderId="0" xfId="175" applyNumberFormat="1" applyFont="1" applyFill="1" applyBorder="1" applyAlignment="1">
      <alignment horizontal="right" vertical="center" wrapText="1" indent="5"/>
      <protection/>
    </xf>
    <xf numFmtId="196" fontId="14" fillId="0" borderId="0" xfId="175" applyNumberFormat="1" applyFont="1" applyFill="1" applyBorder="1" applyAlignment="1">
      <alignment horizontal="right" vertical="center" wrapText="1" indent="5"/>
      <protection/>
    </xf>
    <xf numFmtId="196" fontId="14" fillId="0" borderId="21" xfId="175" applyNumberFormat="1" applyFont="1" applyFill="1" applyBorder="1" applyAlignment="1">
      <alignment horizontal="right" vertical="center" wrapText="1" indent="5"/>
      <protection/>
    </xf>
    <xf numFmtId="182" fontId="14" fillId="0" borderId="24" xfId="175" applyNumberFormat="1" applyFont="1" applyFill="1" applyBorder="1" applyAlignment="1">
      <alignment horizontal="right" vertical="center" wrapText="1" indent="5"/>
      <protection/>
    </xf>
    <xf numFmtId="196" fontId="14" fillId="0" borderId="24" xfId="175" applyNumberFormat="1" applyFont="1" applyFill="1" applyBorder="1" applyAlignment="1">
      <alignment horizontal="right" vertical="center" wrapText="1" indent="5"/>
      <protection/>
    </xf>
    <xf numFmtId="196" fontId="14" fillId="0" borderId="26" xfId="175" applyNumberFormat="1" applyFont="1" applyFill="1" applyBorder="1" applyAlignment="1">
      <alignment horizontal="right" vertical="center" wrapText="1" indent="5"/>
      <protection/>
    </xf>
    <xf numFmtId="0" fontId="15" fillId="0" borderId="27" xfId="175" applyFont="1" applyFill="1" applyBorder="1" applyAlignment="1">
      <alignment horizontal="right" vertical="center"/>
      <protection/>
    </xf>
    <xf numFmtId="0" fontId="35" fillId="0" borderId="0" xfId="175" applyFont="1" applyFill="1" applyAlignment="1">
      <alignment horizontal="left" vertical="center"/>
      <protection/>
    </xf>
    <xf numFmtId="0" fontId="29" fillId="0" borderId="0" xfId="175" applyFont="1" applyFill="1" applyAlignment="1">
      <alignment horizontal="center" vertical="center"/>
      <protection/>
    </xf>
    <xf numFmtId="0" fontId="14" fillId="0" borderId="34" xfId="175" applyFont="1" applyFill="1" applyBorder="1" applyAlignment="1">
      <alignment horizontal="center" vertical="center" wrapText="1"/>
      <protection/>
    </xf>
    <xf numFmtId="182" fontId="21" fillId="0" borderId="27" xfId="175" applyNumberFormat="1" applyFont="1" applyFill="1" applyBorder="1" applyAlignment="1">
      <alignment horizontal="right" vertical="center" wrapText="1" indent="5"/>
      <protection/>
    </xf>
  </cellXfs>
  <cellStyles count="41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 [0]_1.인구추이" xfId="127"/>
    <cellStyle name="콤마 [0]_7. 인구이동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통화 [0] 2 2" xfId="134"/>
    <cellStyle name="통화 [0] 2 3" xfId="135"/>
    <cellStyle name="통화 [0] 2 4" xfId="136"/>
    <cellStyle name="통화 [0] 2 5" xfId="137"/>
    <cellStyle name="통화 [0] 2 6" xfId="138"/>
    <cellStyle name="퍼센트" xfId="139"/>
    <cellStyle name="표준 10" xfId="140"/>
    <cellStyle name="표준 11" xfId="141"/>
    <cellStyle name="표준 12" xfId="142"/>
    <cellStyle name="표준 13" xfId="143"/>
    <cellStyle name="표준 14" xfId="144"/>
    <cellStyle name="표준 15" xfId="145"/>
    <cellStyle name="표준 15 2" xfId="146"/>
    <cellStyle name="표준 15 3" xfId="147"/>
    <cellStyle name="표준 15 4" xfId="148"/>
    <cellStyle name="표준 15 5" xfId="149"/>
    <cellStyle name="표준 15 6" xfId="150"/>
    <cellStyle name="표준 16" xfId="151"/>
    <cellStyle name="표준 16 2" xfId="152"/>
    <cellStyle name="표준 16 3" xfId="153"/>
    <cellStyle name="표준 16 4" xfId="154"/>
    <cellStyle name="표준 16 5" xfId="155"/>
    <cellStyle name="표준 16 6" xfId="156"/>
    <cellStyle name="표준 17" xfId="157"/>
    <cellStyle name="표준 17 2" xfId="158"/>
    <cellStyle name="표준 17 3" xfId="159"/>
    <cellStyle name="표준 17 4" xfId="160"/>
    <cellStyle name="표준 17 5" xfId="161"/>
    <cellStyle name="표준 17 6" xfId="162"/>
    <cellStyle name="표준 18" xfId="163"/>
    <cellStyle name="표준 18 2" xfId="164"/>
    <cellStyle name="표준 18 3" xfId="165"/>
    <cellStyle name="표준 18 4" xfId="166"/>
    <cellStyle name="표준 18 5" xfId="167"/>
    <cellStyle name="표준 18 6" xfId="168"/>
    <cellStyle name="표준 19" xfId="169"/>
    <cellStyle name="표준 19 2" xfId="170"/>
    <cellStyle name="표준 19 3" xfId="171"/>
    <cellStyle name="표준 19 4" xfId="172"/>
    <cellStyle name="표준 19 5" xfId="173"/>
    <cellStyle name="표준 19 6" xfId="174"/>
    <cellStyle name="표준 2" xfId="175"/>
    <cellStyle name="표준 2 2" xfId="176"/>
    <cellStyle name="표준 20" xfId="177"/>
    <cellStyle name="표준 20 2" xfId="178"/>
    <cellStyle name="표준 20 3" xfId="179"/>
    <cellStyle name="표준 20 4" xfId="180"/>
    <cellStyle name="표준 20 5" xfId="181"/>
    <cellStyle name="표준 20 6" xfId="182"/>
    <cellStyle name="표준 21" xfId="183"/>
    <cellStyle name="표준 21 2" xfId="184"/>
    <cellStyle name="표준 21 3" xfId="185"/>
    <cellStyle name="표준 21 4" xfId="186"/>
    <cellStyle name="표준 21 5" xfId="187"/>
    <cellStyle name="표준 21 6" xfId="188"/>
    <cellStyle name="표준 22" xfId="189"/>
    <cellStyle name="표준 22 2" xfId="190"/>
    <cellStyle name="표준 22 3" xfId="191"/>
    <cellStyle name="표준 22 4" xfId="192"/>
    <cellStyle name="표준 22 5" xfId="193"/>
    <cellStyle name="표준 22 6" xfId="194"/>
    <cellStyle name="표준 23" xfId="195"/>
    <cellStyle name="표준 24" xfId="196"/>
    <cellStyle name="표준 25" xfId="197"/>
    <cellStyle name="표준 25 2" xfId="198"/>
    <cellStyle name="표준 25 3" xfId="199"/>
    <cellStyle name="표준 25 4" xfId="200"/>
    <cellStyle name="표준 25 5" xfId="201"/>
    <cellStyle name="표준 25 6" xfId="202"/>
    <cellStyle name="표준 26" xfId="203"/>
    <cellStyle name="표준 26 2" xfId="204"/>
    <cellStyle name="표준 26 3" xfId="205"/>
    <cellStyle name="표준 26 4" xfId="206"/>
    <cellStyle name="표준 26 5" xfId="207"/>
    <cellStyle name="표준 26 6" xfId="208"/>
    <cellStyle name="표준 27" xfId="209"/>
    <cellStyle name="표준 27 2" xfId="210"/>
    <cellStyle name="표준 27 3" xfId="211"/>
    <cellStyle name="표준 27 4" xfId="212"/>
    <cellStyle name="표준 27 5" xfId="213"/>
    <cellStyle name="표준 27 6" xfId="214"/>
    <cellStyle name="표준 28" xfId="215"/>
    <cellStyle name="표준 29" xfId="216"/>
    <cellStyle name="표준 29 2" xfId="217"/>
    <cellStyle name="표준 29 3" xfId="218"/>
    <cellStyle name="표준 29 4" xfId="219"/>
    <cellStyle name="표준 29 5" xfId="220"/>
    <cellStyle name="표준 29 6" xfId="221"/>
    <cellStyle name="표준 3" xfId="222"/>
    <cellStyle name="표준 30" xfId="223"/>
    <cellStyle name="표준 30 2" xfId="224"/>
    <cellStyle name="표준 30 3" xfId="225"/>
    <cellStyle name="표준 30 4" xfId="226"/>
    <cellStyle name="표준 30 5" xfId="227"/>
    <cellStyle name="표준 30 6" xfId="228"/>
    <cellStyle name="표준 31" xfId="229"/>
    <cellStyle name="표준 32" xfId="230"/>
    <cellStyle name="표준 32 2" xfId="231"/>
    <cellStyle name="표준 32 3" xfId="232"/>
    <cellStyle name="표준 32 4" xfId="233"/>
    <cellStyle name="표준 32 5" xfId="234"/>
    <cellStyle name="표준 32 6" xfId="235"/>
    <cellStyle name="표준 33" xfId="236"/>
    <cellStyle name="표준 33 2" xfId="237"/>
    <cellStyle name="표준 33 3" xfId="238"/>
    <cellStyle name="표준 33 4" xfId="239"/>
    <cellStyle name="표준 33 5" xfId="240"/>
    <cellStyle name="표준 33 6" xfId="241"/>
    <cellStyle name="표준 34" xfId="242"/>
    <cellStyle name="표준 34 2" xfId="243"/>
    <cellStyle name="표준 34 3" xfId="244"/>
    <cellStyle name="표준 34 4" xfId="245"/>
    <cellStyle name="표준 34 5" xfId="246"/>
    <cellStyle name="표준 34 6" xfId="247"/>
    <cellStyle name="표준 35" xfId="248"/>
    <cellStyle name="표준 35 2" xfId="249"/>
    <cellStyle name="표준 35 3" xfId="250"/>
    <cellStyle name="표준 35 4" xfId="251"/>
    <cellStyle name="표준 35 5" xfId="252"/>
    <cellStyle name="표준 35 6" xfId="253"/>
    <cellStyle name="표준 36" xfId="254"/>
    <cellStyle name="표준 36 2" xfId="255"/>
    <cellStyle name="표준 36 3" xfId="256"/>
    <cellStyle name="표준 36 4" xfId="257"/>
    <cellStyle name="표준 36 5" xfId="258"/>
    <cellStyle name="표준 36 6" xfId="259"/>
    <cellStyle name="표준 37" xfId="260"/>
    <cellStyle name="표준 37 2" xfId="261"/>
    <cellStyle name="표준 37 3" xfId="262"/>
    <cellStyle name="표준 37 4" xfId="263"/>
    <cellStyle name="표준 37 5" xfId="264"/>
    <cellStyle name="표준 37 6" xfId="265"/>
    <cellStyle name="표준 38" xfId="266"/>
    <cellStyle name="표준 38 2" xfId="267"/>
    <cellStyle name="표준 38 3" xfId="268"/>
    <cellStyle name="표준 38 4" xfId="269"/>
    <cellStyle name="표준 38 5" xfId="270"/>
    <cellStyle name="표준 38 6" xfId="271"/>
    <cellStyle name="표준 39" xfId="272"/>
    <cellStyle name="표준 39 2" xfId="273"/>
    <cellStyle name="표준 39 3" xfId="274"/>
    <cellStyle name="표준 39 4" xfId="275"/>
    <cellStyle name="표준 39 5" xfId="276"/>
    <cellStyle name="표준 39 6" xfId="277"/>
    <cellStyle name="표준 4" xfId="278"/>
    <cellStyle name="표준 40" xfId="279"/>
    <cellStyle name="표준 40 2" xfId="280"/>
    <cellStyle name="표준 40 3" xfId="281"/>
    <cellStyle name="표준 40 4" xfId="282"/>
    <cellStyle name="표준 40 5" xfId="283"/>
    <cellStyle name="표준 40 6" xfId="284"/>
    <cellStyle name="표준 41" xfId="285"/>
    <cellStyle name="표준 41 2" xfId="286"/>
    <cellStyle name="표준 41 3" xfId="287"/>
    <cellStyle name="표준 41 4" xfId="288"/>
    <cellStyle name="표준 41 5" xfId="289"/>
    <cellStyle name="표준 41 6" xfId="290"/>
    <cellStyle name="표준 42" xfId="291"/>
    <cellStyle name="표준 42 2" xfId="292"/>
    <cellStyle name="표준 42 3" xfId="293"/>
    <cellStyle name="표준 42 4" xfId="294"/>
    <cellStyle name="표준 42 5" xfId="295"/>
    <cellStyle name="표준 42 6" xfId="296"/>
    <cellStyle name="표준 43" xfId="297"/>
    <cellStyle name="표준 43 2" xfId="298"/>
    <cellStyle name="표준 43 3" xfId="299"/>
    <cellStyle name="표준 43 4" xfId="300"/>
    <cellStyle name="표준 43 5" xfId="301"/>
    <cellStyle name="표준 43 6" xfId="302"/>
    <cellStyle name="표준 44" xfId="303"/>
    <cellStyle name="표준 44 2" xfId="304"/>
    <cellStyle name="표준 44 3" xfId="305"/>
    <cellStyle name="표준 44 4" xfId="306"/>
    <cellStyle name="표준 44 5" xfId="307"/>
    <cellStyle name="표준 44 6" xfId="308"/>
    <cellStyle name="표준 45" xfId="309"/>
    <cellStyle name="표준 45 2" xfId="310"/>
    <cellStyle name="표준 45 3" xfId="311"/>
    <cellStyle name="표준 45 4" xfId="312"/>
    <cellStyle name="표준 45 5" xfId="313"/>
    <cellStyle name="표준 45 6" xfId="314"/>
    <cellStyle name="표준 46" xfId="315"/>
    <cellStyle name="표준 47" xfId="316"/>
    <cellStyle name="표준 47 2" xfId="317"/>
    <cellStyle name="표준 47 3" xfId="318"/>
    <cellStyle name="표준 47 4" xfId="319"/>
    <cellStyle name="표준 47 5" xfId="320"/>
    <cellStyle name="표준 47 6" xfId="321"/>
    <cellStyle name="표준 48" xfId="322"/>
    <cellStyle name="표준 48 2" xfId="323"/>
    <cellStyle name="표준 48 3" xfId="324"/>
    <cellStyle name="표준 48 4" xfId="325"/>
    <cellStyle name="표준 48 5" xfId="326"/>
    <cellStyle name="표준 48 6" xfId="327"/>
    <cellStyle name="표준 49" xfId="328"/>
    <cellStyle name="표준 49 2" xfId="329"/>
    <cellStyle name="표준 49 3" xfId="330"/>
    <cellStyle name="표준 49 4" xfId="331"/>
    <cellStyle name="표준 49 5" xfId="332"/>
    <cellStyle name="표준 49 6" xfId="333"/>
    <cellStyle name="표준 5" xfId="334"/>
    <cellStyle name="표준 50" xfId="335"/>
    <cellStyle name="표준 50 2" xfId="336"/>
    <cellStyle name="표준 50 3" xfId="337"/>
    <cellStyle name="표준 50 4" xfId="338"/>
    <cellStyle name="표준 50 5" xfId="339"/>
    <cellStyle name="표준 50 6" xfId="340"/>
    <cellStyle name="표준 51" xfId="341"/>
    <cellStyle name="표준 52" xfId="342"/>
    <cellStyle name="표준 52 2" xfId="343"/>
    <cellStyle name="표준 52 3" xfId="344"/>
    <cellStyle name="표준 52 4" xfId="345"/>
    <cellStyle name="표준 52 5" xfId="346"/>
    <cellStyle name="표준 52 6" xfId="347"/>
    <cellStyle name="표준 53" xfId="348"/>
    <cellStyle name="표준 53 2" xfId="349"/>
    <cellStyle name="표준 53 3" xfId="350"/>
    <cellStyle name="표준 53 4" xfId="351"/>
    <cellStyle name="표준 53 5" xfId="352"/>
    <cellStyle name="표준 53 6" xfId="353"/>
    <cellStyle name="표준 54" xfId="354"/>
    <cellStyle name="표준 54 2" xfId="355"/>
    <cellStyle name="표준 54 3" xfId="356"/>
    <cellStyle name="표준 54 4" xfId="357"/>
    <cellStyle name="표준 54 5" xfId="358"/>
    <cellStyle name="표준 54 6" xfId="359"/>
    <cellStyle name="표준 55" xfId="360"/>
    <cellStyle name="표준 55 2" xfId="361"/>
    <cellStyle name="표준 55 3" xfId="362"/>
    <cellStyle name="표준 55 4" xfId="363"/>
    <cellStyle name="표준 55 5" xfId="364"/>
    <cellStyle name="표준 55 6" xfId="365"/>
    <cellStyle name="표준 56" xfId="366"/>
    <cellStyle name="표준 56 2" xfId="367"/>
    <cellStyle name="표준 56 3" xfId="368"/>
    <cellStyle name="표준 56 4" xfId="369"/>
    <cellStyle name="표준 56 5" xfId="370"/>
    <cellStyle name="표준 56 6" xfId="371"/>
    <cellStyle name="표준 57" xfId="372"/>
    <cellStyle name="표준 57 2" xfId="373"/>
    <cellStyle name="표준 57 3" xfId="374"/>
    <cellStyle name="표준 57 4" xfId="375"/>
    <cellStyle name="표준 57 5" xfId="376"/>
    <cellStyle name="표준 57 6" xfId="377"/>
    <cellStyle name="표준 58" xfId="378"/>
    <cellStyle name="표준 59" xfId="379"/>
    <cellStyle name="표준 59 2" xfId="380"/>
    <cellStyle name="표준 59 3" xfId="381"/>
    <cellStyle name="표준 59 4" xfId="382"/>
    <cellStyle name="표준 59 5" xfId="383"/>
    <cellStyle name="표준 59 6" xfId="384"/>
    <cellStyle name="표준 6" xfId="385"/>
    <cellStyle name="표준 60" xfId="386"/>
    <cellStyle name="표준 60 2" xfId="387"/>
    <cellStyle name="표준 60 3" xfId="388"/>
    <cellStyle name="표준 60 4" xfId="389"/>
    <cellStyle name="표준 60 5" xfId="390"/>
    <cellStyle name="표준 60 6" xfId="391"/>
    <cellStyle name="표준 61" xfId="392"/>
    <cellStyle name="표준 61 2" xfId="393"/>
    <cellStyle name="표준 61 3" xfId="394"/>
    <cellStyle name="표준 61 4" xfId="395"/>
    <cellStyle name="표준 61 5" xfId="396"/>
    <cellStyle name="표준 61 6" xfId="397"/>
    <cellStyle name="표준 62" xfId="398"/>
    <cellStyle name="표준 63" xfId="399"/>
    <cellStyle name="표준 64" xfId="400"/>
    <cellStyle name="표준 65" xfId="401"/>
    <cellStyle name="표준 66" xfId="402"/>
    <cellStyle name="표준 67" xfId="403"/>
    <cellStyle name="표준 68" xfId="404"/>
    <cellStyle name="표준 69" xfId="405"/>
    <cellStyle name="표준 7" xfId="406"/>
    <cellStyle name="표준 70" xfId="407"/>
    <cellStyle name="표준 71" xfId="408"/>
    <cellStyle name="표준 72" xfId="409"/>
    <cellStyle name="표준 73" xfId="410"/>
    <cellStyle name="표준 74" xfId="411"/>
    <cellStyle name="표준 75" xfId="412"/>
    <cellStyle name="표준 76" xfId="413"/>
    <cellStyle name="표준 77" xfId="414"/>
    <cellStyle name="표준 78" xfId="415"/>
    <cellStyle name="표준 79" xfId="416"/>
    <cellStyle name="표준 8" xfId="417"/>
    <cellStyle name="표준 80" xfId="418"/>
    <cellStyle name="표준 81" xfId="419"/>
    <cellStyle name="표준 82" xfId="420"/>
    <cellStyle name="표준 83" xfId="421"/>
    <cellStyle name="표준 9" xfId="422"/>
    <cellStyle name="표준_1. 인구추이" xfId="423"/>
    <cellStyle name="표준_3.인구" xfId="424"/>
    <cellStyle name="표준_3.인구_1" xfId="425"/>
    <cellStyle name="표준_Sheet1" xfId="426"/>
    <cellStyle name="표준_인구" xfId="427"/>
    <cellStyle name="표준_주민등록관련" xfId="428"/>
    <cellStyle name="Hyperlink" xfId="429"/>
    <cellStyle name="합산" xfId="430"/>
    <cellStyle name="화폐기호" xfId="431"/>
    <cellStyle name="화폐기호0" xfId="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SheetLayoutView="100" zoomScalePageLayoutView="0" workbookViewId="0" topLeftCell="A25">
      <selection activeCell="B61" sqref="B61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4" width="7.5546875" style="0" customWidth="1"/>
    <col min="5" max="5" width="7.664062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2" width="7.88671875" style="0" customWidth="1"/>
    <col min="13" max="13" width="10.21484375" style="601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20" ht="32.25" customHeight="1">
      <c r="A1" s="880" t="s">
        <v>523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2"/>
      <c r="S1" s="3"/>
      <c r="T1" s="3"/>
    </row>
    <row r="2" spans="1:20" s="459" customFormat="1" ht="28.5" customHeight="1">
      <c r="A2" s="891" t="s">
        <v>522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457"/>
      <c r="S2" s="458"/>
      <c r="T2" s="458"/>
    </row>
    <row r="3" spans="1:20" s="7" customFormat="1" ht="18" customHeight="1" thickBot="1">
      <c r="A3" s="4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142"/>
      <c r="M3" s="590"/>
      <c r="N3" s="143"/>
      <c r="O3" s="144"/>
      <c r="P3" s="4"/>
      <c r="Q3" s="145" t="s">
        <v>284</v>
      </c>
      <c r="R3" s="5"/>
      <c r="S3" s="5"/>
      <c r="T3" s="6"/>
    </row>
    <row r="4" spans="1:20" s="7" customFormat="1" ht="22.5" customHeight="1">
      <c r="A4" s="884" t="s">
        <v>369</v>
      </c>
      <c r="B4" s="146" t="s">
        <v>603</v>
      </c>
      <c r="C4" s="147"/>
      <c r="D4" s="148"/>
      <c r="E4" s="148" t="s">
        <v>288</v>
      </c>
      <c r="F4" s="148"/>
      <c r="G4" s="148"/>
      <c r="H4" s="149"/>
      <c r="I4" s="150"/>
      <c r="J4" s="148"/>
      <c r="K4" s="151"/>
      <c r="L4" s="152" t="s">
        <v>289</v>
      </c>
      <c r="M4" s="591" t="s">
        <v>604</v>
      </c>
      <c r="N4" s="889" t="s">
        <v>363</v>
      </c>
      <c r="O4" s="887" t="s">
        <v>370</v>
      </c>
      <c r="P4" s="888"/>
      <c r="Q4" s="881" t="s">
        <v>299</v>
      </c>
      <c r="R4" s="8"/>
      <c r="S4" s="8"/>
      <c r="T4" s="8"/>
    </row>
    <row r="5" spans="1:20" s="7" customFormat="1" ht="14.25">
      <c r="A5" s="885"/>
      <c r="B5" s="71"/>
      <c r="C5" s="67"/>
      <c r="D5" s="68"/>
      <c r="E5" s="72"/>
      <c r="F5" s="68"/>
      <c r="G5" s="68"/>
      <c r="H5" s="68"/>
      <c r="I5" s="67"/>
      <c r="J5" s="68"/>
      <c r="K5" s="69"/>
      <c r="L5" s="73" t="s">
        <v>290</v>
      </c>
      <c r="M5" s="592"/>
      <c r="N5" s="890"/>
      <c r="O5" s="64"/>
      <c r="P5" s="74"/>
      <c r="Q5" s="882"/>
      <c r="R5" s="8"/>
      <c r="S5" s="8"/>
      <c r="T5" s="8"/>
    </row>
    <row r="6" spans="1:20" s="7" customFormat="1" ht="14.25">
      <c r="A6" s="885"/>
      <c r="B6" s="74" t="s">
        <v>287</v>
      </c>
      <c r="C6" s="71" t="s">
        <v>291</v>
      </c>
      <c r="D6" s="70" t="s">
        <v>292</v>
      </c>
      <c r="E6" s="70" t="s">
        <v>293</v>
      </c>
      <c r="F6" s="63" t="s">
        <v>294</v>
      </c>
      <c r="G6" s="70" t="s">
        <v>292</v>
      </c>
      <c r="H6" s="70" t="s">
        <v>293</v>
      </c>
      <c r="I6" s="71" t="s">
        <v>295</v>
      </c>
      <c r="J6" s="70" t="s">
        <v>292</v>
      </c>
      <c r="K6" s="70" t="s">
        <v>293</v>
      </c>
      <c r="L6" s="62" t="s">
        <v>296</v>
      </c>
      <c r="M6" s="592" t="s">
        <v>297</v>
      </c>
      <c r="N6" s="97" t="s">
        <v>423</v>
      </c>
      <c r="O6" s="64" t="s">
        <v>296</v>
      </c>
      <c r="P6" s="70" t="s">
        <v>298</v>
      </c>
      <c r="Q6" s="882"/>
      <c r="R6" s="8"/>
      <c r="S6" s="8"/>
      <c r="T6" s="8"/>
    </row>
    <row r="7" spans="1:20" s="7" customFormat="1" ht="12" customHeight="1">
      <c r="A7" s="885"/>
      <c r="B7" s="71"/>
      <c r="C7" s="71"/>
      <c r="D7" s="63"/>
      <c r="E7" s="63"/>
      <c r="F7" s="63"/>
      <c r="G7" s="63"/>
      <c r="H7" s="63"/>
      <c r="I7" s="71"/>
      <c r="J7" s="63"/>
      <c r="K7" s="63"/>
      <c r="L7" s="62" t="s">
        <v>300</v>
      </c>
      <c r="M7" s="592" t="s">
        <v>301</v>
      </c>
      <c r="N7" s="95" t="s">
        <v>421</v>
      </c>
      <c r="O7" s="64" t="s">
        <v>302</v>
      </c>
      <c r="P7" s="75" t="s">
        <v>403</v>
      </c>
      <c r="Q7" s="882"/>
      <c r="R7" s="8"/>
      <c r="S7" s="8"/>
      <c r="T7" s="8"/>
    </row>
    <row r="8" spans="1:20" s="7" customFormat="1" ht="14.25">
      <c r="A8" s="886"/>
      <c r="B8" s="76" t="s">
        <v>285</v>
      </c>
      <c r="C8" s="77" t="s">
        <v>303</v>
      </c>
      <c r="D8" s="78" t="s">
        <v>304</v>
      </c>
      <c r="E8" s="78" t="s">
        <v>305</v>
      </c>
      <c r="F8" s="13" t="s">
        <v>419</v>
      </c>
      <c r="G8" s="13" t="s">
        <v>420</v>
      </c>
      <c r="H8" s="13" t="s">
        <v>366</v>
      </c>
      <c r="I8" s="77" t="s">
        <v>306</v>
      </c>
      <c r="J8" s="78" t="s">
        <v>304</v>
      </c>
      <c r="K8" s="78" t="s">
        <v>305</v>
      </c>
      <c r="L8" s="65" t="s">
        <v>307</v>
      </c>
      <c r="M8" s="593"/>
      <c r="N8" s="96" t="s">
        <v>422</v>
      </c>
      <c r="O8" s="66"/>
      <c r="P8" s="77" t="s">
        <v>308</v>
      </c>
      <c r="Q8" s="883"/>
      <c r="R8" s="5"/>
      <c r="S8" s="5"/>
      <c r="T8" s="5"/>
    </row>
    <row r="9" spans="1:17" s="7" customFormat="1" ht="12" customHeight="1">
      <c r="A9" s="120" t="s">
        <v>445</v>
      </c>
      <c r="B9" s="99">
        <v>61437</v>
      </c>
      <c r="C9" s="99">
        <f>D9+E9</f>
        <v>232687</v>
      </c>
      <c r="D9" s="99">
        <v>114718</v>
      </c>
      <c r="E9" s="99">
        <v>117969</v>
      </c>
      <c r="F9" s="100">
        <v>232687</v>
      </c>
      <c r="G9" s="100">
        <v>114718</v>
      </c>
      <c r="H9" s="100">
        <v>117969</v>
      </c>
      <c r="I9" s="101" t="s">
        <v>367</v>
      </c>
      <c r="J9" s="101" t="s">
        <v>367</v>
      </c>
      <c r="K9" s="101" t="s">
        <v>367</v>
      </c>
      <c r="L9" s="102">
        <v>1.25</v>
      </c>
      <c r="M9" s="594">
        <f>C9/B9</f>
        <v>3.787408239334603</v>
      </c>
      <c r="N9" s="99">
        <v>9313</v>
      </c>
      <c r="O9" s="103">
        <f>C9/P9</f>
        <v>915.4418128885042</v>
      </c>
      <c r="P9" s="103">
        <v>254.18</v>
      </c>
      <c r="Q9" s="128" t="s">
        <v>447</v>
      </c>
    </row>
    <row r="10" spans="1:17" s="7" customFormat="1" ht="12" customHeight="1">
      <c r="A10" s="121" t="s">
        <v>446</v>
      </c>
      <c r="B10" s="104">
        <v>26784</v>
      </c>
      <c r="C10" s="104">
        <v>108805</v>
      </c>
      <c r="D10" s="104" t="s">
        <v>371</v>
      </c>
      <c r="E10" s="104" t="s">
        <v>372</v>
      </c>
      <c r="F10" s="105">
        <v>108805</v>
      </c>
      <c r="G10" s="105" t="s">
        <v>310</v>
      </c>
      <c r="H10" s="105" t="s">
        <v>311</v>
      </c>
      <c r="I10" s="81" t="s">
        <v>367</v>
      </c>
      <c r="J10" s="81" t="s">
        <v>367</v>
      </c>
      <c r="K10" s="81" t="s">
        <v>367</v>
      </c>
      <c r="L10" s="106">
        <v>-3.58</v>
      </c>
      <c r="M10" s="595">
        <f>C10/B10</f>
        <v>4.062313321385902</v>
      </c>
      <c r="N10" s="81" t="s">
        <v>367</v>
      </c>
      <c r="O10" s="14">
        <f>C10/P10</f>
        <v>154.22176864962935</v>
      </c>
      <c r="P10" s="107">
        <v>705.51</v>
      </c>
      <c r="Q10" s="119" t="s">
        <v>447</v>
      </c>
    </row>
    <row r="11" spans="1:17" s="7" customFormat="1" ht="12" customHeight="1">
      <c r="A11" s="122" t="s">
        <v>375</v>
      </c>
      <c r="B11" s="80">
        <v>67868</v>
      </c>
      <c r="C11" s="80">
        <f>D11+E11</f>
        <v>228665</v>
      </c>
      <c r="D11" s="80">
        <v>112802</v>
      </c>
      <c r="E11" s="80">
        <v>115863</v>
      </c>
      <c r="F11" s="105">
        <f>C11-I11</f>
        <v>228459</v>
      </c>
      <c r="G11" s="105">
        <f>D11-J11</f>
        <v>112686</v>
      </c>
      <c r="H11" s="105">
        <f>E11-K11</f>
        <v>115773</v>
      </c>
      <c r="I11" s="80">
        <f>J11+K11</f>
        <v>206</v>
      </c>
      <c r="J11" s="80">
        <v>116</v>
      </c>
      <c r="K11" s="80">
        <v>90</v>
      </c>
      <c r="L11" s="106">
        <f>(C11-C9)/C9*100</f>
        <v>-1.7285022369105278</v>
      </c>
      <c r="M11" s="595">
        <f aca="true" t="shared" si="0" ref="M11:M39">C11/B11</f>
        <v>3.3692609182530795</v>
      </c>
      <c r="N11" s="80">
        <v>9969</v>
      </c>
      <c r="O11" s="14">
        <f aca="true" t="shared" si="1" ref="O11:O39">C11/P11</f>
        <v>899.6537750324586</v>
      </c>
      <c r="P11" s="14">
        <v>254.17</v>
      </c>
      <c r="Q11" s="118" t="s">
        <v>404</v>
      </c>
    </row>
    <row r="12" spans="1:17" s="7" customFormat="1" ht="12" customHeight="1">
      <c r="A12" s="122" t="s">
        <v>376</v>
      </c>
      <c r="B12" s="85">
        <v>28186</v>
      </c>
      <c r="C12" s="85">
        <f>SUM(D12:E12)</f>
        <v>100364</v>
      </c>
      <c r="D12" s="85">
        <v>48976</v>
      </c>
      <c r="E12" s="85">
        <v>51388</v>
      </c>
      <c r="F12" s="108">
        <f>SUM(G12:H12)</f>
        <v>100364</v>
      </c>
      <c r="G12" s="108">
        <v>48976</v>
      </c>
      <c r="H12" s="108">
        <v>51388</v>
      </c>
      <c r="I12" s="81" t="s">
        <v>367</v>
      </c>
      <c r="J12" s="81" t="s">
        <v>367</v>
      </c>
      <c r="K12" s="81" t="s">
        <v>367</v>
      </c>
      <c r="L12" s="106">
        <f aca="true" t="shared" si="2" ref="L12:L38">(C12-C10)/C10*100</f>
        <v>-7.757915536969809</v>
      </c>
      <c r="M12" s="595">
        <f t="shared" si="0"/>
        <v>3.5607748527637835</v>
      </c>
      <c r="N12" s="81" t="s">
        <v>367</v>
      </c>
      <c r="O12" s="14">
        <f t="shared" si="1"/>
        <v>142.2251193900832</v>
      </c>
      <c r="P12" s="109">
        <v>705.67</v>
      </c>
      <c r="Q12" s="118" t="s">
        <v>404</v>
      </c>
    </row>
    <row r="13" spans="1:17" s="7" customFormat="1" ht="12" customHeight="1">
      <c r="A13" s="122" t="s">
        <v>377</v>
      </c>
      <c r="B13" s="80">
        <v>71287</v>
      </c>
      <c r="C13" s="80">
        <f>D13+E13</f>
        <v>237774</v>
      </c>
      <c r="D13" s="80">
        <v>117397</v>
      </c>
      <c r="E13" s="80">
        <v>120377</v>
      </c>
      <c r="F13" s="105">
        <f>C13-I13</f>
        <v>237481</v>
      </c>
      <c r="G13" s="105">
        <f>D13-J13</f>
        <v>117236</v>
      </c>
      <c r="H13" s="105">
        <f>E13-K13</f>
        <v>120245</v>
      </c>
      <c r="I13" s="80">
        <f aca="true" t="shared" si="3" ref="I13:I25">J13+K13</f>
        <v>293</v>
      </c>
      <c r="J13" s="80">
        <v>161</v>
      </c>
      <c r="K13" s="80">
        <v>132</v>
      </c>
      <c r="L13" s="106">
        <f t="shared" si="2"/>
        <v>3.9835567314630573</v>
      </c>
      <c r="M13" s="595">
        <f t="shared" si="0"/>
        <v>3.335446855667934</v>
      </c>
      <c r="N13" s="80">
        <v>10372</v>
      </c>
      <c r="O13" s="14">
        <f t="shared" si="1"/>
        <v>934.903471867259</v>
      </c>
      <c r="P13" s="14">
        <v>254.33</v>
      </c>
      <c r="Q13" s="118" t="s">
        <v>405</v>
      </c>
    </row>
    <row r="14" spans="1:17" s="7" customFormat="1" ht="12" customHeight="1">
      <c r="A14" s="122" t="s">
        <v>378</v>
      </c>
      <c r="B14" s="85">
        <v>28859</v>
      </c>
      <c r="C14" s="85">
        <f>SUM(D14:E14)</f>
        <v>100500</v>
      </c>
      <c r="D14" s="85">
        <v>49120</v>
      </c>
      <c r="E14" s="85">
        <v>51380</v>
      </c>
      <c r="F14" s="105">
        <f aca="true" t="shared" si="4" ref="F14:H39">C14-I14</f>
        <v>100447</v>
      </c>
      <c r="G14" s="105">
        <f t="shared" si="4"/>
        <v>49097</v>
      </c>
      <c r="H14" s="105">
        <f t="shared" si="4"/>
        <v>51350</v>
      </c>
      <c r="I14" s="82">
        <f>SUM(J14:K14)</f>
        <v>53</v>
      </c>
      <c r="J14" s="82">
        <v>23</v>
      </c>
      <c r="K14" s="82">
        <v>30</v>
      </c>
      <c r="L14" s="106">
        <f t="shared" si="2"/>
        <v>0.1355067554103065</v>
      </c>
      <c r="M14" s="595">
        <f t="shared" si="0"/>
        <v>3.482449149312173</v>
      </c>
      <c r="N14" s="82">
        <v>9696</v>
      </c>
      <c r="O14" s="14">
        <f t="shared" si="1"/>
        <v>142.41784403474713</v>
      </c>
      <c r="P14" s="109">
        <v>705.67</v>
      </c>
      <c r="Q14" s="118" t="s">
        <v>405</v>
      </c>
    </row>
    <row r="15" spans="1:17" s="7" customFormat="1" ht="12" customHeight="1">
      <c r="A15" s="122" t="s">
        <v>379</v>
      </c>
      <c r="B15" s="80">
        <v>73700</v>
      </c>
      <c r="C15" s="80">
        <f>D15+E15</f>
        <v>243301</v>
      </c>
      <c r="D15" s="80">
        <v>120050</v>
      </c>
      <c r="E15" s="80">
        <v>123251</v>
      </c>
      <c r="F15" s="105">
        <f t="shared" si="4"/>
        <v>243014</v>
      </c>
      <c r="G15" s="105">
        <f t="shared" si="4"/>
        <v>119893</v>
      </c>
      <c r="H15" s="105">
        <f t="shared" si="4"/>
        <v>123121</v>
      </c>
      <c r="I15" s="80">
        <f t="shared" si="3"/>
        <v>287</v>
      </c>
      <c r="J15" s="80">
        <v>157</v>
      </c>
      <c r="K15" s="80">
        <v>130</v>
      </c>
      <c r="L15" s="106">
        <f>(C15-C13)/C13*100</f>
        <v>2.324476183266463</v>
      </c>
      <c r="M15" s="595">
        <f t="shared" si="0"/>
        <v>3.30123473541384</v>
      </c>
      <c r="N15" s="80">
        <v>10665</v>
      </c>
      <c r="O15" s="14">
        <f t="shared" si="1"/>
        <v>956.5974679562789</v>
      </c>
      <c r="P15" s="14">
        <v>254.34</v>
      </c>
      <c r="Q15" s="118" t="s">
        <v>406</v>
      </c>
    </row>
    <row r="16" spans="1:17" s="7" customFormat="1" ht="12" customHeight="1">
      <c r="A16" s="122" t="s">
        <v>380</v>
      </c>
      <c r="B16" s="85">
        <v>29411</v>
      </c>
      <c r="C16" s="85">
        <f>SUM(D16:E16)</f>
        <v>100046</v>
      </c>
      <c r="D16" s="85">
        <v>49191</v>
      </c>
      <c r="E16" s="85">
        <v>50855</v>
      </c>
      <c r="F16" s="105">
        <f t="shared" si="4"/>
        <v>99991</v>
      </c>
      <c r="G16" s="105">
        <f t="shared" si="4"/>
        <v>49167</v>
      </c>
      <c r="H16" s="105">
        <f t="shared" si="4"/>
        <v>50824</v>
      </c>
      <c r="I16" s="82">
        <f>SUM(J16:K16)</f>
        <v>55</v>
      </c>
      <c r="J16" s="82">
        <v>24</v>
      </c>
      <c r="K16" s="82">
        <v>31</v>
      </c>
      <c r="L16" s="106">
        <f t="shared" si="2"/>
        <v>-0.45174129353233833</v>
      </c>
      <c r="M16" s="595">
        <f t="shared" si="0"/>
        <v>3.401652442963517</v>
      </c>
      <c r="N16" s="82">
        <v>9830</v>
      </c>
      <c r="O16" s="14">
        <f t="shared" si="1"/>
        <v>141.73832967344336</v>
      </c>
      <c r="P16" s="109">
        <v>705.85</v>
      </c>
      <c r="Q16" s="118" t="s">
        <v>406</v>
      </c>
    </row>
    <row r="17" spans="1:17" s="7" customFormat="1" ht="12" customHeight="1">
      <c r="A17" s="122" t="s">
        <v>381</v>
      </c>
      <c r="B17" s="80">
        <v>75892</v>
      </c>
      <c r="C17" s="80">
        <f>D17+E17</f>
        <v>248872</v>
      </c>
      <c r="D17" s="80">
        <v>122740</v>
      </c>
      <c r="E17" s="80">
        <v>126132</v>
      </c>
      <c r="F17" s="105">
        <f t="shared" si="4"/>
        <v>248537</v>
      </c>
      <c r="G17" s="105">
        <f t="shared" si="4"/>
        <v>122555</v>
      </c>
      <c r="H17" s="105">
        <f t="shared" si="4"/>
        <v>125982</v>
      </c>
      <c r="I17" s="80">
        <f t="shared" si="3"/>
        <v>335</v>
      </c>
      <c r="J17" s="80">
        <v>185</v>
      </c>
      <c r="K17" s="80">
        <v>150</v>
      </c>
      <c r="L17" s="106">
        <f t="shared" si="2"/>
        <v>2.2897563100850387</v>
      </c>
      <c r="M17" s="595">
        <f t="shared" si="0"/>
        <v>3.279291624940705</v>
      </c>
      <c r="N17" s="80">
        <v>11121</v>
      </c>
      <c r="O17" s="14">
        <f t="shared" si="1"/>
        <v>978.4627481816395</v>
      </c>
      <c r="P17" s="14">
        <v>254.35</v>
      </c>
      <c r="Q17" s="118" t="s">
        <v>407</v>
      </c>
    </row>
    <row r="18" spans="1:17" s="7" customFormat="1" ht="12" customHeight="1">
      <c r="A18" s="122" t="s">
        <v>382</v>
      </c>
      <c r="B18" s="85">
        <v>29729</v>
      </c>
      <c r="C18" s="85">
        <f>SUM(D18:E18)</f>
        <v>99417</v>
      </c>
      <c r="D18" s="85">
        <v>48991</v>
      </c>
      <c r="E18" s="85">
        <v>50426</v>
      </c>
      <c r="F18" s="105">
        <f t="shared" si="4"/>
        <v>99320</v>
      </c>
      <c r="G18" s="105">
        <f t="shared" si="4"/>
        <v>48927</v>
      </c>
      <c r="H18" s="105">
        <f t="shared" si="4"/>
        <v>50393</v>
      </c>
      <c r="I18" s="82">
        <f>SUM(J18:K18)</f>
        <v>97</v>
      </c>
      <c r="J18" s="82">
        <v>64</v>
      </c>
      <c r="K18" s="82">
        <v>33</v>
      </c>
      <c r="L18" s="106">
        <f t="shared" si="2"/>
        <v>-0.6287107930352037</v>
      </c>
      <c r="M18" s="595">
        <f t="shared" si="0"/>
        <v>3.344108446298227</v>
      </c>
      <c r="N18" s="82">
        <v>10149</v>
      </c>
      <c r="O18" s="14">
        <f t="shared" si="1"/>
        <v>140.84321475625822</v>
      </c>
      <c r="P18" s="109">
        <v>705.87</v>
      </c>
      <c r="Q18" s="118" t="s">
        <v>407</v>
      </c>
    </row>
    <row r="19" spans="1:17" s="7" customFormat="1" ht="12" customHeight="1">
      <c r="A19" s="122" t="s">
        <v>383</v>
      </c>
      <c r="B19" s="80">
        <v>78489</v>
      </c>
      <c r="C19" s="80">
        <f>D19+E19</f>
        <v>255602</v>
      </c>
      <c r="D19" s="80">
        <v>126026</v>
      </c>
      <c r="E19" s="80">
        <v>129576</v>
      </c>
      <c r="F19" s="105">
        <f t="shared" si="4"/>
        <v>255247</v>
      </c>
      <c r="G19" s="105">
        <f t="shared" si="4"/>
        <v>125828</v>
      </c>
      <c r="H19" s="105">
        <f t="shared" si="4"/>
        <v>129419</v>
      </c>
      <c r="I19" s="80">
        <f t="shared" si="3"/>
        <v>355</v>
      </c>
      <c r="J19" s="80">
        <v>198</v>
      </c>
      <c r="K19" s="80">
        <v>157</v>
      </c>
      <c r="L19" s="106">
        <f t="shared" si="2"/>
        <v>2.7042013565206213</v>
      </c>
      <c r="M19" s="595">
        <f t="shared" si="0"/>
        <v>3.2565327625527143</v>
      </c>
      <c r="N19" s="80">
        <v>11574</v>
      </c>
      <c r="O19" s="14">
        <f t="shared" si="1"/>
        <v>1002.0857019641667</v>
      </c>
      <c r="P19" s="14">
        <v>255.07</v>
      </c>
      <c r="Q19" s="118" t="s">
        <v>408</v>
      </c>
    </row>
    <row r="20" spans="1:17" s="7" customFormat="1" ht="12" customHeight="1">
      <c r="A20" s="122" t="s">
        <v>384</v>
      </c>
      <c r="B20" s="104">
        <v>30091</v>
      </c>
      <c r="C20" s="104">
        <v>98409</v>
      </c>
      <c r="D20" s="104" t="s">
        <v>373</v>
      </c>
      <c r="E20" s="104" t="s">
        <v>374</v>
      </c>
      <c r="F20" s="105">
        <f t="shared" si="4"/>
        <v>98328</v>
      </c>
      <c r="G20" s="105">
        <v>48532</v>
      </c>
      <c r="H20" s="105">
        <v>49796</v>
      </c>
      <c r="I20" s="110">
        <v>81</v>
      </c>
      <c r="J20" s="110">
        <v>42</v>
      </c>
      <c r="K20" s="110">
        <v>39</v>
      </c>
      <c r="L20" s="106">
        <f t="shared" si="2"/>
        <v>-1.0139111017230453</v>
      </c>
      <c r="M20" s="595">
        <f t="shared" si="0"/>
        <v>3.270379847795022</v>
      </c>
      <c r="N20" s="110">
        <v>10451</v>
      </c>
      <c r="O20" s="14">
        <f t="shared" si="1"/>
        <v>136.52557539434804</v>
      </c>
      <c r="P20" s="107">
        <v>720.81</v>
      </c>
      <c r="Q20" s="118" t="s">
        <v>408</v>
      </c>
    </row>
    <row r="21" spans="1:17" s="7" customFormat="1" ht="12" customHeight="1">
      <c r="A21" s="122" t="s">
        <v>385</v>
      </c>
      <c r="B21" s="80">
        <v>80950</v>
      </c>
      <c r="C21" s="80">
        <f>D21+E21</f>
        <v>261100</v>
      </c>
      <c r="D21" s="80">
        <v>128797</v>
      </c>
      <c r="E21" s="80">
        <v>132303</v>
      </c>
      <c r="F21" s="105">
        <f t="shared" si="4"/>
        <v>260640</v>
      </c>
      <c r="G21" s="105">
        <f t="shared" si="4"/>
        <v>128550</v>
      </c>
      <c r="H21" s="105">
        <f t="shared" si="4"/>
        <v>132090</v>
      </c>
      <c r="I21" s="80">
        <f t="shared" si="3"/>
        <v>460</v>
      </c>
      <c r="J21" s="80">
        <v>247</v>
      </c>
      <c r="K21" s="80">
        <v>213</v>
      </c>
      <c r="L21" s="106">
        <f t="shared" si="2"/>
        <v>2.1510003834085802</v>
      </c>
      <c r="M21" s="595">
        <f t="shared" si="0"/>
        <v>3.22544780728845</v>
      </c>
      <c r="N21" s="80">
        <v>12065</v>
      </c>
      <c r="O21" s="14">
        <f t="shared" si="1"/>
        <v>1023.4399498275321</v>
      </c>
      <c r="P21" s="14">
        <v>255.12</v>
      </c>
      <c r="Q21" s="118" t="s">
        <v>409</v>
      </c>
    </row>
    <row r="22" spans="1:17" s="7" customFormat="1" ht="12" customHeight="1">
      <c r="A22" s="122" t="s">
        <v>386</v>
      </c>
      <c r="B22" s="85">
        <v>30820</v>
      </c>
      <c r="C22" s="85">
        <f>SUM(D22:E22)</f>
        <v>98325</v>
      </c>
      <c r="D22" s="85">
        <v>48581</v>
      </c>
      <c r="E22" s="85">
        <v>49744</v>
      </c>
      <c r="F22" s="105">
        <f t="shared" si="4"/>
        <v>98229</v>
      </c>
      <c r="G22" s="105">
        <f t="shared" si="4"/>
        <v>48533</v>
      </c>
      <c r="H22" s="105">
        <f t="shared" si="4"/>
        <v>49696</v>
      </c>
      <c r="I22" s="82">
        <f>SUM(J22:K22)</f>
        <v>96</v>
      </c>
      <c r="J22" s="82">
        <v>48</v>
      </c>
      <c r="K22" s="82">
        <v>48</v>
      </c>
      <c r="L22" s="106">
        <f t="shared" si="2"/>
        <v>-0.08535804652013534</v>
      </c>
      <c r="M22" s="595">
        <f t="shared" si="0"/>
        <v>3.1902985074626864</v>
      </c>
      <c r="N22" s="82">
        <v>10673</v>
      </c>
      <c r="O22" s="14">
        <f t="shared" si="1"/>
        <v>136.38822615546803</v>
      </c>
      <c r="P22" s="109">
        <v>720.92</v>
      </c>
      <c r="Q22" s="118" t="s">
        <v>409</v>
      </c>
    </row>
    <row r="23" spans="1:17" s="7" customFormat="1" ht="12" customHeight="1">
      <c r="A23" s="122" t="s">
        <v>387</v>
      </c>
      <c r="B23" s="80">
        <v>83535</v>
      </c>
      <c r="C23" s="80">
        <f>D23+E23</f>
        <v>266316</v>
      </c>
      <c r="D23" s="80">
        <v>131365</v>
      </c>
      <c r="E23" s="80">
        <v>134951</v>
      </c>
      <c r="F23" s="105">
        <f t="shared" si="4"/>
        <v>265856</v>
      </c>
      <c r="G23" s="105">
        <f t="shared" si="4"/>
        <v>131114</v>
      </c>
      <c r="H23" s="105">
        <f t="shared" si="4"/>
        <v>134742</v>
      </c>
      <c r="I23" s="80">
        <f t="shared" si="3"/>
        <v>460</v>
      </c>
      <c r="J23" s="80">
        <v>251</v>
      </c>
      <c r="K23" s="80">
        <v>209</v>
      </c>
      <c r="L23" s="106">
        <f t="shared" si="2"/>
        <v>1.9977020298736117</v>
      </c>
      <c r="M23" s="595">
        <f t="shared" si="0"/>
        <v>3.1880768540132878</v>
      </c>
      <c r="N23" s="80">
        <v>12665</v>
      </c>
      <c r="O23" s="14">
        <f t="shared" si="1"/>
        <v>1043.6806834659246</v>
      </c>
      <c r="P23" s="14">
        <v>255.17</v>
      </c>
      <c r="Q23" s="118" t="s">
        <v>410</v>
      </c>
    </row>
    <row r="24" spans="1:17" s="7" customFormat="1" ht="12" customHeight="1">
      <c r="A24" s="122" t="s">
        <v>388</v>
      </c>
      <c r="B24" s="85">
        <v>31619</v>
      </c>
      <c r="C24" s="85">
        <f>SUM(D24:E24)</f>
        <v>98417</v>
      </c>
      <c r="D24" s="85">
        <v>48770</v>
      </c>
      <c r="E24" s="85">
        <v>49647</v>
      </c>
      <c r="F24" s="105">
        <f t="shared" si="4"/>
        <v>98300</v>
      </c>
      <c r="G24" s="105">
        <f t="shared" si="4"/>
        <v>48710</v>
      </c>
      <c r="H24" s="105">
        <f t="shared" si="4"/>
        <v>49590</v>
      </c>
      <c r="I24" s="82">
        <f>SUM(J24:K24)</f>
        <v>117</v>
      </c>
      <c r="J24" s="82">
        <v>60</v>
      </c>
      <c r="K24" s="82">
        <v>57</v>
      </c>
      <c r="L24" s="106">
        <f t="shared" si="2"/>
        <v>0.09356725146198831</v>
      </c>
      <c r="M24" s="595">
        <f t="shared" si="0"/>
        <v>3.112590531009836</v>
      </c>
      <c r="N24" s="82">
        <v>11100</v>
      </c>
      <c r="O24" s="14">
        <f t="shared" si="1"/>
        <v>136.50826675543718</v>
      </c>
      <c r="P24" s="109">
        <v>720.96</v>
      </c>
      <c r="Q24" s="118" t="s">
        <v>410</v>
      </c>
    </row>
    <row r="25" spans="1:17" s="7" customFormat="1" ht="12" customHeight="1">
      <c r="A25" s="122" t="s">
        <v>389</v>
      </c>
      <c r="B25" s="80">
        <v>86052</v>
      </c>
      <c r="C25" s="80">
        <f>D25+E25</f>
        <v>270842</v>
      </c>
      <c r="D25" s="80">
        <v>133687</v>
      </c>
      <c r="E25" s="80">
        <v>137155</v>
      </c>
      <c r="F25" s="105">
        <f t="shared" si="4"/>
        <v>270424</v>
      </c>
      <c r="G25" s="105">
        <f t="shared" si="4"/>
        <v>133467</v>
      </c>
      <c r="H25" s="105">
        <f t="shared" si="4"/>
        <v>136957</v>
      </c>
      <c r="I25" s="80">
        <f t="shared" si="3"/>
        <v>418</v>
      </c>
      <c r="J25" s="80">
        <v>220</v>
      </c>
      <c r="K25" s="80">
        <v>198</v>
      </c>
      <c r="L25" s="106">
        <f t="shared" si="2"/>
        <v>1.6994848225416421</v>
      </c>
      <c r="M25" s="595">
        <f t="shared" si="0"/>
        <v>3.147422488727746</v>
      </c>
      <c r="N25" s="80">
        <v>13438</v>
      </c>
      <c r="O25" s="14">
        <f t="shared" si="1"/>
        <v>1060.7527513414013</v>
      </c>
      <c r="P25" s="83">
        <v>255.33</v>
      </c>
      <c r="Q25" s="124" t="s">
        <v>411</v>
      </c>
    </row>
    <row r="26" spans="1:17" s="7" customFormat="1" ht="12" customHeight="1">
      <c r="A26" s="122" t="s">
        <v>390</v>
      </c>
      <c r="B26" s="85">
        <v>33079</v>
      </c>
      <c r="C26" s="85">
        <f>SUM(D26:E26)</f>
        <v>100540</v>
      </c>
      <c r="D26" s="85">
        <v>50082</v>
      </c>
      <c r="E26" s="85">
        <v>50458</v>
      </c>
      <c r="F26" s="105">
        <f t="shared" si="4"/>
        <v>100422</v>
      </c>
      <c r="G26" s="105">
        <f t="shared" si="4"/>
        <v>50020</v>
      </c>
      <c r="H26" s="105">
        <f t="shared" si="4"/>
        <v>50402</v>
      </c>
      <c r="I26" s="82">
        <f>SUM(J26:K26)</f>
        <v>118</v>
      </c>
      <c r="J26" s="82">
        <v>62</v>
      </c>
      <c r="K26" s="82">
        <v>56</v>
      </c>
      <c r="L26" s="106">
        <f t="shared" si="2"/>
        <v>2.1571476472560636</v>
      </c>
      <c r="M26" s="595">
        <f t="shared" si="0"/>
        <v>3.039390549895704</v>
      </c>
      <c r="N26" s="82">
        <v>11750</v>
      </c>
      <c r="O26" s="14">
        <f t="shared" si="1"/>
        <v>139.44134698066628</v>
      </c>
      <c r="P26" s="84">
        <v>721.02</v>
      </c>
      <c r="Q26" s="124" t="s">
        <v>411</v>
      </c>
    </row>
    <row r="27" spans="1:17" s="7" customFormat="1" ht="12" customHeight="1">
      <c r="A27" s="122" t="s">
        <v>391</v>
      </c>
      <c r="B27" s="80">
        <v>87991</v>
      </c>
      <c r="C27" s="80">
        <v>274371</v>
      </c>
      <c r="D27" s="80">
        <v>135402</v>
      </c>
      <c r="E27" s="80">
        <v>138969</v>
      </c>
      <c r="F27" s="105">
        <f t="shared" si="4"/>
        <v>273930</v>
      </c>
      <c r="G27" s="105">
        <f t="shared" si="4"/>
        <v>135175</v>
      </c>
      <c r="H27" s="105">
        <f t="shared" si="4"/>
        <v>138755</v>
      </c>
      <c r="I27" s="80">
        <v>441</v>
      </c>
      <c r="J27" s="80">
        <v>227</v>
      </c>
      <c r="K27" s="80">
        <v>214</v>
      </c>
      <c r="L27" s="106">
        <f t="shared" si="2"/>
        <v>1.3029736894573218</v>
      </c>
      <c r="M27" s="595">
        <f t="shared" si="0"/>
        <v>3.1181711765976066</v>
      </c>
      <c r="N27" s="80">
        <v>14418</v>
      </c>
      <c r="O27" s="14">
        <f t="shared" si="1"/>
        <v>1074.5740806015745</v>
      </c>
      <c r="P27" s="83">
        <v>255.33</v>
      </c>
      <c r="Q27" s="124" t="s">
        <v>412</v>
      </c>
    </row>
    <row r="28" spans="1:17" s="7" customFormat="1" ht="12" customHeight="1">
      <c r="A28" s="122" t="s">
        <v>392</v>
      </c>
      <c r="B28" s="85">
        <v>33479</v>
      </c>
      <c r="C28" s="85">
        <f>SUM(D28:E28)</f>
        <v>100939</v>
      </c>
      <c r="D28" s="85">
        <v>50534</v>
      </c>
      <c r="E28" s="85">
        <v>50405</v>
      </c>
      <c r="F28" s="105">
        <f t="shared" si="4"/>
        <v>100818</v>
      </c>
      <c r="G28" s="105">
        <f t="shared" si="4"/>
        <v>50469</v>
      </c>
      <c r="H28" s="105">
        <f t="shared" si="4"/>
        <v>50349</v>
      </c>
      <c r="I28" s="82">
        <f>SUM(J28:K28)</f>
        <v>121</v>
      </c>
      <c r="J28" s="82">
        <v>65</v>
      </c>
      <c r="K28" s="82">
        <v>56</v>
      </c>
      <c r="L28" s="106">
        <f t="shared" si="2"/>
        <v>0.39685697234931366</v>
      </c>
      <c r="M28" s="595">
        <f t="shared" si="0"/>
        <v>3.0149944741479735</v>
      </c>
      <c r="N28" s="82">
        <v>11091</v>
      </c>
      <c r="O28" s="14">
        <f t="shared" si="1"/>
        <v>139.98696363686796</v>
      </c>
      <c r="P28" s="84">
        <v>721.06</v>
      </c>
      <c r="Q28" s="124" t="s">
        <v>412</v>
      </c>
    </row>
    <row r="29" spans="1:17" s="7" customFormat="1" ht="12" customHeight="1">
      <c r="A29" s="122" t="s">
        <v>393</v>
      </c>
      <c r="B29" s="80">
        <v>90562</v>
      </c>
      <c r="C29" s="80">
        <v>279087</v>
      </c>
      <c r="D29" s="80">
        <v>137590</v>
      </c>
      <c r="E29" s="80">
        <v>141497</v>
      </c>
      <c r="F29" s="105">
        <f t="shared" si="4"/>
        <v>278535</v>
      </c>
      <c r="G29" s="105">
        <f t="shared" si="4"/>
        <v>137306</v>
      </c>
      <c r="H29" s="105">
        <f t="shared" si="4"/>
        <v>141229</v>
      </c>
      <c r="I29" s="86">
        <v>552</v>
      </c>
      <c r="J29" s="80">
        <v>284</v>
      </c>
      <c r="K29" s="80">
        <v>268</v>
      </c>
      <c r="L29" s="106">
        <f t="shared" si="2"/>
        <v>1.7188405480171012</v>
      </c>
      <c r="M29" s="595">
        <f t="shared" si="0"/>
        <v>3.081723018484574</v>
      </c>
      <c r="N29" s="80">
        <v>15328</v>
      </c>
      <c r="O29" s="14">
        <f t="shared" si="1"/>
        <v>1092.9158834586465</v>
      </c>
      <c r="P29" s="83">
        <v>255.36</v>
      </c>
      <c r="Q29" s="124" t="s">
        <v>413</v>
      </c>
    </row>
    <row r="30" spans="1:17" s="7" customFormat="1" ht="12" customHeight="1">
      <c r="A30" s="122" t="s">
        <v>394</v>
      </c>
      <c r="B30" s="85">
        <v>33898</v>
      </c>
      <c r="C30" s="85">
        <f>SUM(D30:E30)</f>
        <v>100395</v>
      </c>
      <c r="D30" s="85">
        <v>50333</v>
      </c>
      <c r="E30" s="85">
        <v>50062</v>
      </c>
      <c r="F30" s="105">
        <f t="shared" si="4"/>
        <v>100227</v>
      </c>
      <c r="G30" s="105">
        <f t="shared" si="4"/>
        <v>50242</v>
      </c>
      <c r="H30" s="105">
        <f t="shared" si="4"/>
        <v>49985</v>
      </c>
      <c r="I30" s="82">
        <v>168</v>
      </c>
      <c r="J30" s="82">
        <v>91</v>
      </c>
      <c r="K30" s="82">
        <v>77</v>
      </c>
      <c r="L30" s="106">
        <f t="shared" si="2"/>
        <v>-0.5389393594150923</v>
      </c>
      <c r="M30" s="595">
        <f t="shared" si="0"/>
        <v>2.961679155112396</v>
      </c>
      <c r="N30" s="82">
        <v>12637</v>
      </c>
      <c r="O30" s="14">
        <f t="shared" si="1"/>
        <v>139.19198081162395</v>
      </c>
      <c r="P30" s="84">
        <v>721.27</v>
      </c>
      <c r="Q30" s="124" t="s">
        <v>413</v>
      </c>
    </row>
    <row r="31" spans="1:17" s="7" customFormat="1" ht="12" customHeight="1">
      <c r="A31" s="122" t="s">
        <v>395</v>
      </c>
      <c r="B31" s="80">
        <v>94368</v>
      </c>
      <c r="C31" s="80">
        <v>285097</v>
      </c>
      <c r="D31" s="80">
        <v>140662</v>
      </c>
      <c r="E31" s="80">
        <v>144435</v>
      </c>
      <c r="F31" s="105">
        <f t="shared" si="4"/>
        <v>284498</v>
      </c>
      <c r="G31" s="105">
        <f t="shared" si="4"/>
        <v>140378</v>
      </c>
      <c r="H31" s="105">
        <f t="shared" si="4"/>
        <v>144120</v>
      </c>
      <c r="I31" s="80">
        <v>599</v>
      </c>
      <c r="J31" s="80">
        <v>284</v>
      </c>
      <c r="K31" s="80">
        <v>315</v>
      </c>
      <c r="L31" s="106">
        <f t="shared" si="2"/>
        <v>2.1534503577737407</v>
      </c>
      <c r="M31" s="595">
        <f t="shared" si="0"/>
        <v>3.021119447270261</v>
      </c>
      <c r="N31" s="80">
        <v>16323</v>
      </c>
      <c r="O31" s="14">
        <f t="shared" si="1"/>
        <v>1115.9268827305464</v>
      </c>
      <c r="P31" s="83">
        <v>255.48</v>
      </c>
      <c r="Q31" s="124" t="s">
        <v>414</v>
      </c>
    </row>
    <row r="32" spans="1:17" s="7" customFormat="1" ht="12" customHeight="1">
      <c r="A32" s="122" t="s">
        <v>396</v>
      </c>
      <c r="B32" s="85">
        <v>34775</v>
      </c>
      <c r="C32" s="85">
        <v>100208</v>
      </c>
      <c r="D32" s="85">
        <v>50133</v>
      </c>
      <c r="E32" s="85">
        <v>50075</v>
      </c>
      <c r="F32" s="105">
        <f t="shared" si="4"/>
        <v>100017</v>
      </c>
      <c r="G32" s="105">
        <f t="shared" si="4"/>
        <v>50040</v>
      </c>
      <c r="H32" s="105">
        <f t="shared" si="4"/>
        <v>49977</v>
      </c>
      <c r="I32" s="82">
        <v>191</v>
      </c>
      <c r="J32" s="82">
        <v>93</v>
      </c>
      <c r="K32" s="82">
        <v>98</v>
      </c>
      <c r="L32" s="106">
        <f t="shared" si="2"/>
        <v>-0.18626425618805717</v>
      </c>
      <c r="M32" s="595">
        <f t="shared" si="0"/>
        <v>2.8816103522645578</v>
      </c>
      <c r="N32" s="82">
        <v>13135</v>
      </c>
      <c r="O32" s="14">
        <f t="shared" si="1"/>
        <v>138.83070102521475</v>
      </c>
      <c r="P32" s="84">
        <v>721.8</v>
      </c>
      <c r="Q32" s="124" t="s">
        <v>414</v>
      </c>
    </row>
    <row r="33" spans="1:17" s="7" customFormat="1" ht="12" customHeight="1">
      <c r="A33" s="122" t="s">
        <v>397</v>
      </c>
      <c r="B33" s="80">
        <v>98081</v>
      </c>
      <c r="C33" s="80">
        <f>D33+E33</f>
        <v>290664</v>
      </c>
      <c r="D33" s="80">
        <v>143616</v>
      </c>
      <c r="E33" s="80">
        <v>147048</v>
      </c>
      <c r="F33" s="105">
        <f t="shared" si="4"/>
        <v>289874</v>
      </c>
      <c r="G33" s="105">
        <f t="shared" si="4"/>
        <v>143260</v>
      </c>
      <c r="H33" s="105">
        <f t="shared" si="4"/>
        <v>146614</v>
      </c>
      <c r="I33" s="82">
        <f>J33+K33</f>
        <v>790</v>
      </c>
      <c r="J33" s="80">
        <v>356</v>
      </c>
      <c r="K33" s="80">
        <v>434</v>
      </c>
      <c r="L33" s="106">
        <f t="shared" si="2"/>
        <v>1.9526687408145296</v>
      </c>
      <c r="M33" s="595">
        <f t="shared" si="0"/>
        <v>2.9635097521436364</v>
      </c>
      <c r="N33" s="80">
        <f>17438+23</f>
        <v>17461</v>
      </c>
      <c r="O33" s="14">
        <f t="shared" si="1"/>
        <v>1137.7172381399719</v>
      </c>
      <c r="P33" s="83">
        <v>255.48</v>
      </c>
      <c r="Q33" s="124" t="s">
        <v>415</v>
      </c>
    </row>
    <row r="34" spans="1:17" s="7" customFormat="1" ht="12" customHeight="1">
      <c r="A34" s="122" t="s">
        <v>398</v>
      </c>
      <c r="B34" s="85">
        <v>35880</v>
      </c>
      <c r="C34" s="85">
        <f>SUM(D34:E34)</f>
        <v>100824</v>
      </c>
      <c r="D34" s="85">
        <v>50695</v>
      </c>
      <c r="E34" s="85">
        <v>50129</v>
      </c>
      <c r="F34" s="105">
        <f t="shared" si="4"/>
        <v>100540</v>
      </c>
      <c r="G34" s="105">
        <f t="shared" si="4"/>
        <v>50550</v>
      </c>
      <c r="H34" s="105">
        <f t="shared" si="4"/>
        <v>49990</v>
      </c>
      <c r="I34" s="82">
        <v>284</v>
      </c>
      <c r="J34" s="82">
        <v>145</v>
      </c>
      <c r="K34" s="82">
        <v>139</v>
      </c>
      <c r="L34" s="106">
        <f t="shared" si="2"/>
        <v>0.6147213795305764</v>
      </c>
      <c r="M34" s="595">
        <f t="shared" si="0"/>
        <v>2.8100334448160535</v>
      </c>
      <c r="N34" s="82">
        <v>13658</v>
      </c>
      <c r="O34" s="14">
        <f t="shared" si="1"/>
        <v>139.67638257785657</v>
      </c>
      <c r="P34" s="84">
        <v>721.84</v>
      </c>
      <c r="Q34" s="124" t="s">
        <v>415</v>
      </c>
    </row>
    <row r="35" spans="1:17" s="7" customFormat="1" ht="12" customHeight="1">
      <c r="A35" s="122" t="s">
        <v>399</v>
      </c>
      <c r="B35" s="80">
        <v>101976</v>
      </c>
      <c r="C35" s="108">
        <v>292908</v>
      </c>
      <c r="D35" s="80">
        <v>144678</v>
      </c>
      <c r="E35" s="80">
        <v>148230</v>
      </c>
      <c r="F35" s="105">
        <f t="shared" si="4"/>
        <v>292124</v>
      </c>
      <c r="G35" s="105">
        <f t="shared" si="4"/>
        <v>144312</v>
      </c>
      <c r="H35" s="105">
        <f t="shared" si="4"/>
        <v>147812</v>
      </c>
      <c r="I35" s="82">
        <v>784</v>
      </c>
      <c r="J35" s="80">
        <v>366</v>
      </c>
      <c r="K35" s="80">
        <v>418</v>
      </c>
      <c r="L35" s="106">
        <f t="shared" si="2"/>
        <v>0.7720254314259765</v>
      </c>
      <c r="M35" s="595">
        <f t="shared" si="0"/>
        <v>2.872322899505766</v>
      </c>
      <c r="N35" s="80">
        <v>18558</v>
      </c>
      <c r="O35" s="14">
        <f t="shared" si="1"/>
        <v>1146.2763667671115</v>
      </c>
      <c r="P35" s="83">
        <v>255.53</v>
      </c>
      <c r="Q35" s="124" t="s">
        <v>286</v>
      </c>
    </row>
    <row r="36" spans="1:17" s="7" customFormat="1" ht="12" customHeight="1">
      <c r="A36" s="122" t="s">
        <v>400</v>
      </c>
      <c r="B36" s="85">
        <v>37206</v>
      </c>
      <c r="C36" s="108">
        <v>102189</v>
      </c>
      <c r="D36" s="85">
        <v>51522</v>
      </c>
      <c r="E36" s="85">
        <v>50667</v>
      </c>
      <c r="F36" s="105">
        <f t="shared" si="4"/>
        <v>101828</v>
      </c>
      <c r="G36" s="105">
        <f t="shared" si="4"/>
        <v>51315</v>
      </c>
      <c r="H36" s="105">
        <f t="shared" si="4"/>
        <v>50513</v>
      </c>
      <c r="I36" s="82">
        <v>361</v>
      </c>
      <c r="J36" s="82">
        <v>207</v>
      </c>
      <c r="K36" s="82">
        <v>154</v>
      </c>
      <c r="L36" s="106">
        <f t="shared" si="2"/>
        <v>1.3538443227802903</v>
      </c>
      <c r="M36" s="595">
        <f t="shared" si="0"/>
        <v>2.7465731333655863</v>
      </c>
      <c r="N36" s="82">
        <v>14305</v>
      </c>
      <c r="O36" s="14">
        <f t="shared" si="1"/>
        <v>141.47526685218259</v>
      </c>
      <c r="P36" s="84">
        <v>722.31</v>
      </c>
      <c r="Q36" s="124" t="s">
        <v>416</v>
      </c>
    </row>
    <row r="37" spans="1:17" s="7" customFormat="1" ht="12" customHeight="1">
      <c r="A37" s="123" t="s">
        <v>401</v>
      </c>
      <c r="B37" s="87">
        <v>105459</v>
      </c>
      <c r="C37" s="130">
        <v>296990</v>
      </c>
      <c r="D37" s="87">
        <v>146921</v>
      </c>
      <c r="E37" s="87">
        <v>150069</v>
      </c>
      <c r="F37" s="105">
        <f t="shared" si="4"/>
        <v>296068</v>
      </c>
      <c r="G37" s="105">
        <f t="shared" si="4"/>
        <v>146473</v>
      </c>
      <c r="H37" s="105">
        <f t="shared" si="4"/>
        <v>149595</v>
      </c>
      <c r="I37" s="88">
        <v>922</v>
      </c>
      <c r="J37" s="87">
        <v>448</v>
      </c>
      <c r="K37" s="87">
        <v>474</v>
      </c>
      <c r="L37" s="106">
        <f t="shared" si="2"/>
        <v>1.3936116459775767</v>
      </c>
      <c r="M37" s="595">
        <f t="shared" si="0"/>
        <v>2.816165524042519</v>
      </c>
      <c r="N37" s="87">
        <v>19701</v>
      </c>
      <c r="O37" s="14">
        <f t="shared" si="1"/>
        <v>1162.3874755381605</v>
      </c>
      <c r="P37" s="89">
        <v>255.5</v>
      </c>
      <c r="Q37" s="125" t="s">
        <v>417</v>
      </c>
    </row>
    <row r="38" spans="1:17" s="7" customFormat="1" ht="12" customHeight="1">
      <c r="A38" s="123" t="s">
        <v>402</v>
      </c>
      <c r="B38" s="90">
        <v>37961</v>
      </c>
      <c r="C38" s="130">
        <v>102342</v>
      </c>
      <c r="D38" s="90">
        <v>51631</v>
      </c>
      <c r="E38" s="90">
        <v>50711</v>
      </c>
      <c r="F38" s="105">
        <f t="shared" si="4"/>
        <v>101915</v>
      </c>
      <c r="G38" s="105">
        <f t="shared" si="4"/>
        <v>51380</v>
      </c>
      <c r="H38" s="105">
        <f t="shared" si="4"/>
        <v>50535</v>
      </c>
      <c r="I38" s="88">
        <v>427</v>
      </c>
      <c r="J38" s="88">
        <v>251</v>
      </c>
      <c r="K38" s="88">
        <v>176</v>
      </c>
      <c r="L38" s="106">
        <f t="shared" si="2"/>
        <v>0.14972257287966415</v>
      </c>
      <c r="M38" s="595">
        <f t="shared" si="0"/>
        <v>2.695977450541345</v>
      </c>
      <c r="N38" s="88">
        <v>14976</v>
      </c>
      <c r="O38" s="14">
        <f t="shared" si="1"/>
        <v>141.68512570605824</v>
      </c>
      <c r="P38" s="91">
        <v>722.32</v>
      </c>
      <c r="Q38" s="125" t="s">
        <v>418</v>
      </c>
    </row>
    <row r="39" spans="1:17" s="1" customFormat="1" ht="12" customHeight="1">
      <c r="A39" s="79" t="s">
        <v>247</v>
      </c>
      <c r="B39" s="169">
        <v>147047</v>
      </c>
      <c r="C39" s="131">
        <v>402254</v>
      </c>
      <c r="D39" s="92">
        <v>200374</v>
      </c>
      <c r="E39" s="92">
        <v>201880</v>
      </c>
      <c r="F39" s="105">
        <f t="shared" si="4"/>
        <v>400701</v>
      </c>
      <c r="G39" s="105">
        <f t="shared" si="4"/>
        <v>199577</v>
      </c>
      <c r="H39" s="105">
        <f t="shared" si="4"/>
        <v>201124</v>
      </c>
      <c r="I39" s="93">
        <v>1553</v>
      </c>
      <c r="J39" s="92">
        <v>797</v>
      </c>
      <c r="K39" s="92">
        <v>756</v>
      </c>
      <c r="L39" s="106">
        <v>0.73</v>
      </c>
      <c r="M39" s="595">
        <f t="shared" si="0"/>
        <v>2.7355471379898946</v>
      </c>
      <c r="N39" s="92">
        <v>36449</v>
      </c>
      <c r="O39" s="14">
        <f t="shared" si="1"/>
        <v>411.3531312635497</v>
      </c>
      <c r="P39" s="94">
        <v>977.88</v>
      </c>
      <c r="Q39" s="126" t="s">
        <v>247</v>
      </c>
    </row>
    <row r="40" spans="1:17" s="98" customFormat="1" ht="12" customHeight="1">
      <c r="A40" s="40" t="s">
        <v>309</v>
      </c>
      <c r="B40" s="112">
        <v>150379</v>
      </c>
      <c r="C40" s="130">
        <v>405819</v>
      </c>
      <c r="D40" s="87">
        <v>202199</v>
      </c>
      <c r="E40" s="87">
        <v>203620</v>
      </c>
      <c r="F40" s="87">
        <v>403601</v>
      </c>
      <c r="G40" s="87">
        <v>200973</v>
      </c>
      <c r="H40" s="87">
        <v>202628</v>
      </c>
      <c r="I40" s="88">
        <v>2218</v>
      </c>
      <c r="J40" s="87">
        <v>1226</v>
      </c>
      <c r="K40" s="87">
        <v>992</v>
      </c>
      <c r="L40" s="106">
        <f>(C40-C39)/C39*100</f>
        <v>0.8862559477345161</v>
      </c>
      <c r="M40" s="596">
        <v>2.7</v>
      </c>
      <c r="N40" s="112">
        <v>38394</v>
      </c>
      <c r="O40" s="113">
        <f>C40/P40</f>
        <v>415.04970544919</v>
      </c>
      <c r="P40" s="113">
        <v>977.76</v>
      </c>
      <c r="Q40" s="127" t="s">
        <v>309</v>
      </c>
    </row>
    <row r="41" spans="1:17" s="98" customFormat="1" ht="12" customHeight="1">
      <c r="A41" s="40" t="s">
        <v>424</v>
      </c>
      <c r="B41" s="112">
        <v>153042</v>
      </c>
      <c r="C41" s="130">
        <v>408364</v>
      </c>
      <c r="D41" s="87">
        <v>203436</v>
      </c>
      <c r="E41" s="87">
        <v>204928</v>
      </c>
      <c r="F41" s="87">
        <v>405458</v>
      </c>
      <c r="G41" s="87">
        <v>201884</v>
      </c>
      <c r="H41" s="87">
        <v>203574</v>
      </c>
      <c r="I41" s="88">
        <v>2906</v>
      </c>
      <c r="J41" s="87">
        <v>1552</v>
      </c>
      <c r="K41" s="87">
        <v>1354</v>
      </c>
      <c r="L41" s="106">
        <f>(C41-C40)/C40*100</f>
        <v>0.6271268718320236</v>
      </c>
      <c r="M41" s="596">
        <v>2.7</v>
      </c>
      <c r="N41" s="112">
        <v>40308</v>
      </c>
      <c r="O41" s="113">
        <v>417.65</v>
      </c>
      <c r="P41" s="113">
        <v>977.77</v>
      </c>
      <c r="Q41" s="127" t="s">
        <v>432</v>
      </c>
    </row>
    <row r="42" spans="1:17" s="98" customFormat="1" ht="12" customHeight="1">
      <c r="A42" s="40" t="s">
        <v>448</v>
      </c>
      <c r="B42" s="112">
        <v>155398</v>
      </c>
      <c r="C42" s="130">
        <v>410914</v>
      </c>
      <c r="D42" s="87">
        <v>205004</v>
      </c>
      <c r="E42" s="87">
        <v>205910</v>
      </c>
      <c r="F42" s="87">
        <v>407498</v>
      </c>
      <c r="G42" s="87">
        <v>203107</v>
      </c>
      <c r="H42" s="87">
        <v>204391</v>
      </c>
      <c r="I42" s="88">
        <v>3416</v>
      </c>
      <c r="J42" s="87">
        <v>1897</v>
      </c>
      <c r="K42" s="87">
        <v>1519</v>
      </c>
      <c r="L42" s="106">
        <f>(C42-C41)/C41*100</f>
        <v>0.6244428989822806</v>
      </c>
      <c r="M42" s="596">
        <v>2.644274701090104</v>
      </c>
      <c r="N42" s="112">
        <v>42015</v>
      </c>
      <c r="O42" s="113">
        <v>420.2573202286836</v>
      </c>
      <c r="P42" s="113">
        <v>977.77</v>
      </c>
      <c r="Q42" s="127" t="s">
        <v>449</v>
      </c>
    </row>
    <row r="43" spans="1:17" s="156" customFormat="1" ht="14.25">
      <c r="A43" s="153" t="s">
        <v>450</v>
      </c>
      <c r="B43" s="154">
        <v>157704</v>
      </c>
      <c r="C43" s="138">
        <f>D43+E43</f>
        <v>414116</v>
      </c>
      <c r="D43" s="49">
        <v>206700</v>
      </c>
      <c r="E43" s="49">
        <v>207416</v>
      </c>
      <c r="F43" s="138">
        <f>G43+H43</f>
        <v>410378</v>
      </c>
      <c r="G43" s="49">
        <v>204689</v>
      </c>
      <c r="H43" s="49">
        <v>205689</v>
      </c>
      <c r="I43" s="138">
        <f>J43+K43</f>
        <v>3738</v>
      </c>
      <c r="J43" s="49">
        <v>2011</v>
      </c>
      <c r="K43" s="49">
        <v>1727</v>
      </c>
      <c r="L43" s="139">
        <f>(C43-C42)/C42*100</f>
        <v>0.7792384781243764</v>
      </c>
      <c r="M43" s="597">
        <f>C43/B43</f>
        <v>2.6259067620352052</v>
      </c>
      <c r="N43" s="49">
        <v>43743</v>
      </c>
      <c r="O43" s="140">
        <f>C43/P43</f>
        <v>423.4574718285375</v>
      </c>
      <c r="P43" s="141">
        <v>977.94</v>
      </c>
      <c r="Q43" s="155" t="s">
        <v>452</v>
      </c>
    </row>
    <row r="44" spans="1:17" s="156" customFormat="1" ht="14.25">
      <c r="A44" s="153" t="s">
        <v>453</v>
      </c>
      <c r="B44" s="208">
        <v>162824</v>
      </c>
      <c r="C44" s="138">
        <v>421683</v>
      </c>
      <c r="D44" s="49">
        <v>210428</v>
      </c>
      <c r="E44" s="49">
        <v>211255</v>
      </c>
      <c r="F44" s="138">
        <v>417539</v>
      </c>
      <c r="G44" s="49">
        <v>208215</v>
      </c>
      <c r="H44" s="49">
        <v>209324</v>
      </c>
      <c r="I44" s="138">
        <v>4144</v>
      </c>
      <c r="J44" s="49">
        <v>2213</v>
      </c>
      <c r="K44" s="49">
        <v>1931</v>
      </c>
      <c r="L44" s="139">
        <f>(C44-C43)/C43*100</f>
        <v>1.827265790261666</v>
      </c>
      <c r="M44" s="597">
        <f>C44/B44</f>
        <v>2.5898086277207293</v>
      </c>
      <c r="N44" s="49">
        <v>45711</v>
      </c>
      <c r="O44" s="140">
        <f>C44/P44</f>
        <v>431.177529192826</v>
      </c>
      <c r="P44" s="141">
        <v>977.98</v>
      </c>
      <c r="Q44" s="155" t="s">
        <v>453</v>
      </c>
    </row>
    <row r="45" spans="1:17" s="156" customFormat="1" ht="14.25">
      <c r="A45" s="153" t="s">
        <v>480</v>
      </c>
      <c r="B45" s="208">
        <v>165494</v>
      </c>
      <c r="C45" s="138">
        <v>427593</v>
      </c>
      <c r="D45" s="49">
        <v>213503</v>
      </c>
      <c r="E45" s="49">
        <v>214090</v>
      </c>
      <c r="F45" s="138">
        <v>422790</v>
      </c>
      <c r="G45" s="49">
        <v>210873</v>
      </c>
      <c r="H45" s="49">
        <v>211917</v>
      </c>
      <c r="I45" s="138">
        <v>4803</v>
      </c>
      <c r="J45" s="49">
        <v>2630</v>
      </c>
      <c r="K45" s="49">
        <v>2173</v>
      </c>
      <c r="L45" s="139">
        <v>1.4015267392804547</v>
      </c>
      <c r="M45" s="597">
        <v>2.5837371747616227</v>
      </c>
      <c r="N45" s="49">
        <v>47821</v>
      </c>
      <c r="O45" s="140">
        <v>437.09992333248147</v>
      </c>
      <c r="P45" s="141">
        <v>978.25</v>
      </c>
      <c r="Q45" s="155" t="s">
        <v>480</v>
      </c>
    </row>
    <row r="46" spans="1:17" s="156" customFormat="1" ht="14.25">
      <c r="A46" s="153" t="s">
        <v>520</v>
      </c>
      <c r="B46" s="208">
        <v>168658</v>
      </c>
      <c r="C46" s="138">
        <v>435413</v>
      </c>
      <c r="D46" s="49">
        <v>217733</v>
      </c>
      <c r="E46" s="49">
        <v>217680</v>
      </c>
      <c r="F46" s="138">
        <v>429656</v>
      </c>
      <c r="G46" s="49">
        <v>214588</v>
      </c>
      <c r="H46" s="49">
        <v>215068</v>
      </c>
      <c r="I46" s="138">
        <v>5757</v>
      </c>
      <c r="J46" s="49">
        <v>3145</v>
      </c>
      <c r="K46" s="49">
        <v>2612</v>
      </c>
      <c r="L46" s="139">
        <v>1.828841912753483</v>
      </c>
      <c r="M46" s="597">
        <v>2.5816326530612246</v>
      </c>
      <c r="N46" s="49">
        <v>50199</v>
      </c>
      <c r="O46" s="140">
        <v>445.0573937219547</v>
      </c>
      <c r="P46" s="141">
        <v>978.33</v>
      </c>
      <c r="Q46" s="155" t="s">
        <v>521</v>
      </c>
    </row>
    <row r="47" spans="1:17" s="156" customFormat="1" ht="14.25">
      <c r="A47" s="153" t="s">
        <v>836</v>
      </c>
      <c r="B47" s="208">
        <v>173370</v>
      </c>
      <c r="C47" s="138">
        <v>445457</v>
      </c>
      <c r="D47" s="49">
        <v>222953</v>
      </c>
      <c r="E47" s="49">
        <v>222504</v>
      </c>
      <c r="F47" s="138">
        <v>438165</v>
      </c>
      <c r="G47" s="49">
        <v>219029</v>
      </c>
      <c r="H47" s="49">
        <v>219136</v>
      </c>
      <c r="I47" s="138">
        <v>7292</v>
      </c>
      <c r="J47" s="49">
        <v>3924</v>
      </c>
      <c r="K47" s="49">
        <v>3368</v>
      </c>
      <c r="L47" s="139">
        <v>2.30677540633835</v>
      </c>
      <c r="M47" s="597">
        <v>2.5273403703062813</v>
      </c>
      <c r="N47" s="49">
        <v>52482</v>
      </c>
      <c r="O47" s="140">
        <v>455.291291905151</v>
      </c>
      <c r="P47" s="141">
        <v>978.33</v>
      </c>
      <c r="Q47" s="155" t="s">
        <v>837</v>
      </c>
    </row>
    <row r="48" spans="1:17" s="589" customFormat="1" ht="13.5" thickBot="1">
      <c r="A48" s="581" t="s">
        <v>838</v>
      </c>
      <c r="B48" s="582">
        <v>179090</v>
      </c>
      <c r="C48" s="583">
        <v>458325</v>
      </c>
      <c r="D48" s="584">
        <v>229687</v>
      </c>
      <c r="E48" s="584">
        <v>228638</v>
      </c>
      <c r="F48" s="583">
        <v>448834</v>
      </c>
      <c r="G48" s="584">
        <v>224581</v>
      </c>
      <c r="H48" s="584">
        <v>224253</v>
      </c>
      <c r="I48" s="583">
        <v>9491</v>
      </c>
      <c r="J48" s="584">
        <v>5106</v>
      </c>
      <c r="K48" s="584">
        <v>4385</v>
      </c>
      <c r="L48" s="585">
        <v>2.89</v>
      </c>
      <c r="M48" s="598">
        <v>2.6</v>
      </c>
      <c r="N48" s="584">
        <v>54676</v>
      </c>
      <c r="O48" s="586">
        <v>468</v>
      </c>
      <c r="P48" s="587">
        <v>978.3</v>
      </c>
      <c r="Q48" s="588" t="s">
        <v>839</v>
      </c>
    </row>
    <row r="49" spans="1:13" s="186" customFormat="1" ht="14.25" customHeight="1">
      <c r="A49" s="183" t="s">
        <v>887</v>
      </c>
      <c r="B49" s="184"/>
      <c r="C49" s="184"/>
      <c r="D49" s="184"/>
      <c r="E49" s="185"/>
      <c r="H49" s="178" t="s">
        <v>888</v>
      </c>
      <c r="M49" s="599"/>
    </row>
    <row r="50" spans="1:19" s="177" customFormat="1" ht="14.25" customHeight="1">
      <c r="A50" s="187" t="s">
        <v>606</v>
      </c>
      <c r="H50" s="878" t="s">
        <v>607</v>
      </c>
      <c r="I50" s="878"/>
      <c r="J50" s="878"/>
      <c r="K50" s="878"/>
      <c r="L50" s="878"/>
      <c r="M50" s="878"/>
      <c r="N50" s="188"/>
      <c r="O50" s="188"/>
      <c r="P50" s="188"/>
      <c r="R50" s="188"/>
      <c r="S50" s="188"/>
    </row>
    <row r="51" spans="1:13" s="177" customFormat="1" ht="14.25" customHeight="1">
      <c r="A51" s="207" t="s">
        <v>608</v>
      </c>
      <c r="B51" s="195"/>
      <c r="C51" s="195"/>
      <c r="D51" s="195"/>
      <c r="E51" s="195"/>
      <c r="F51" s="195"/>
      <c r="G51" s="195"/>
      <c r="H51" s="879" t="s">
        <v>605</v>
      </c>
      <c r="I51" s="879"/>
      <c r="J51" s="879"/>
      <c r="K51" s="879"/>
      <c r="L51" s="879"/>
      <c r="M51" s="879"/>
    </row>
    <row r="52" s="580" customFormat="1" ht="12">
      <c r="M52" s="600"/>
    </row>
    <row r="53" s="580" customFormat="1" ht="12">
      <c r="M53" s="600"/>
    </row>
  </sheetData>
  <sheetProtection/>
  <mergeCells count="8">
    <mergeCell ref="H50:M50"/>
    <mergeCell ref="H51:M51"/>
    <mergeCell ref="A1:Q1"/>
    <mergeCell ref="Q4:Q8"/>
    <mergeCell ref="A4:A8"/>
    <mergeCell ref="O4:P4"/>
    <mergeCell ref="N4:N5"/>
    <mergeCell ref="A2:Q2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SheetLayoutView="100" zoomScalePageLayoutView="0" workbookViewId="0" topLeftCell="A1">
      <pane xSplit="1" ySplit="5" topLeftCell="B6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C30" sqref="C30"/>
    </sheetView>
  </sheetViews>
  <sheetFormatPr defaultColWidth="18.88671875" defaultRowHeight="13.5"/>
  <cols>
    <col min="1" max="1" width="10.77734375" style="372" customWidth="1"/>
    <col min="2" max="9" width="11.77734375" style="372" customWidth="1"/>
    <col min="10" max="10" width="12.77734375" style="372" customWidth="1"/>
    <col min="11" max="11" width="0.23046875" style="372" hidden="1" customWidth="1"/>
    <col min="12" max="16384" width="18.88671875" style="372" customWidth="1"/>
  </cols>
  <sheetData>
    <row r="1" spans="1:10" s="396" customFormat="1" ht="30" customHeight="1">
      <c r="A1" s="924" t="s">
        <v>753</v>
      </c>
      <c r="B1" s="924"/>
      <c r="C1" s="924"/>
      <c r="D1" s="924"/>
      <c r="E1" s="924"/>
      <c r="F1" s="924"/>
      <c r="G1" s="924"/>
      <c r="H1" s="924"/>
      <c r="I1" s="924"/>
      <c r="J1" s="924"/>
    </row>
    <row r="2" spans="1:10" s="396" customFormat="1" ht="13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spans="1:10" s="285" customFormat="1" ht="18" customHeight="1">
      <c r="A3" s="285" t="s">
        <v>538</v>
      </c>
      <c r="J3" s="337" t="s">
        <v>539</v>
      </c>
    </row>
    <row r="4" spans="1:10" s="396" customFormat="1" ht="24.75" customHeight="1">
      <c r="A4" s="397" t="s">
        <v>202</v>
      </c>
      <c r="B4" s="925" t="s">
        <v>204</v>
      </c>
      <c r="C4" s="926"/>
      <c r="D4" s="927"/>
      <c r="E4" s="925" t="s">
        <v>206</v>
      </c>
      <c r="F4" s="926"/>
      <c r="G4" s="927"/>
      <c r="H4" s="277" t="s">
        <v>208</v>
      </c>
      <c r="I4" s="289" t="s">
        <v>210</v>
      </c>
      <c r="J4" s="265" t="s">
        <v>211</v>
      </c>
    </row>
    <row r="5" spans="1:10" s="396" customFormat="1" ht="31.5" customHeight="1">
      <c r="A5" s="378" t="s">
        <v>212</v>
      </c>
      <c r="B5" s="398"/>
      <c r="C5" s="399" t="s">
        <v>214</v>
      </c>
      <c r="D5" s="399" t="s">
        <v>216</v>
      </c>
      <c r="E5" s="398"/>
      <c r="F5" s="399" t="s">
        <v>214</v>
      </c>
      <c r="G5" s="399" t="s">
        <v>216</v>
      </c>
      <c r="H5" s="400" t="s">
        <v>217</v>
      </c>
      <c r="I5" s="380" t="s">
        <v>218</v>
      </c>
      <c r="J5" s="401" t="s">
        <v>219</v>
      </c>
    </row>
    <row r="6" spans="1:11" s="409" customFormat="1" ht="19.5" customHeight="1">
      <c r="A6" s="404">
        <v>2010</v>
      </c>
      <c r="B6" s="405">
        <v>5657</v>
      </c>
      <c r="C6" s="406">
        <v>2929</v>
      </c>
      <c r="D6" s="406">
        <v>2728</v>
      </c>
      <c r="E6" s="407">
        <v>3017</v>
      </c>
      <c r="F6" s="406">
        <v>1563</v>
      </c>
      <c r="G6" s="406">
        <v>1454</v>
      </c>
      <c r="H6" s="406">
        <v>3515</v>
      </c>
      <c r="I6" s="406">
        <v>1466</v>
      </c>
      <c r="J6" s="408">
        <v>2010</v>
      </c>
      <c r="K6" s="406"/>
    </row>
    <row r="7" spans="1:11" s="411" customFormat="1" ht="19.5" customHeight="1">
      <c r="A7" s="404">
        <v>2011</v>
      </c>
      <c r="B7" s="405">
        <v>5628</v>
      </c>
      <c r="C7" s="406">
        <v>2891</v>
      </c>
      <c r="D7" s="406">
        <v>2737</v>
      </c>
      <c r="E7" s="407">
        <v>3021</v>
      </c>
      <c r="F7" s="406">
        <v>1614</v>
      </c>
      <c r="G7" s="406">
        <v>1407</v>
      </c>
      <c r="H7" s="406">
        <v>3582</v>
      </c>
      <c r="I7" s="406">
        <v>1395</v>
      </c>
      <c r="J7" s="408">
        <v>2011</v>
      </c>
      <c r="K7" s="410">
        <v>0</v>
      </c>
    </row>
    <row r="8" spans="1:11" s="411" customFormat="1" ht="19.5" customHeight="1">
      <c r="A8" s="404">
        <v>2012</v>
      </c>
      <c r="B8" s="405">
        <v>5992</v>
      </c>
      <c r="C8" s="406">
        <v>3046</v>
      </c>
      <c r="D8" s="406">
        <v>2946</v>
      </c>
      <c r="E8" s="407">
        <v>3238</v>
      </c>
      <c r="F8" s="406">
        <v>1746</v>
      </c>
      <c r="G8" s="406">
        <v>1492</v>
      </c>
      <c r="H8" s="406">
        <v>3482</v>
      </c>
      <c r="I8" s="406">
        <v>1426</v>
      </c>
      <c r="J8" s="408">
        <v>2012</v>
      </c>
      <c r="K8" s="410"/>
    </row>
    <row r="9" spans="1:11" s="411" customFormat="1" ht="19.5" customHeight="1">
      <c r="A9" s="404">
        <v>2013</v>
      </c>
      <c r="B9" s="405">
        <v>5328</v>
      </c>
      <c r="C9" s="406">
        <v>2705</v>
      </c>
      <c r="D9" s="406">
        <v>2623</v>
      </c>
      <c r="E9" s="407">
        <v>3317</v>
      </c>
      <c r="F9" s="406">
        <v>1778</v>
      </c>
      <c r="G9" s="406">
        <v>1539</v>
      </c>
      <c r="H9" s="406">
        <v>3638</v>
      </c>
      <c r="I9" s="406">
        <v>1440</v>
      </c>
      <c r="J9" s="408">
        <v>2013</v>
      </c>
      <c r="K9" s="410"/>
    </row>
    <row r="10" spans="1:11" s="495" customFormat="1" ht="19.5" customHeight="1">
      <c r="A10" s="688">
        <v>2014</v>
      </c>
      <c r="B10" s="689">
        <v>5526</v>
      </c>
      <c r="C10" s="690">
        <v>2832</v>
      </c>
      <c r="D10" s="410">
        <v>2694</v>
      </c>
      <c r="E10" s="690">
        <v>3300</v>
      </c>
      <c r="F10" s="410">
        <v>1742</v>
      </c>
      <c r="G10" s="410">
        <v>1558</v>
      </c>
      <c r="H10" s="410">
        <v>3593</v>
      </c>
      <c r="I10" s="410">
        <v>1530</v>
      </c>
      <c r="J10" s="691">
        <v>2014</v>
      </c>
      <c r="K10" s="494"/>
    </row>
    <row r="11" spans="1:11" s="497" customFormat="1" ht="19.5" customHeight="1">
      <c r="A11" s="404" t="s">
        <v>722</v>
      </c>
      <c r="B11" s="405">
        <v>529</v>
      </c>
      <c r="C11" s="692">
        <v>268</v>
      </c>
      <c r="D11" s="693">
        <v>261</v>
      </c>
      <c r="E11" s="407">
        <v>302</v>
      </c>
      <c r="F11" s="693">
        <v>148</v>
      </c>
      <c r="G11" s="692">
        <v>154</v>
      </c>
      <c r="H11" s="694">
        <v>326</v>
      </c>
      <c r="I11" s="695">
        <v>145</v>
      </c>
      <c r="J11" s="408" t="s">
        <v>723</v>
      </c>
      <c r="K11" s="496"/>
    </row>
    <row r="12" spans="1:11" s="497" customFormat="1" ht="19.5" customHeight="1">
      <c r="A12" s="404" t="s">
        <v>724</v>
      </c>
      <c r="B12" s="405">
        <v>475</v>
      </c>
      <c r="C12" s="692">
        <v>235</v>
      </c>
      <c r="D12" s="693">
        <v>240</v>
      </c>
      <c r="E12" s="407">
        <v>311</v>
      </c>
      <c r="F12" s="693">
        <v>167</v>
      </c>
      <c r="G12" s="692">
        <v>144</v>
      </c>
      <c r="H12" s="694">
        <v>332</v>
      </c>
      <c r="I12" s="695">
        <v>105</v>
      </c>
      <c r="J12" s="408" t="s">
        <v>725</v>
      </c>
      <c r="K12" s="496"/>
    </row>
    <row r="13" spans="1:11" s="497" customFormat="1" ht="19.5" customHeight="1">
      <c r="A13" s="404" t="s">
        <v>726</v>
      </c>
      <c r="B13" s="405">
        <v>477</v>
      </c>
      <c r="C13" s="692">
        <v>231</v>
      </c>
      <c r="D13" s="693">
        <v>246</v>
      </c>
      <c r="E13" s="407">
        <v>288</v>
      </c>
      <c r="F13" s="693">
        <v>159</v>
      </c>
      <c r="G13" s="692">
        <v>129</v>
      </c>
      <c r="H13" s="694">
        <v>326</v>
      </c>
      <c r="I13" s="695">
        <v>105</v>
      </c>
      <c r="J13" s="408" t="s">
        <v>727</v>
      </c>
      <c r="K13" s="496"/>
    </row>
    <row r="14" spans="1:11" s="497" customFormat="1" ht="19.5" customHeight="1">
      <c r="A14" s="404" t="s">
        <v>728</v>
      </c>
      <c r="B14" s="405">
        <v>481</v>
      </c>
      <c r="C14" s="692">
        <v>267</v>
      </c>
      <c r="D14" s="693">
        <v>214</v>
      </c>
      <c r="E14" s="407">
        <v>274</v>
      </c>
      <c r="F14" s="693">
        <v>136</v>
      </c>
      <c r="G14" s="692">
        <v>138</v>
      </c>
      <c r="H14" s="694">
        <v>272</v>
      </c>
      <c r="I14" s="695">
        <v>118</v>
      </c>
      <c r="J14" s="408" t="s">
        <v>729</v>
      </c>
      <c r="K14" s="496"/>
    </row>
    <row r="15" spans="1:11" s="497" customFormat="1" ht="19.5" customHeight="1">
      <c r="A15" s="404" t="s">
        <v>730</v>
      </c>
      <c r="B15" s="405">
        <v>434</v>
      </c>
      <c r="C15" s="692">
        <v>245</v>
      </c>
      <c r="D15" s="693">
        <v>189</v>
      </c>
      <c r="E15" s="407">
        <v>247</v>
      </c>
      <c r="F15" s="693">
        <v>131</v>
      </c>
      <c r="G15" s="692">
        <v>116</v>
      </c>
      <c r="H15" s="694">
        <v>335</v>
      </c>
      <c r="I15" s="695">
        <v>104</v>
      </c>
      <c r="J15" s="408" t="s">
        <v>731</v>
      </c>
      <c r="K15" s="496"/>
    </row>
    <row r="16" spans="1:11" s="497" customFormat="1" ht="19.5" customHeight="1">
      <c r="A16" s="404" t="s">
        <v>732</v>
      </c>
      <c r="B16" s="405">
        <v>444</v>
      </c>
      <c r="C16" s="692">
        <v>230</v>
      </c>
      <c r="D16" s="693">
        <v>214</v>
      </c>
      <c r="E16" s="407">
        <v>249</v>
      </c>
      <c r="F16" s="693">
        <v>121</v>
      </c>
      <c r="G16" s="692">
        <v>128</v>
      </c>
      <c r="H16" s="694">
        <v>302</v>
      </c>
      <c r="I16" s="695">
        <v>128</v>
      </c>
      <c r="J16" s="408" t="s">
        <v>733</v>
      </c>
      <c r="K16" s="496"/>
    </row>
    <row r="17" spans="1:11" s="497" customFormat="1" ht="19.5" customHeight="1">
      <c r="A17" s="404" t="s">
        <v>734</v>
      </c>
      <c r="B17" s="405">
        <v>438</v>
      </c>
      <c r="C17" s="692">
        <v>227</v>
      </c>
      <c r="D17" s="693">
        <v>211</v>
      </c>
      <c r="E17" s="407">
        <v>236</v>
      </c>
      <c r="F17" s="693">
        <v>135</v>
      </c>
      <c r="G17" s="692">
        <v>101</v>
      </c>
      <c r="H17" s="694">
        <v>285</v>
      </c>
      <c r="I17" s="695">
        <v>149</v>
      </c>
      <c r="J17" s="408" t="s">
        <v>735</v>
      </c>
      <c r="K17" s="496"/>
    </row>
    <row r="18" spans="1:11" s="497" customFormat="1" ht="19.5" customHeight="1">
      <c r="A18" s="404" t="s">
        <v>736</v>
      </c>
      <c r="B18" s="405">
        <v>488</v>
      </c>
      <c r="C18" s="692">
        <v>242</v>
      </c>
      <c r="D18" s="693">
        <v>246</v>
      </c>
      <c r="E18" s="407">
        <v>281</v>
      </c>
      <c r="F18" s="693">
        <v>158</v>
      </c>
      <c r="G18" s="692">
        <v>123</v>
      </c>
      <c r="H18" s="694">
        <v>253</v>
      </c>
      <c r="I18" s="695">
        <v>109</v>
      </c>
      <c r="J18" s="408" t="s">
        <v>737</v>
      </c>
      <c r="K18" s="496"/>
    </row>
    <row r="19" spans="1:11" s="497" customFormat="1" ht="19.5" customHeight="1">
      <c r="A19" s="404" t="s">
        <v>738</v>
      </c>
      <c r="B19" s="405">
        <v>478</v>
      </c>
      <c r="C19" s="692">
        <v>238</v>
      </c>
      <c r="D19" s="693">
        <v>240</v>
      </c>
      <c r="E19" s="407">
        <v>240</v>
      </c>
      <c r="F19" s="693">
        <v>123</v>
      </c>
      <c r="G19" s="692">
        <v>117</v>
      </c>
      <c r="H19" s="694">
        <v>242</v>
      </c>
      <c r="I19" s="695">
        <v>134</v>
      </c>
      <c r="J19" s="408" t="s">
        <v>739</v>
      </c>
      <c r="K19" s="496"/>
    </row>
    <row r="20" spans="1:11" s="497" customFormat="1" ht="19.5" customHeight="1">
      <c r="A20" s="404" t="s">
        <v>740</v>
      </c>
      <c r="B20" s="405">
        <v>494</v>
      </c>
      <c r="C20" s="692">
        <v>265</v>
      </c>
      <c r="D20" s="693">
        <v>229</v>
      </c>
      <c r="E20" s="407">
        <v>278</v>
      </c>
      <c r="F20" s="693">
        <v>155</v>
      </c>
      <c r="G20" s="692">
        <v>123</v>
      </c>
      <c r="H20" s="694">
        <v>326</v>
      </c>
      <c r="I20" s="695">
        <v>146</v>
      </c>
      <c r="J20" s="408" t="s">
        <v>741</v>
      </c>
      <c r="K20" s="496"/>
    </row>
    <row r="21" spans="1:11" s="497" customFormat="1" ht="19.5" customHeight="1">
      <c r="A21" s="404" t="s">
        <v>742</v>
      </c>
      <c r="B21" s="405">
        <v>382</v>
      </c>
      <c r="C21" s="692">
        <v>181</v>
      </c>
      <c r="D21" s="693">
        <v>201</v>
      </c>
      <c r="E21" s="407">
        <v>290</v>
      </c>
      <c r="F21" s="693">
        <v>136</v>
      </c>
      <c r="G21" s="692">
        <v>154</v>
      </c>
      <c r="H21" s="694">
        <v>261</v>
      </c>
      <c r="I21" s="695">
        <v>137</v>
      </c>
      <c r="J21" s="383" t="s">
        <v>743</v>
      </c>
      <c r="K21" s="496"/>
    </row>
    <row r="22" spans="1:11" s="497" customFormat="1" ht="19.5" customHeight="1">
      <c r="A22" s="696" t="s">
        <v>744</v>
      </c>
      <c r="B22" s="697">
        <v>406</v>
      </c>
      <c r="C22" s="698">
        <v>203</v>
      </c>
      <c r="D22" s="699">
        <v>203</v>
      </c>
      <c r="E22" s="700">
        <v>304</v>
      </c>
      <c r="F22" s="699">
        <v>173</v>
      </c>
      <c r="G22" s="698">
        <v>131</v>
      </c>
      <c r="H22" s="701">
        <v>333</v>
      </c>
      <c r="I22" s="702">
        <v>150</v>
      </c>
      <c r="J22" s="296" t="s">
        <v>745</v>
      </c>
      <c r="K22" s="498"/>
    </row>
    <row r="23" spans="1:10" s="224" customFormat="1" ht="16.5" customHeight="1">
      <c r="A23" s="413" t="s">
        <v>746</v>
      </c>
      <c r="B23" s="414"/>
      <c r="C23" s="414"/>
      <c r="D23" s="414"/>
      <c r="G23" s="947" t="s">
        <v>476</v>
      </c>
      <c r="H23" s="947"/>
      <c r="I23" s="947"/>
      <c r="J23" s="947"/>
    </row>
    <row r="24" spans="1:19" s="202" customFormat="1" ht="16.5" customHeight="1">
      <c r="A24" s="224" t="s">
        <v>719</v>
      </c>
      <c r="B24" s="224"/>
      <c r="C24" s="224"/>
      <c r="D24" s="224"/>
      <c r="E24" s="224"/>
      <c r="F24" s="224"/>
      <c r="G24" s="946" t="s">
        <v>721</v>
      </c>
      <c r="H24" s="946"/>
      <c r="I24" s="946"/>
      <c r="J24" s="946"/>
      <c r="K24" s="224"/>
      <c r="M24" s="224"/>
      <c r="N24" s="224"/>
      <c r="O24" s="224"/>
      <c r="P24" s="224"/>
      <c r="Q24" s="224"/>
      <c r="R24" s="224"/>
      <c r="S24" s="224"/>
    </row>
    <row r="25" s="297" customFormat="1" ht="16.5" customHeight="1">
      <c r="A25" s="224" t="s">
        <v>720</v>
      </c>
    </row>
    <row r="26" ht="12.75">
      <c r="A26" s="224"/>
    </row>
  </sheetData>
  <sheetProtection/>
  <mergeCells count="5">
    <mergeCell ref="G24:J24"/>
    <mergeCell ref="A1:J1"/>
    <mergeCell ref="B4:D4"/>
    <mergeCell ref="E4:G4"/>
    <mergeCell ref="G23:J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="90" zoomScaleNormal="90" zoomScaleSheetLayoutView="100" zoomScalePageLayoutView="0" workbookViewId="0" topLeftCell="A1">
      <selection activeCell="H22" sqref="H22"/>
    </sheetView>
  </sheetViews>
  <sheetFormatPr defaultColWidth="18.88671875" defaultRowHeight="13.5"/>
  <cols>
    <col min="1" max="1" width="10.77734375" style="372" customWidth="1"/>
    <col min="2" max="9" width="11.77734375" style="372" customWidth="1"/>
    <col min="10" max="10" width="12.77734375" style="372" customWidth="1"/>
    <col min="11" max="11" width="0.23046875" style="372" hidden="1" customWidth="1"/>
    <col min="12" max="16384" width="18.88671875" style="372" customWidth="1"/>
  </cols>
  <sheetData>
    <row r="1" spans="1:10" s="396" customFormat="1" ht="30" customHeight="1">
      <c r="A1" s="924" t="s">
        <v>754</v>
      </c>
      <c r="B1" s="924"/>
      <c r="C1" s="924"/>
      <c r="D1" s="924"/>
      <c r="E1" s="924"/>
      <c r="F1" s="924"/>
      <c r="G1" s="924"/>
      <c r="H1" s="924"/>
      <c r="I1" s="924"/>
      <c r="J1" s="924"/>
    </row>
    <row r="2" spans="1:10" s="396" customFormat="1" ht="13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spans="1:10" s="285" customFormat="1" ht="18" customHeight="1">
      <c r="A3" s="285" t="s">
        <v>201</v>
      </c>
      <c r="J3" s="337" t="s">
        <v>196</v>
      </c>
    </row>
    <row r="4" spans="1:10" s="396" customFormat="1" ht="31.5" customHeight="1">
      <c r="A4" s="950" t="s">
        <v>197</v>
      </c>
      <c r="B4" s="925" t="s">
        <v>203</v>
      </c>
      <c r="C4" s="926"/>
      <c r="D4" s="927"/>
      <c r="E4" s="925" t="s">
        <v>205</v>
      </c>
      <c r="F4" s="926"/>
      <c r="G4" s="927"/>
      <c r="H4" s="277" t="s">
        <v>207</v>
      </c>
      <c r="I4" s="289" t="s">
        <v>209</v>
      </c>
      <c r="J4" s="948" t="s">
        <v>451</v>
      </c>
    </row>
    <row r="5" spans="1:10" s="396" customFormat="1" ht="31.5" customHeight="1">
      <c r="A5" s="951"/>
      <c r="B5" s="398"/>
      <c r="C5" s="399" t="s">
        <v>213</v>
      </c>
      <c r="D5" s="399" t="s">
        <v>215</v>
      </c>
      <c r="E5" s="398"/>
      <c r="F5" s="399" t="s">
        <v>213</v>
      </c>
      <c r="G5" s="399" t="s">
        <v>215</v>
      </c>
      <c r="H5" s="400" t="s">
        <v>198</v>
      </c>
      <c r="I5" s="380" t="s">
        <v>199</v>
      </c>
      <c r="J5" s="949"/>
    </row>
    <row r="6" spans="1:10" s="403" customFormat="1" ht="39.75" customHeight="1">
      <c r="A6" s="354" t="s">
        <v>471</v>
      </c>
      <c r="B6" s="301">
        <f>SUM(C6:D6)</f>
        <v>4249</v>
      </c>
      <c r="C6" s="301">
        <v>2191</v>
      </c>
      <c r="D6" s="301">
        <v>2058</v>
      </c>
      <c r="E6" s="301">
        <f>SUM(F6:G6)</f>
        <v>2070</v>
      </c>
      <c r="F6" s="301">
        <v>1073</v>
      </c>
      <c r="G6" s="415">
        <v>997</v>
      </c>
      <c r="H6" s="415">
        <v>2544</v>
      </c>
      <c r="I6" s="402">
        <v>1045</v>
      </c>
      <c r="J6" s="384" t="s">
        <v>471</v>
      </c>
    </row>
    <row r="7" spans="1:10" s="403" customFormat="1" ht="39.75" customHeight="1">
      <c r="A7" s="354" t="s">
        <v>481</v>
      </c>
      <c r="B7" s="301">
        <v>4257</v>
      </c>
      <c r="C7" s="301">
        <v>2172</v>
      </c>
      <c r="D7" s="301">
        <v>2085</v>
      </c>
      <c r="E7" s="301">
        <v>2041</v>
      </c>
      <c r="F7" s="301">
        <v>1069</v>
      </c>
      <c r="G7" s="415">
        <v>972</v>
      </c>
      <c r="H7" s="415">
        <v>2674</v>
      </c>
      <c r="I7" s="402">
        <v>1007</v>
      </c>
      <c r="J7" s="384" t="s">
        <v>481</v>
      </c>
    </row>
    <row r="8" spans="1:10" s="403" customFormat="1" ht="39.75" customHeight="1">
      <c r="A8" s="354" t="s">
        <v>520</v>
      </c>
      <c r="B8" s="301">
        <v>4672</v>
      </c>
      <c r="C8" s="301">
        <v>2359</v>
      </c>
      <c r="D8" s="301">
        <v>2313</v>
      </c>
      <c r="E8" s="301">
        <v>2144</v>
      </c>
      <c r="F8" s="301">
        <v>1140</v>
      </c>
      <c r="G8" s="415">
        <v>1004</v>
      </c>
      <c r="H8" s="415">
        <v>2573</v>
      </c>
      <c r="I8" s="402">
        <v>1050</v>
      </c>
      <c r="J8" s="384" t="s">
        <v>520</v>
      </c>
    </row>
    <row r="9" spans="1:10" s="403" customFormat="1" ht="39.75" customHeight="1">
      <c r="A9" s="354" t="s">
        <v>836</v>
      </c>
      <c r="B9" s="301">
        <v>4191</v>
      </c>
      <c r="C9" s="301">
        <v>2125</v>
      </c>
      <c r="D9" s="301">
        <v>2066</v>
      </c>
      <c r="E9" s="301">
        <v>2249</v>
      </c>
      <c r="F9" s="301">
        <v>1214</v>
      </c>
      <c r="G9" s="415">
        <v>1035</v>
      </c>
      <c r="H9" s="415">
        <v>2736</v>
      </c>
      <c r="I9" s="402">
        <v>1038</v>
      </c>
      <c r="J9" s="384" t="s">
        <v>836</v>
      </c>
    </row>
    <row r="10" spans="1:10" s="707" customFormat="1" ht="39.75" customHeight="1">
      <c r="A10" s="703" t="s">
        <v>848</v>
      </c>
      <c r="B10" s="704">
        <v>4381</v>
      </c>
      <c r="C10" s="704">
        <v>2273</v>
      </c>
      <c r="D10" s="704">
        <v>2108</v>
      </c>
      <c r="E10" s="704">
        <v>2194</v>
      </c>
      <c r="F10" s="704">
        <v>1174</v>
      </c>
      <c r="G10" s="704">
        <v>1020</v>
      </c>
      <c r="H10" s="704">
        <v>2719</v>
      </c>
      <c r="I10" s="705">
        <v>1110</v>
      </c>
      <c r="J10" s="706" t="s">
        <v>848</v>
      </c>
    </row>
    <row r="11" spans="1:10" s="224" customFormat="1" ht="16.5" customHeight="1">
      <c r="A11" s="413" t="s">
        <v>746</v>
      </c>
      <c r="B11" s="414"/>
      <c r="C11" s="414"/>
      <c r="D11" s="414"/>
      <c r="G11" s="947" t="s">
        <v>38</v>
      </c>
      <c r="H11" s="947"/>
      <c r="I11" s="947"/>
      <c r="J11" s="947"/>
    </row>
    <row r="12" spans="1:19" s="202" customFormat="1" ht="16.5" customHeight="1">
      <c r="A12" s="224" t="s">
        <v>513</v>
      </c>
      <c r="B12" s="224"/>
      <c r="C12" s="224"/>
      <c r="D12" s="224"/>
      <c r="E12" s="224"/>
      <c r="F12" s="224"/>
      <c r="G12" s="946"/>
      <c r="H12" s="946"/>
      <c r="I12" s="946"/>
      <c r="J12" s="946"/>
      <c r="K12" s="224"/>
      <c r="M12" s="224"/>
      <c r="N12" s="224"/>
      <c r="O12" s="224"/>
      <c r="P12" s="224"/>
      <c r="Q12" s="224"/>
      <c r="R12" s="224"/>
      <c r="S12" s="224"/>
    </row>
    <row r="13" s="297" customFormat="1" ht="16.5" customHeight="1">
      <c r="A13" s="224"/>
    </row>
  </sheetData>
  <sheetProtection/>
  <mergeCells count="7">
    <mergeCell ref="G11:J11"/>
    <mergeCell ref="G12:J12"/>
    <mergeCell ref="A1:J1"/>
    <mergeCell ref="B4:D4"/>
    <mergeCell ref="E4:G4"/>
    <mergeCell ref="J4:J5"/>
    <mergeCell ref="A4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zoomScaleSheetLayoutView="85" zoomScalePageLayoutView="0" workbookViewId="0" topLeftCell="A1">
      <selection activeCell="A29" sqref="A29"/>
    </sheetView>
  </sheetViews>
  <sheetFormatPr defaultColWidth="24.77734375" defaultRowHeight="13.5"/>
  <cols>
    <col min="1" max="1" width="11.3359375" style="416" customWidth="1"/>
    <col min="2" max="19" width="8.88671875" style="416" customWidth="1"/>
    <col min="20" max="20" width="14.3359375" style="416" customWidth="1"/>
    <col min="21" max="16384" width="24.77734375" style="416" customWidth="1"/>
  </cols>
  <sheetData>
    <row r="1" spans="1:20" s="56" customFormat="1" ht="36" customHeight="1">
      <c r="A1" s="960" t="s">
        <v>755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</row>
    <row r="2" spans="1:20" s="56" customFormat="1" ht="24" customHeight="1">
      <c r="A2" s="469" t="s">
        <v>472</v>
      </c>
      <c r="B2" s="469"/>
      <c r="T2" s="42" t="s">
        <v>340</v>
      </c>
    </row>
    <row r="3" spans="1:20" s="30" customFormat="1" ht="39.75" customHeight="1">
      <c r="A3" s="248" t="s">
        <v>482</v>
      </c>
      <c r="B3" s="964" t="s">
        <v>483</v>
      </c>
      <c r="C3" s="965"/>
      <c r="D3" s="965"/>
      <c r="E3" s="965"/>
      <c r="F3" s="965"/>
      <c r="G3" s="966"/>
      <c r="H3" s="952" t="s">
        <v>484</v>
      </c>
      <c r="I3" s="953"/>
      <c r="J3" s="954"/>
      <c r="K3" s="970" t="s">
        <v>485</v>
      </c>
      <c r="L3" s="971"/>
      <c r="M3" s="971"/>
      <c r="N3" s="971"/>
      <c r="O3" s="971"/>
      <c r="P3" s="972"/>
      <c r="Q3" s="973" t="s">
        <v>486</v>
      </c>
      <c r="R3" s="974"/>
      <c r="S3" s="975"/>
      <c r="T3" s="249" t="s">
        <v>97</v>
      </c>
    </row>
    <row r="4" spans="1:20" s="30" customFormat="1" ht="30.75" customHeight="1">
      <c r="A4" s="250" t="s">
        <v>487</v>
      </c>
      <c r="B4" s="952" t="s">
        <v>488</v>
      </c>
      <c r="C4" s="953"/>
      <c r="D4" s="954"/>
      <c r="E4" s="952" t="s">
        <v>489</v>
      </c>
      <c r="F4" s="953"/>
      <c r="G4" s="954"/>
      <c r="H4" s="967"/>
      <c r="I4" s="968"/>
      <c r="J4" s="969"/>
      <c r="K4" s="955" t="s">
        <v>490</v>
      </c>
      <c r="L4" s="956"/>
      <c r="M4" s="956"/>
      <c r="N4" s="957" t="s">
        <v>491</v>
      </c>
      <c r="O4" s="958"/>
      <c r="P4" s="959"/>
      <c r="Q4" s="976"/>
      <c r="R4" s="977"/>
      <c r="S4" s="978"/>
      <c r="T4" s="24" t="s">
        <v>492</v>
      </c>
    </row>
    <row r="5" spans="1:20" s="30" customFormat="1" ht="27.75" customHeight="1">
      <c r="A5" s="25" t="s">
        <v>493</v>
      </c>
      <c r="B5" s="252"/>
      <c r="C5" s="253" t="s">
        <v>494</v>
      </c>
      <c r="D5" s="254" t="s">
        <v>495</v>
      </c>
      <c r="E5" s="252"/>
      <c r="F5" s="253" t="s">
        <v>496</v>
      </c>
      <c r="G5" s="254" t="s">
        <v>497</v>
      </c>
      <c r="H5" s="255"/>
      <c r="I5" s="253" t="s">
        <v>496</v>
      </c>
      <c r="J5" s="254" t="s">
        <v>497</v>
      </c>
      <c r="K5" s="256"/>
      <c r="L5" s="33" t="s">
        <v>498</v>
      </c>
      <c r="M5" s="33" t="s">
        <v>499</v>
      </c>
      <c r="N5" s="257"/>
      <c r="O5" s="33" t="s">
        <v>498</v>
      </c>
      <c r="P5" s="258" t="s">
        <v>499</v>
      </c>
      <c r="Q5" s="259"/>
      <c r="R5" s="33" t="s">
        <v>498</v>
      </c>
      <c r="S5" s="258" t="s">
        <v>499</v>
      </c>
      <c r="T5" s="26" t="s">
        <v>200</v>
      </c>
    </row>
    <row r="6" spans="1:20" s="260" customFormat="1" ht="19.5" customHeight="1">
      <c r="A6" s="708" t="s">
        <v>849</v>
      </c>
      <c r="B6" s="709">
        <v>92508</v>
      </c>
      <c r="C6" s="710">
        <v>47162</v>
      </c>
      <c r="D6" s="710">
        <v>45346</v>
      </c>
      <c r="E6" s="710">
        <v>81396</v>
      </c>
      <c r="F6" s="710">
        <v>41152</v>
      </c>
      <c r="G6" s="710">
        <v>40244</v>
      </c>
      <c r="H6" s="710">
        <v>59673</v>
      </c>
      <c r="I6" s="710">
        <v>29642</v>
      </c>
      <c r="J6" s="710">
        <v>30031</v>
      </c>
      <c r="K6" s="710">
        <v>32835</v>
      </c>
      <c r="L6" s="710">
        <v>17520</v>
      </c>
      <c r="M6" s="710">
        <v>15315</v>
      </c>
      <c r="N6" s="710">
        <v>21723</v>
      </c>
      <c r="O6" s="710">
        <v>11510</v>
      </c>
      <c r="P6" s="710">
        <v>10213</v>
      </c>
      <c r="Q6" s="710">
        <v>11112</v>
      </c>
      <c r="R6" s="710">
        <v>6010</v>
      </c>
      <c r="S6" s="711">
        <v>5102</v>
      </c>
      <c r="T6" s="712" t="s">
        <v>849</v>
      </c>
    </row>
    <row r="7" spans="1:20" s="30" customFormat="1" ht="19.5" customHeight="1">
      <c r="A7" s="24" t="s">
        <v>487</v>
      </c>
      <c r="B7" s="713">
        <v>15.403212915601022</v>
      </c>
      <c r="C7" s="714">
        <v>15.664275275674239</v>
      </c>
      <c r="D7" s="714">
        <v>15.140769826642092</v>
      </c>
      <c r="E7" s="714">
        <v>13.552989130434783</v>
      </c>
      <c r="F7" s="714">
        <v>13.66812807227315</v>
      </c>
      <c r="G7" s="714">
        <v>13.43724123193632</v>
      </c>
      <c r="H7" s="714">
        <v>9.935961476982097</v>
      </c>
      <c r="I7" s="714">
        <v>9.845223860767902</v>
      </c>
      <c r="J7" s="714">
        <v>10.027178994043325</v>
      </c>
      <c r="K7" s="714">
        <v>5.467251438618926</v>
      </c>
      <c r="L7" s="714">
        <v>5.819051414906337</v>
      </c>
      <c r="M7" s="714">
        <v>5.113590832598766</v>
      </c>
      <c r="N7" s="714">
        <v>3.6170276534526855</v>
      </c>
      <c r="O7" s="714">
        <v>3.822904211505248</v>
      </c>
      <c r="P7" s="714">
        <v>3.4100622378929932</v>
      </c>
      <c r="Q7" s="714">
        <v>1.8502237851662404</v>
      </c>
      <c r="R7" s="714">
        <v>1.9961472034010896</v>
      </c>
      <c r="S7" s="715">
        <v>1.7035285947057726</v>
      </c>
      <c r="T7" s="43" t="s">
        <v>492</v>
      </c>
    </row>
    <row r="8" spans="1:20" s="30" customFormat="1" ht="19.5" customHeight="1">
      <c r="A8" s="43" t="s">
        <v>722</v>
      </c>
      <c r="B8" s="716">
        <v>11105</v>
      </c>
      <c r="C8" s="717">
        <v>5466</v>
      </c>
      <c r="D8" s="717">
        <v>5639</v>
      </c>
      <c r="E8" s="717">
        <v>10505</v>
      </c>
      <c r="F8" s="717">
        <v>5150</v>
      </c>
      <c r="G8" s="717">
        <v>5355</v>
      </c>
      <c r="H8" s="717">
        <v>8480</v>
      </c>
      <c r="I8" s="717">
        <v>4107</v>
      </c>
      <c r="J8" s="717">
        <v>4373</v>
      </c>
      <c r="K8" s="717">
        <v>2625</v>
      </c>
      <c r="L8" s="717">
        <v>1359</v>
      </c>
      <c r="M8" s="717">
        <v>1266</v>
      </c>
      <c r="N8" s="717">
        <v>2025</v>
      </c>
      <c r="O8" s="717">
        <v>1043</v>
      </c>
      <c r="P8" s="717">
        <v>982</v>
      </c>
      <c r="Q8" s="717">
        <v>600</v>
      </c>
      <c r="R8" s="717">
        <v>316</v>
      </c>
      <c r="S8" s="718">
        <v>284</v>
      </c>
      <c r="T8" s="43" t="s">
        <v>220</v>
      </c>
    </row>
    <row r="9" spans="1:20" s="30" customFormat="1" ht="19.5" customHeight="1">
      <c r="A9" s="43" t="s">
        <v>757</v>
      </c>
      <c r="B9" s="716">
        <v>12614</v>
      </c>
      <c r="C9" s="717">
        <v>6364</v>
      </c>
      <c r="D9" s="717">
        <v>6250</v>
      </c>
      <c r="E9" s="717">
        <v>11523</v>
      </c>
      <c r="F9" s="717">
        <v>5707</v>
      </c>
      <c r="G9" s="717">
        <v>5816</v>
      </c>
      <c r="H9" s="717">
        <v>8645</v>
      </c>
      <c r="I9" s="717">
        <v>4300</v>
      </c>
      <c r="J9" s="717">
        <v>4345</v>
      </c>
      <c r="K9" s="717">
        <v>3969</v>
      </c>
      <c r="L9" s="717">
        <v>2064</v>
      </c>
      <c r="M9" s="717">
        <v>1905</v>
      </c>
      <c r="N9" s="717">
        <v>2878</v>
      </c>
      <c r="O9" s="717">
        <v>1407</v>
      </c>
      <c r="P9" s="717">
        <v>1471</v>
      </c>
      <c r="Q9" s="717">
        <v>1091</v>
      </c>
      <c r="R9" s="717">
        <v>657</v>
      </c>
      <c r="S9" s="718">
        <v>434</v>
      </c>
      <c r="T9" s="43" t="s">
        <v>221</v>
      </c>
    </row>
    <row r="10" spans="1:20" s="30" customFormat="1" ht="19.5" customHeight="1">
      <c r="A10" s="43" t="s">
        <v>758</v>
      </c>
      <c r="B10" s="716">
        <v>8428</v>
      </c>
      <c r="C10" s="717">
        <v>4368</v>
      </c>
      <c r="D10" s="717">
        <v>4060</v>
      </c>
      <c r="E10" s="717">
        <v>7585</v>
      </c>
      <c r="F10" s="717">
        <v>3950</v>
      </c>
      <c r="G10" s="717">
        <v>3635</v>
      </c>
      <c r="H10" s="717">
        <v>5506</v>
      </c>
      <c r="I10" s="717">
        <v>2787</v>
      </c>
      <c r="J10" s="717">
        <v>2719</v>
      </c>
      <c r="K10" s="717">
        <v>2922</v>
      </c>
      <c r="L10" s="717">
        <v>1581</v>
      </c>
      <c r="M10" s="717">
        <v>1341</v>
      </c>
      <c r="N10" s="717">
        <v>2079</v>
      </c>
      <c r="O10" s="717">
        <v>1163</v>
      </c>
      <c r="P10" s="717">
        <v>916</v>
      </c>
      <c r="Q10" s="717">
        <v>843</v>
      </c>
      <c r="R10" s="717">
        <v>418</v>
      </c>
      <c r="S10" s="718">
        <v>425</v>
      </c>
      <c r="T10" s="43" t="s">
        <v>222</v>
      </c>
    </row>
    <row r="11" spans="1:20" s="30" customFormat="1" ht="19.5" customHeight="1">
      <c r="A11" s="43" t="s">
        <v>759</v>
      </c>
      <c r="B11" s="716">
        <v>6753</v>
      </c>
      <c r="C11" s="717">
        <v>3509</v>
      </c>
      <c r="D11" s="717">
        <v>3244</v>
      </c>
      <c r="E11" s="717">
        <v>5890</v>
      </c>
      <c r="F11" s="717">
        <v>3107</v>
      </c>
      <c r="G11" s="717">
        <v>2783</v>
      </c>
      <c r="H11" s="717">
        <v>4202</v>
      </c>
      <c r="I11" s="717">
        <v>2120</v>
      </c>
      <c r="J11" s="717">
        <v>2082</v>
      </c>
      <c r="K11" s="717">
        <v>2551</v>
      </c>
      <c r="L11" s="717">
        <v>1389</v>
      </c>
      <c r="M11" s="717">
        <v>1162</v>
      </c>
      <c r="N11" s="717">
        <v>1688</v>
      </c>
      <c r="O11" s="717">
        <v>987</v>
      </c>
      <c r="P11" s="717">
        <v>701</v>
      </c>
      <c r="Q11" s="717">
        <v>863</v>
      </c>
      <c r="R11" s="717">
        <v>402</v>
      </c>
      <c r="S11" s="718">
        <v>461</v>
      </c>
      <c r="T11" s="43" t="s">
        <v>223</v>
      </c>
    </row>
    <row r="12" spans="1:20" s="30" customFormat="1" ht="19.5" customHeight="1">
      <c r="A12" s="43" t="s">
        <v>760</v>
      </c>
      <c r="B12" s="716">
        <v>6296</v>
      </c>
      <c r="C12" s="717">
        <v>3230</v>
      </c>
      <c r="D12" s="717">
        <v>3066</v>
      </c>
      <c r="E12" s="717">
        <v>5412</v>
      </c>
      <c r="F12" s="717">
        <v>2706</v>
      </c>
      <c r="G12" s="717">
        <v>2706</v>
      </c>
      <c r="H12" s="717">
        <v>3883</v>
      </c>
      <c r="I12" s="717">
        <v>1927</v>
      </c>
      <c r="J12" s="717">
        <v>1956</v>
      </c>
      <c r="K12" s="717">
        <v>2413</v>
      </c>
      <c r="L12" s="717">
        <v>1303</v>
      </c>
      <c r="M12" s="717">
        <v>1110</v>
      </c>
      <c r="N12" s="717">
        <v>1529</v>
      </c>
      <c r="O12" s="717">
        <v>779</v>
      </c>
      <c r="P12" s="717">
        <v>750</v>
      </c>
      <c r="Q12" s="717">
        <v>884</v>
      </c>
      <c r="R12" s="717">
        <v>524</v>
      </c>
      <c r="S12" s="718">
        <v>360</v>
      </c>
      <c r="T12" s="43" t="s">
        <v>224</v>
      </c>
    </row>
    <row r="13" spans="1:20" s="30" customFormat="1" ht="19.5" customHeight="1">
      <c r="A13" s="43" t="s">
        <v>761</v>
      </c>
      <c r="B13" s="716">
        <v>6079</v>
      </c>
      <c r="C13" s="717">
        <v>3109</v>
      </c>
      <c r="D13" s="717">
        <v>2970</v>
      </c>
      <c r="E13" s="717">
        <v>5127</v>
      </c>
      <c r="F13" s="717">
        <v>2640</v>
      </c>
      <c r="G13" s="717">
        <v>2487</v>
      </c>
      <c r="H13" s="717">
        <v>3679</v>
      </c>
      <c r="I13" s="717">
        <v>1822</v>
      </c>
      <c r="J13" s="717">
        <v>1857</v>
      </c>
      <c r="K13" s="717">
        <v>2400</v>
      </c>
      <c r="L13" s="717">
        <v>1287</v>
      </c>
      <c r="M13" s="717">
        <v>1113</v>
      </c>
      <c r="N13" s="717">
        <v>1448</v>
      </c>
      <c r="O13" s="717">
        <v>818</v>
      </c>
      <c r="P13" s="717">
        <v>630</v>
      </c>
      <c r="Q13" s="717">
        <v>952</v>
      </c>
      <c r="R13" s="717">
        <v>469</v>
      </c>
      <c r="S13" s="718">
        <v>483</v>
      </c>
      <c r="T13" s="43" t="s">
        <v>225</v>
      </c>
    </row>
    <row r="14" spans="1:20" s="30" customFormat="1" ht="19.5" customHeight="1">
      <c r="A14" s="43" t="s">
        <v>762</v>
      </c>
      <c r="B14" s="716">
        <v>6311</v>
      </c>
      <c r="C14" s="717">
        <v>3302</v>
      </c>
      <c r="D14" s="717">
        <v>3009</v>
      </c>
      <c r="E14" s="717">
        <v>5330</v>
      </c>
      <c r="F14" s="717">
        <v>2795</v>
      </c>
      <c r="G14" s="717">
        <v>2535</v>
      </c>
      <c r="H14" s="717">
        <v>3637</v>
      </c>
      <c r="I14" s="717">
        <v>1870</v>
      </c>
      <c r="J14" s="717">
        <v>1767</v>
      </c>
      <c r="K14" s="717">
        <v>2674</v>
      </c>
      <c r="L14" s="717">
        <v>1432</v>
      </c>
      <c r="M14" s="717">
        <v>1242</v>
      </c>
      <c r="N14" s="717">
        <v>1693</v>
      </c>
      <c r="O14" s="717">
        <v>925</v>
      </c>
      <c r="P14" s="717">
        <v>768</v>
      </c>
      <c r="Q14" s="717">
        <v>981</v>
      </c>
      <c r="R14" s="717">
        <v>507</v>
      </c>
      <c r="S14" s="718">
        <v>474</v>
      </c>
      <c r="T14" s="43" t="s">
        <v>226</v>
      </c>
    </row>
    <row r="15" spans="1:20" s="30" customFormat="1" ht="19.5" customHeight="1">
      <c r="A15" s="43" t="s">
        <v>763</v>
      </c>
      <c r="B15" s="716">
        <v>6159</v>
      </c>
      <c r="C15" s="717">
        <v>3110</v>
      </c>
      <c r="D15" s="717">
        <v>3049</v>
      </c>
      <c r="E15" s="717">
        <v>5331</v>
      </c>
      <c r="F15" s="717">
        <v>2686</v>
      </c>
      <c r="G15" s="717">
        <v>2645</v>
      </c>
      <c r="H15" s="717">
        <v>3647</v>
      </c>
      <c r="I15" s="717">
        <v>1812</v>
      </c>
      <c r="J15" s="717">
        <v>1835</v>
      </c>
      <c r="K15" s="717">
        <v>2512</v>
      </c>
      <c r="L15" s="717">
        <v>1298</v>
      </c>
      <c r="M15" s="717">
        <v>1214</v>
      </c>
      <c r="N15" s="717">
        <v>1684</v>
      </c>
      <c r="O15" s="717">
        <v>874</v>
      </c>
      <c r="P15" s="717">
        <v>810</v>
      </c>
      <c r="Q15" s="717">
        <v>828</v>
      </c>
      <c r="R15" s="717">
        <v>424</v>
      </c>
      <c r="S15" s="718">
        <v>404</v>
      </c>
      <c r="T15" s="43" t="s">
        <v>227</v>
      </c>
    </row>
    <row r="16" spans="1:20" s="30" customFormat="1" ht="19.5" customHeight="1">
      <c r="A16" s="43" t="s">
        <v>764</v>
      </c>
      <c r="B16" s="716">
        <v>5981</v>
      </c>
      <c r="C16" s="717">
        <v>3146</v>
      </c>
      <c r="D16" s="717">
        <v>2835</v>
      </c>
      <c r="E16" s="717">
        <v>5167</v>
      </c>
      <c r="F16" s="717">
        <v>2717</v>
      </c>
      <c r="G16" s="717">
        <v>2450</v>
      </c>
      <c r="H16" s="717">
        <v>3577</v>
      </c>
      <c r="I16" s="717">
        <v>1849</v>
      </c>
      <c r="J16" s="717">
        <v>1728</v>
      </c>
      <c r="K16" s="717">
        <v>2404</v>
      </c>
      <c r="L16" s="717">
        <v>1297</v>
      </c>
      <c r="M16" s="717">
        <v>1107</v>
      </c>
      <c r="N16" s="717">
        <v>1590</v>
      </c>
      <c r="O16" s="717">
        <v>868</v>
      </c>
      <c r="P16" s="717">
        <v>722</v>
      </c>
      <c r="Q16" s="717">
        <v>814</v>
      </c>
      <c r="R16" s="717">
        <v>429</v>
      </c>
      <c r="S16" s="718">
        <v>385</v>
      </c>
      <c r="T16" s="43" t="s">
        <v>228</v>
      </c>
    </row>
    <row r="17" spans="1:20" s="30" customFormat="1" ht="19.5" customHeight="1">
      <c r="A17" s="43" t="s">
        <v>765</v>
      </c>
      <c r="B17" s="716">
        <v>6951</v>
      </c>
      <c r="C17" s="717">
        <v>3468</v>
      </c>
      <c r="D17" s="717">
        <v>3483</v>
      </c>
      <c r="E17" s="717">
        <v>6000</v>
      </c>
      <c r="F17" s="717">
        <v>2970</v>
      </c>
      <c r="G17" s="717">
        <v>3030</v>
      </c>
      <c r="H17" s="717">
        <v>4333</v>
      </c>
      <c r="I17" s="717">
        <v>2085</v>
      </c>
      <c r="J17" s="717">
        <v>2248</v>
      </c>
      <c r="K17" s="717">
        <v>2618</v>
      </c>
      <c r="L17" s="717">
        <v>1383</v>
      </c>
      <c r="M17" s="717">
        <v>1235</v>
      </c>
      <c r="N17" s="717">
        <v>1667</v>
      </c>
      <c r="O17" s="717">
        <v>885</v>
      </c>
      <c r="P17" s="717">
        <v>782</v>
      </c>
      <c r="Q17" s="717">
        <v>951</v>
      </c>
      <c r="R17" s="717">
        <v>498</v>
      </c>
      <c r="S17" s="718">
        <v>453</v>
      </c>
      <c r="T17" s="43" t="s">
        <v>229</v>
      </c>
    </row>
    <row r="18" spans="1:20" s="30" customFormat="1" ht="19.5" customHeight="1">
      <c r="A18" s="43" t="s">
        <v>766</v>
      </c>
      <c r="B18" s="716">
        <v>7201</v>
      </c>
      <c r="C18" s="717">
        <v>3694</v>
      </c>
      <c r="D18" s="717">
        <v>3507</v>
      </c>
      <c r="E18" s="717">
        <v>6052</v>
      </c>
      <c r="F18" s="717">
        <v>3045</v>
      </c>
      <c r="G18" s="717">
        <v>3007</v>
      </c>
      <c r="H18" s="717">
        <v>4549</v>
      </c>
      <c r="I18" s="717">
        <v>2262</v>
      </c>
      <c r="J18" s="717">
        <v>2287</v>
      </c>
      <c r="K18" s="717">
        <v>2652</v>
      </c>
      <c r="L18" s="717">
        <v>1432</v>
      </c>
      <c r="M18" s="717">
        <v>1220</v>
      </c>
      <c r="N18" s="717">
        <v>1503</v>
      </c>
      <c r="O18" s="717">
        <v>783</v>
      </c>
      <c r="P18" s="717">
        <v>720</v>
      </c>
      <c r="Q18" s="717">
        <v>1149</v>
      </c>
      <c r="R18" s="717">
        <v>649</v>
      </c>
      <c r="S18" s="718">
        <v>500</v>
      </c>
      <c r="T18" s="179" t="s">
        <v>230</v>
      </c>
    </row>
    <row r="19" spans="1:20" s="30" customFormat="1" ht="19.5" customHeight="1">
      <c r="A19" s="44" t="s">
        <v>767</v>
      </c>
      <c r="B19" s="719">
        <v>8630</v>
      </c>
      <c r="C19" s="720">
        <v>4396</v>
      </c>
      <c r="D19" s="720">
        <v>4234</v>
      </c>
      <c r="E19" s="720">
        <v>7474</v>
      </c>
      <c r="F19" s="720">
        <v>3679</v>
      </c>
      <c r="G19" s="720">
        <v>3795</v>
      </c>
      <c r="H19" s="720">
        <v>5535</v>
      </c>
      <c r="I19" s="720">
        <v>2701</v>
      </c>
      <c r="J19" s="720">
        <v>2834</v>
      </c>
      <c r="K19" s="720">
        <v>3095</v>
      </c>
      <c r="L19" s="720">
        <v>1695</v>
      </c>
      <c r="M19" s="720">
        <v>1400</v>
      </c>
      <c r="N19" s="720">
        <v>1939</v>
      </c>
      <c r="O19" s="720">
        <v>978</v>
      </c>
      <c r="P19" s="720">
        <v>961</v>
      </c>
      <c r="Q19" s="720">
        <v>1156</v>
      </c>
      <c r="R19" s="720">
        <v>717</v>
      </c>
      <c r="S19" s="721">
        <v>439</v>
      </c>
      <c r="T19" s="261" t="s">
        <v>231</v>
      </c>
    </row>
    <row r="20" spans="1:16" ht="12.75">
      <c r="A20" s="961" t="s">
        <v>756</v>
      </c>
      <c r="B20" s="962"/>
      <c r="C20" s="962"/>
      <c r="D20" s="417"/>
      <c r="E20" s="417"/>
      <c r="F20" s="417"/>
      <c r="G20" s="417"/>
      <c r="I20" s="417"/>
      <c r="J20" s="419"/>
      <c r="K20" s="420"/>
      <c r="L20" s="420"/>
      <c r="M20" s="421"/>
      <c r="N20" s="418"/>
      <c r="P20" s="418" t="s">
        <v>2</v>
      </c>
    </row>
    <row r="21" spans="1:16" ht="12.75">
      <c r="A21" s="422" t="s">
        <v>540</v>
      </c>
      <c r="B21" s="419"/>
      <c r="C21" s="419"/>
      <c r="D21" s="419"/>
      <c r="E21" s="419"/>
      <c r="F21" s="419"/>
      <c r="G21" s="417"/>
      <c r="I21" s="419"/>
      <c r="J21" s="419"/>
      <c r="K21" s="419"/>
      <c r="L21" s="419"/>
      <c r="M21" s="419"/>
      <c r="N21" s="422"/>
      <c r="P21" s="419" t="s">
        <v>89</v>
      </c>
    </row>
    <row r="22" spans="1:16" ht="12.75">
      <c r="A22" s="216" t="s">
        <v>514</v>
      </c>
      <c r="B22" s="419"/>
      <c r="C22" s="419"/>
      <c r="D22" s="417"/>
      <c r="E22" s="417"/>
      <c r="F22" s="417"/>
      <c r="G22" s="417"/>
      <c r="I22" s="419"/>
      <c r="J22" s="419"/>
      <c r="K22" s="419"/>
      <c r="L22" s="419"/>
      <c r="M22" s="419"/>
      <c r="N22" s="419"/>
      <c r="P22" s="419" t="s">
        <v>90</v>
      </c>
    </row>
    <row r="23" spans="1:22" ht="12.75">
      <c r="A23" s="216" t="s">
        <v>515</v>
      </c>
      <c r="B23" s="217"/>
      <c r="C23" s="218"/>
      <c r="D23" s="217"/>
      <c r="E23" s="219"/>
      <c r="F23" s="217"/>
      <c r="G23" s="219"/>
      <c r="H23" s="222"/>
      <c r="I23" s="220"/>
      <c r="J23" s="219"/>
      <c r="K23" s="220"/>
      <c r="L23" s="221"/>
      <c r="M23" s="220"/>
      <c r="N23" s="221"/>
      <c r="P23" s="963" t="s">
        <v>91</v>
      </c>
      <c r="Q23" s="963"/>
      <c r="R23" s="963"/>
      <c r="S23" s="963"/>
      <c r="T23" s="963"/>
      <c r="U23" s="963"/>
      <c r="V23" s="963"/>
    </row>
    <row r="24" spans="1:7" ht="12.75">
      <c r="A24" s="423" t="s">
        <v>516</v>
      </c>
      <c r="B24" s="217"/>
      <c r="C24" s="218"/>
      <c r="D24" s="217"/>
      <c r="E24" s="219"/>
      <c r="F24" s="217"/>
      <c r="G24" s="219"/>
    </row>
    <row r="25" spans="1:14" ht="12.75">
      <c r="A25" s="423"/>
      <c r="B25" s="424"/>
      <c r="C25" s="424"/>
      <c r="D25" s="424"/>
      <c r="E25" s="424"/>
      <c r="F25" s="424"/>
      <c r="G25" s="425"/>
      <c r="H25" s="425"/>
      <c r="I25" s="425"/>
      <c r="J25" s="425"/>
      <c r="K25" s="425"/>
      <c r="L25" s="425"/>
      <c r="M25" s="425"/>
      <c r="N25" s="425"/>
    </row>
  </sheetData>
  <sheetProtection/>
  <mergeCells count="11">
    <mergeCell ref="P23:V23"/>
    <mergeCell ref="B3:G3"/>
    <mergeCell ref="H3:J4"/>
    <mergeCell ref="K3:P3"/>
    <mergeCell ref="Q3:S4"/>
    <mergeCell ref="B4:D4"/>
    <mergeCell ref="E4:G4"/>
    <mergeCell ref="K4:M4"/>
    <mergeCell ref="N4:P4"/>
    <mergeCell ref="A1:T1"/>
    <mergeCell ref="A20:C20"/>
  </mergeCells>
  <printOptions horizontalCentered="1" verticalCentered="1"/>
  <pageMargins left="0.22" right="0.1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"/>
  <sheetViews>
    <sheetView zoomScale="90" zoomScaleNormal="90" zoomScalePageLayoutView="0" workbookViewId="0" topLeftCell="A1">
      <selection activeCell="Z8" sqref="Z8"/>
    </sheetView>
  </sheetViews>
  <sheetFormatPr defaultColWidth="18.77734375" defaultRowHeight="19.5" customHeight="1"/>
  <cols>
    <col min="1" max="1" width="7.5546875" style="297" customWidth="1"/>
    <col min="2" max="15" width="6.21484375" style="297" customWidth="1"/>
    <col min="16" max="16" width="6.88671875" style="297" customWidth="1"/>
    <col min="17" max="17" width="6.21484375" style="297" customWidth="1"/>
    <col min="18" max="18" width="8.77734375" style="412" customWidth="1"/>
    <col min="19" max="20" width="8.77734375" style="297" customWidth="1"/>
    <col min="21" max="25" width="9.21484375" style="297" customWidth="1"/>
    <col min="26" max="26" width="11.4453125" style="297" bestFit="1" customWidth="1"/>
    <col min="27" max="16384" width="18.77734375" style="297" customWidth="1"/>
  </cols>
  <sheetData>
    <row r="1" spans="1:26" s="111" customFormat="1" ht="43.5" customHeight="1">
      <c r="A1" s="989" t="s">
        <v>768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</row>
    <row r="2" spans="1:26" s="41" customFormat="1" ht="19.5" customHeight="1">
      <c r="A2" s="41" t="s">
        <v>541</v>
      </c>
      <c r="W2" s="990" t="s">
        <v>542</v>
      </c>
      <c r="X2" s="990"/>
      <c r="Y2" s="990"/>
      <c r="Z2" s="990"/>
    </row>
    <row r="3" spans="1:26" s="41" customFormat="1" ht="39" customHeight="1">
      <c r="A3" s="991" t="s">
        <v>500</v>
      </c>
      <c r="B3" s="984" t="s">
        <v>501</v>
      </c>
      <c r="C3" s="984"/>
      <c r="D3" s="984"/>
      <c r="E3" s="984"/>
      <c r="F3" s="984"/>
      <c r="G3" s="984"/>
      <c r="H3" s="982" t="s">
        <v>502</v>
      </c>
      <c r="I3" s="982"/>
      <c r="J3" s="982"/>
      <c r="K3" s="972" t="s">
        <v>503</v>
      </c>
      <c r="L3" s="979"/>
      <c r="M3" s="979"/>
      <c r="N3" s="979"/>
      <c r="O3" s="979"/>
      <c r="P3" s="979"/>
      <c r="Q3" s="979" t="s">
        <v>485</v>
      </c>
      <c r="R3" s="979"/>
      <c r="S3" s="979"/>
      <c r="T3" s="979"/>
      <c r="U3" s="979"/>
      <c r="V3" s="979"/>
      <c r="W3" s="979" t="s">
        <v>504</v>
      </c>
      <c r="X3" s="979"/>
      <c r="Y3" s="979"/>
      <c r="Z3" s="263" t="s">
        <v>97</v>
      </c>
    </row>
    <row r="4" spans="1:26" s="41" customFormat="1" ht="39" customHeight="1">
      <c r="A4" s="992"/>
      <c r="B4" s="981" t="s">
        <v>488</v>
      </c>
      <c r="C4" s="982"/>
      <c r="D4" s="982"/>
      <c r="E4" s="981" t="s">
        <v>489</v>
      </c>
      <c r="F4" s="982"/>
      <c r="G4" s="982"/>
      <c r="H4" s="981"/>
      <c r="I4" s="982"/>
      <c r="J4" s="982"/>
      <c r="K4" s="983" t="s">
        <v>490</v>
      </c>
      <c r="L4" s="984"/>
      <c r="M4" s="984"/>
      <c r="N4" s="985" t="s">
        <v>491</v>
      </c>
      <c r="O4" s="986"/>
      <c r="P4" s="986"/>
      <c r="Q4" s="983" t="s">
        <v>490</v>
      </c>
      <c r="R4" s="984"/>
      <c r="S4" s="984"/>
      <c r="T4" s="985" t="s">
        <v>491</v>
      </c>
      <c r="U4" s="986"/>
      <c r="V4" s="986"/>
      <c r="W4" s="980"/>
      <c r="X4" s="979"/>
      <c r="Y4" s="979"/>
      <c r="Z4" s="43" t="s">
        <v>200</v>
      </c>
    </row>
    <row r="5" spans="1:26" s="41" customFormat="1" ht="39" customHeight="1">
      <c r="A5" s="992"/>
      <c r="B5" s="255"/>
      <c r="C5" s="253" t="s">
        <v>494</v>
      </c>
      <c r="D5" s="253" t="s">
        <v>495</v>
      </c>
      <c r="E5" s="255"/>
      <c r="F5" s="253" t="s">
        <v>505</v>
      </c>
      <c r="G5" s="253" t="s">
        <v>506</v>
      </c>
      <c r="H5" s="255"/>
      <c r="I5" s="253" t="s">
        <v>505</v>
      </c>
      <c r="J5" s="253" t="s">
        <v>506</v>
      </c>
      <c r="K5" s="262"/>
      <c r="L5" s="253" t="s">
        <v>505</v>
      </c>
      <c r="M5" s="253" t="s">
        <v>506</v>
      </c>
      <c r="N5" s="255"/>
      <c r="O5" s="253" t="s">
        <v>505</v>
      </c>
      <c r="P5" s="253" t="s">
        <v>506</v>
      </c>
      <c r="Q5" s="262"/>
      <c r="R5" s="253" t="s">
        <v>505</v>
      </c>
      <c r="S5" s="253" t="s">
        <v>506</v>
      </c>
      <c r="T5" s="255"/>
      <c r="U5" s="253" t="s">
        <v>505</v>
      </c>
      <c r="V5" s="253" t="s">
        <v>506</v>
      </c>
      <c r="W5" s="262"/>
      <c r="X5" s="253" t="s">
        <v>505</v>
      </c>
      <c r="Y5" s="253" t="s">
        <v>506</v>
      </c>
      <c r="Z5" s="43" t="s">
        <v>492</v>
      </c>
    </row>
    <row r="6" spans="1:26" s="41" customFormat="1" ht="19.5" customHeight="1">
      <c r="A6" s="722" t="s">
        <v>769</v>
      </c>
      <c r="B6" s="723"/>
      <c r="C6" s="724"/>
      <c r="D6" s="725"/>
      <c r="E6" s="723"/>
      <c r="F6" s="724"/>
      <c r="G6" s="725"/>
      <c r="H6" s="723"/>
      <c r="I6" s="724"/>
      <c r="J6" s="725"/>
      <c r="K6" s="726"/>
      <c r="L6" s="724"/>
      <c r="M6" s="725"/>
      <c r="N6" s="723"/>
      <c r="O6" s="724"/>
      <c r="P6" s="725"/>
      <c r="Q6" s="726"/>
      <c r="R6" s="724"/>
      <c r="S6" s="725"/>
      <c r="T6" s="723"/>
      <c r="U6" s="724"/>
      <c r="V6" s="725"/>
      <c r="W6" s="726"/>
      <c r="X6" s="724"/>
      <c r="Y6" s="725"/>
      <c r="Z6" s="263"/>
    </row>
    <row r="7" spans="1:26" s="264" customFormat="1" ht="19.5" customHeight="1">
      <c r="A7" s="727" t="s">
        <v>849</v>
      </c>
      <c r="B7" s="734">
        <v>70345</v>
      </c>
      <c r="C7" s="735">
        <v>35708</v>
      </c>
      <c r="D7" s="736">
        <v>34637</v>
      </c>
      <c r="E7" s="734">
        <v>62007</v>
      </c>
      <c r="F7" s="735">
        <v>31291</v>
      </c>
      <c r="G7" s="736">
        <v>30716</v>
      </c>
      <c r="H7" s="734">
        <v>42224</v>
      </c>
      <c r="I7" s="735">
        <v>20868</v>
      </c>
      <c r="J7" s="736">
        <v>21356</v>
      </c>
      <c r="K7" s="734">
        <v>4747</v>
      </c>
      <c r="L7" s="735">
        <v>2368</v>
      </c>
      <c r="M7" s="736">
        <v>2379</v>
      </c>
      <c r="N7" s="734">
        <v>3835</v>
      </c>
      <c r="O7" s="735">
        <v>1970</v>
      </c>
      <c r="P7" s="736">
        <v>1865</v>
      </c>
      <c r="Q7" s="734">
        <v>23374</v>
      </c>
      <c r="R7" s="735">
        <v>12472</v>
      </c>
      <c r="S7" s="736">
        <v>10902</v>
      </c>
      <c r="T7" s="734">
        <v>15948</v>
      </c>
      <c r="U7" s="735">
        <v>8453</v>
      </c>
      <c r="V7" s="736">
        <v>7495</v>
      </c>
      <c r="W7" s="734">
        <v>8338</v>
      </c>
      <c r="X7" s="735">
        <v>4417</v>
      </c>
      <c r="Y7" s="736">
        <v>3921</v>
      </c>
      <c r="Z7" s="727" t="s">
        <v>849</v>
      </c>
    </row>
    <row r="8" spans="1:26" s="56" customFormat="1" ht="19.5" customHeight="1">
      <c r="A8" s="43" t="s">
        <v>722</v>
      </c>
      <c r="B8" s="728">
        <v>8717</v>
      </c>
      <c r="C8" s="729">
        <v>4269</v>
      </c>
      <c r="D8" s="730">
        <v>4448</v>
      </c>
      <c r="E8" s="728">
        <v>8231</v>
      </c>
      <c r="F8" s="729">
        <v>4050</v>
      </c>
      <c r="G8" s="730">
        <v>4181</v>
      </c>
      <c r="H8" s="728">
        <v>6277</v>
      </c>
      <c r="I8" s="729">
        <v>3038</v>
      </c>
      <c r="J8" s="730">
        <v>3239</v>
      </c>
      <c r="K8" s="728">
        <v>584</v>
      </c>
      <c r="L8" s="729">
        <v>279</v>
      </c>
      <c r="M8" s="730">
        <v>305</v>
      </c>
      <c r="N8" s="728">
        <v>427</v>
      </c>
      <c r="O8" s="729">
        <v>212</v>
      </c>
      <c r="P8" s="730">
        <v>215</v>
      </c>
      <c r="Q8" s="728">
        <v>1856</v>
      </c>
      <c r="R8" s="729">
        <v>952</v>
      </c>
      <c r="S8" s="730">
        <v>904</v>
      </c>
      <c r="T8" s="728">
        <v>1527</v>
      </c>
      <c r="U8" s="729">
        <v>800</v>
      </c>
      <c r="V8" s="730">
        <v>727</v>
      </c>
      <c r="W8" s="728">
        <v>486</v>
      </c>
      <c r="X8" s="729">
        <v>219</v>
      </c>
      <c r="Y8" s="730">
        <v>267</v>
      </c>
      <c r="Z8" s="43" t="s">
        <v>220</v>
      </c>
    </row>
    <row r="9" spans="1:26" s="56" customFormat="1" ht="19.5" customHeight="1">
      <c r="A9" s="43" t="s">
        <v>757</v>
      </c>
      <c r="B9" s="728">
        <v>9437</v>
      </c>
      <c r="C9" s="729">
        <v>4740</v>
      </c>
      <c r="D9" s="730">
        <v>4697</v>
      </c>
      <c r="E9" s="728">
        <v>8609</v>
      </c>
      <c r="F9" s="729">
        <v>4262</v>
      </c>
      <c r="G9" s="730">
        <v>4347</v>
      </c>
      <c r="H9" s="728">
        <v>5895</v>
      </c>
      <c r="I9" s="729">
        <v>2928</v>
      </c>
      <c r="J9" s="730">
        <v>2967</v>
      </c>
      <c r="K9" s="728">
        <v>671</v>
      </c>
      <c r="L9" s="729">
        <v>324</v>
      </c>
      <c r="M9" s="730">
        <v>347</v>
      </c>
      <c r="N9" s="728">
        <v>535</v>
      </c>
      <c r="O9" s="729">
        <v>271</v>
      </c>
      <c r="P9" s="730">
        <v>264</v>
      </c>
      <c r="Q9" s="728">
        <v>2871</v>
      </c>
      <c r="R9" s="729">
        <v>1488</v>
      </c>
      <c r="S9" s="730">
        <v>1383</v>
      </c>
      <c r="T9" s="728">
        <v>2179</v>
      </c>
      <c r="U9" s="729">
        <v>1063</v>
      </c>
      <c r="V9" s="730">
        <v>1116</v>
      </c>
      <c r="W9" s="728">
        <v>828</v>
      </c>
      <c r="X9" s="729">
        <v>478</v>
      </c>
      <c r="Y9" s="730">
        <v>350</v>
      </c>
      <c r="Z9" s="43" t="s">
        <v>221</v>
      </c>
    </row>
    <row r="10" spans="1:26" s="56" customFormat="1" ht="19.5" customHeight="1">
      <c r="A10" s="43" t="s">
        <v>758</v>
      </c>
      <c r="B10" s="728">
        <v>6225</v>
      </c>
      <c r="C10" s="729">
        <v>3237</v>
      </c>
      <c r="D10" s="730">
        <v>2988</v>
      </c>
      <c r="E10" s="728">
        <v>5729</v>
      </c>
      <c r="F10" s="729">
        <v>2963</v>
      </c>
      <c r="G10" s="730">
        <v>2766</v>
      </c>
      <c r="H10" s="728">
        <v>3792</v>
      </c>
      <c r="I10" s="729">
        <v>1914</v>
      </c>
      <c r="J10" s="730">
        <v>1878</v>
      </c>
      <c r="K10" s="728">
        <v>388</v>
      </c>
      <c r="L10" s="729">
        <v>200</v>
      </c>
      <c r="M10" s="730">
        <v>188</v>
      </c>
      <c r="N10" s="728">
        <v>423</v>
      </c>
      <c r="O10" s="729">
        <v>221</v>
      </c>
      <c r="P10" s="730">
        <v>202</v>
      </c>
      <c r="Q10" s="728">
        <v>2045</v>
      </c>
      <c r="R10" s="729">
        <v>1123</v>
      </c>
      <c r="S10" s="730">
        <v>922</v>
      </c>
      <c r="T10" s="728">
        <v>1514</v>
      </c>
      <c r="U10" s="729">
        <v>828</v>
      </c>
      <c r="V10" s="730">
        <v>686</v>
      </c>
      <c r="W10" s="728">
        <v>496</v>
      </c>
      <c r="X10" s="729">
        <v>274</v>
      </c>
      <c r="Y10" s="730">
        <v>222</v>
      </c>
      <c r="Z10" s="43" t="s">
        <v>222</v>
      </c>
    </row>
    <row r="11" spans="1:26" s="56" customFormat="1" ht="19.5" customHeight="1">
      <c r="A11" s="43" t="s">
        <v>759</v>
      </c>
      <c r="B11" s="728">
        <v>4929</v>
      </c>
      <c r="C11" s="729">
        <v>2551</v>
      </c>
      <c r="D11" s="730">
        <v>2378</v>
      </c>
      <c r="E11" s="728">
        <v>4328</v>
      </c>
      <c r="F11" s="729">
        <v>2262</v>
      </c>
      <c r="G11" s="730">
        <v>2066</v>
      </c>
      <c r="H11" s="728">
        <v>2836</v>
      </c>
      <c r="I11" s="729">
        <v>1396</v>
      </c>
      <c r="J11" s="730">
        <v>1440</v>
      </c>
      <c r="K11" s="728">
        <v>311</v>
      </c>
      <c r="L11" s="729">
        <v>173</v>
      </c>
      <c r="M11" s="730">
        <v>138</v>
      </c>
      <c r="N11" s="728">
        <v>290</v>
      </c>
      <c r="O11" s="729">
        <v>158</v>
      </c>
      <c r="P11" s="730">
        <v>132</v>
      </c>
      <c r="Q11" s="728">
        <v>1782</v>
      </c>
      <c r="R11" s="729">
        <v>982</v>
      </c>
      <c r="S11" s="730">
        <v>800</v>
      </c>
      <c r="T11" s="728">
        <v>1202</v>
      </c>
      <c r="U11" s="729">
        <v>708</v>
      </c>
      <c r="V11" s="730">
        <v>494</v>
      </c>
      <c r="W11" s="728">
        <v>601</v>
      </c>
      <c r="X11" s="729">
        <v>289</v>
      </c>
      <c r="Y11" s="730">
        <v>312</v>
      </c>
      <c r="Z11" s="43" t="s">
        <v>223</v>
      </c>
    </row>
    <row r="12" spans="1:26" s="56" customFormat="1" ht="19.5" customHeight="1">
      <c r="A12" s="43" t="s">
        <v>760</v>
      </c>
      <c r="B12" s="728">
        <v>4654</v>
      </c>
      <c r="C12" s="729">
        <v>2372</v>
      </c>
      <c r="D12" s="730">
        <v>2282</v>
      </c>
      <c r="E12" s="728">
        <v>4079</v>
      </c>
      <c r="F12" s="729">
        <v>2028</v>
      </c>
      <c r="G12" s="730">
        <v>2051</v>
      </c>
      <c r="H12" s="728">
        <v>2689</v>
      </c>
      <c r="I12" s="729">
        <v>1321</v>
      </c>
      <c r="J12" s="730">
        <v>1368</v>
      </c>
      <c r="K12" s="728">
        <v>299</v>
      </c>
      <c r="L12" s="729">
        <v>160</v>
      </c>
      <c r="M12" s="730">
        <v>139</v>
      </c>
      <c r="N12" s="728">
        <v>284</v>
      </c>
      <c r="O12" s="729">
        <v>152</v>
      </c>
      <c r="P12" s="730">
        <v>132</v>
      </c>
      <c r="Q12" s="728">
        <v>1666</v>
      </c>
      <c r="R12" s="729">
        <v>891</v>
      </c>
      <c r="S12" s="730">
        <v>775</v>
      </c>
      <c r="T12" s="728">
        <v>1106</v>
      </c>
      <c r="U12" s="729">
        <v>555</v>
      </c>
      <c r="V12" s="730">
        <v>551</v>
      </c>
      <c r="W12" s="728">
        <v>575</v>
      </c>
      <c r="X12" s="729">
        <v>344</v>
      </c>
      <c r="Y12" s="730">
        <v>231</v>
      </c>
      <c r="Z12" s="43" t="s">
        <v>224</v>
      </c>
    </row>
    <row r="13" spans="1:26" s="56" customFormat="1" ht="19.5" customHeight="1">
      <c r="A13" s="43" t="s">
        <v>761</v>
      </c>
      <c r="B13" s="728">
        <v>4687</v>
      </c>
      <c r="C13" s="729">
        <v>2405</v>
      </c>
      <c r="D13" s="730">
        <v>2282</v>
      </c>
      <c r="E13" s="728">
        <v>3896</v>
      </c>
      <c r="F13" s="729">
        <v>1983</v>
      </c>
      <c r="G13" s="730">
        <v>1913</v>
      </c>
      <c r="H13" s="728">
        <v>2662</v>
      </c>
      <c r="I13" s="729">
        <v>1304</v>
      </c>
      <c r="J13" s="730">
        <v>1358</v>
      </c>
      <c r="K13" s="728">
        <v>325</v>
      </c>
      <c r="L13" s="729">
        <v>180</v>
      </c>
      <c r="M13" s="730">
        <v>145</v>
      </c>
      <c r="N13" s="728">
        <v>188</v>
      </c>
      <c r="O13" s="729">
        <v>96</v>
      </c>
      <c r="P13" s="730">
        <v>92</v>
      </c>
      <c r="Q13" s="728">
        <v>1700</v>
      </c>
      <c r="R13" s="729">
        <v>921</v>
      </c>
      <c r="S13" s="730">
        <v>779</v>
      </c>
      <c r="T13" s="728">
        <v>1046</v>
      </c>
      <c r="U13" s="729">
        <v>583</v>
      </c>
      <c r="V13" s="730">
        <v>463</v>
      </c>
      <c r="W13" s="728">
        <v>791</v>
      </c>
      <c r="X13" s="729">
        <v>422</v>
      </c>
      <c r="Y13" s="730">
        <v>369</v>
      </c>
      <c r="Z13" s="43" t="s">
        <v>225</v>
      </c>
    </row>
    <row r="14" spans="1:26" s="56" customFormat="1" ht="19.5" customHeight="1">
      <c r="A14" s="43" t="s">
        <v>762</v>
      </c>
      <c r="B14" s="728">
        <v>4747</v>
      </c>
      <c r="C14" s="729">
        <v>2462</v>
      </c>
      <c r="D14" s="730">
        <v>2285</v>
      </c>
      <c r="E14" s="728">
        <v>3947</v>
      </c>
      <c r="F14" s="729">
        <v>2071</v>
      </c>
      <c r="G14" s="730">
        <v>1876</v>
      </c>
      <c r="H14" s="728">
        <v>2447</v>
      </c>
      <c r="I14" s="729">
        <v>1223</v>
      </c>
      <c r="J14" s="730">
        <v>1224</v>
      </c>
      <c r="K14" s="728">
        <v>349</v>
      </c>
      <c r="L14" s="729">
        <v>190</v>
      </c>
      <c r="M14" s="730">
        <v>159</v>
      </c>
      <c r="N14" s="728">
        <v>255</v>
      </c>
      <c r="O14" s="729">
        <v>143</v>
      </c>
      <c r="P14" s="730">
        <v>112</v>
      </c>
      <c r="Q14" s="728">
        <v>1951</v>
      </c>
      <c r="R14" s="729">
        <v>1049</v>
      </c>
      <c r="S14" s="730">
        <v>902</v>
      </c>
      <c r="T14" s="728">
        <v>1245</v>
      </c>
      <c r="U14" s="729">
        <v>705</v>
      </c>
      <c r="V14" s="730">
        <v>540</v>
      </c>
      <c r="W14" s="728">
        <v>800</v>
      </c>
      <c r="X14" s="729">
        <v>391</v>
      </c>
      <c r="Y14" s="730">
        <v>409</v>
      </c>
      <c r="Z14" s="43" t="s">
        <v>226</v>
      </c>
    </row>
    <row r="15" spans="1:26" s="56" customFormat="1" ht="19.5" customHeight="1">
      <c r="A15" s="43" t="s">
        <v>763</v>
      </c>
      <c r="B15" s="728">
        <v>4658</v>
      </c>
      <c r="C15" s="729">
        <v>2340</v>
      </c>
      <c r="D15" s="730">
        <v>2318</v>
      </c>
      <c r="E15" s="728">
        <v>4040</v>
      </c>
      <c r="F15" s="729">
        <v>2049</v>
      </c>
      <c r="G15" s="730">
        <v>1991</v>
      </c>
      <c r="H15" s="728">
        <v>2532</v>
      </c>
      <c r="I15" s="729">
        <v>1280</v>
      </c>
      <c r="J15" s="730">
        <v>1252</v>
      </c>
      <c r="K15" s="728">
        <v>339</v>
      </c>
      <c r="L15" s="729">
        <v>146</v>
      </c>
      <c r="M15" s="730">
        <v>193</v>
      </c>
      <c r="N15" s="728">
        <v>268</v>
      </c>
      <c r="O15" s="729">
        <v>127</v>
      </c>
      <c r="P15" s="730">
        <v>141</v>
      </c>
      <c r="Q15" s="728">
        <v>1787</v>
      </c>
      <c r="R15" s="729">
        <v>914</v>
      </c>
      <c r="S15" s="730">
        <v>873</v>
      </c>
      <c r="T15" s="728">
        <v>1240</v>
      </c>
      <c r="U15" s="729">
        <v>642</v>
      </c>
      <c r="V15" s="730">
        <v>598</v>
      </c>
      <c r="W15" s="728">
        <v>618</v>
      </c>
      <c r="X15" s="729">
        <v>291</v>
      </c>
      <c r="Y15" s="730">
        <v>327</v>
      </c>
      <c r="Z15" s="43" t="s">
        <v>227</v>
      </c>
    </row>
    <row r="16" spans="1:26" s="56" customFormat="1" ht="19.5" customHeight="1">
      <c r="A16" s="43" t="s">
        <v>764</v>
      </c>
      <c r="B16" s="728">
        <v>4487</v>
      </c>
      <c r="C16" s="729">
        <v>2362</v>
      </c>
      <c r="D16" s="730">
        <v>2125</v>
      </c>
      <c r="E16" s="728">
        <v>3931</v>
      </c>
      <c r="F16" s="729">
        <v>2080</v>
      </c>
      <c r="G16" s="730">
        <v>1851</v>
      </c>
      <c r="H16" s="728">
        <v>2519</v>
      </c>
      <c r="I16" s="729">
        <v>1304</v>
      </c>
      <c r="J16" s="730">
        <v>1215</v>
      </c>
      <c r="K16" s="728">
        <v>317</v>
      </c>
      <c r="L16" s="729">
        <v>156</v>
      </c>
      <c r="M16" s="730">
        <v>161</v>
      </c>
      <c r="N16" s="728">
        <v>228</v>
      </c>
      <c r="O16" s="729">
        <v>127</v>
      </c>
      <c r="P16" s="730">
        <v>101</v>
      </c>
      <c r="Q16" s="728">
        <v>1651</v>
      </c>
      <c r="R16" s="729">
        <v>902</v>
      </c>
      <c r="S16" s="730">
        <v>749</v>
      </c>
      <c r="T16" s="728">
        <v>1184</v>
      </c>
      <c r="U16" s="729">
        <v>649</v>
      </c>
      <c r="V16" s="730">
        <v>535</v>
      </c>
      <c r="W16" s="728">
        <v>556</v>
      </c>
      <c r="X16" s="729">
        <v>282</v>
      </c>
      <c r="Y16" s="730">
        <v>274</v>
      </c>
      <c r="Z16" s="43" t="s">
        <v>228</v>
      </c>
    </row>
    <row r="17" spans="1:26" s="56" customFormat="1" ht="19.5" customHeight="1">
      <c r="A17" s="43" t="s">
        <v>765</v>
      </c>
      <c r="B17" s="728">
        <v>5423</v>
      </c>
      <c r="C17" s="729">
        <v>2678</v>
      </c>
      <c r="D17" s="730">
        <v>2745</v>
      </c>
      <c r="E17" s="728">
        <v>4639</v>
      </c>
      <c r="F17" s="729">
        <v>2297</v>
      </c>
      <c r="G17" s="730">
        <v>2342</v>
      </c>
      <c r="H17" s="728">
        <v>3183</v>
      </c>
      <c r="I17" s="729">
        <v>1535</v>
      </c>
      <c r="J17" s="730">
        <v>1648</v>
      </c>
      <c r="K17" s="728">
        <v>361</v>
      </c>
      <c r="L17" s="729">
        <v>167</v>
      </c>
      <c r="M17" s="730">
        <v>194</v>
      </c>
      <c r="N17" s="728">
        <v>258</v>
      </c>
      <c r="O17" s="729">
        <v>131</v>
      </c>
      <c r="P17" s="730">
        <v>127</v>
      </c>
      <c r="Q17" s="728">
        <v>1879</v>
      </c>
      <c r="R17" s="729">
        <v>976</v>
      </c>
      <c r="S17" s="730">
        <v>903</v>
      </c>
      <c r="T17" s="728">
        <v>1198</v>
      </c>
      <c r="U17" s="729">
        <v>631</v>
      </c>
      <c r="V17" s="730">
        <v>567</v>
      </c>
      <c r="W17" s="728">
        <v>784</v>
      </c>
      <c r="X17" s="729">
        <v>381</v>
      </c>
      <c r="Y17" s="730">
        <v>403</v>
      </c>
      <c r="Z17" s="43" t="s">
        <v>229</v>
      </c>
    </row>
    <row r="18" spans="1:26" s="56" customFormat="1" ht="19.5" customHeight="1">
      <c r="A18" s="43" t="s">
        <v>766</v>
      </c>
      <c r="B18" s="728">
        <v>5579</v>
      </c>
      <c r="C18" s="729">
        <v>2851</v>
      </c>
      <c r="D18" s="730">
        <v>2728</v>
      </c>
      <c r="E18" s="728">
        <v>4688</v>
      </c>
      <c r="F18" s="729">
        <v>2359</v>
      </c>
      <c r="G18" s="730">
        <v>2329</v>
      </c>
      <c r="H18" s="728">
        <v>3313</v>
      </c>
      <c r="I18" s="729">
        <v>1641</v>
      </c>
      <c r="J18" s="730">
        <v>1672</v>
      </c>
      <c r="K18" s="728">
        <v>364</v>
      </c>
      <c r="L18" s="729">
        <v>179</v>
      </c>
      <c r="M18" s="730">
        <v>185</v>
      </c>
      <c r="N18" s="728">
        <v>303</v>
      </c>
      <c r="O18" s="729">
        <v>157</v>
      </c>
      <c r="P18" s="730">
        <v>146</v>
      </c>
      <c r="Q18" s="728">
        <v>1902</v>
      </c>
      <c r="R18" s="729">
        <v>1031</v>
      </c>
      <c r="S18" s="730">
        <v>871</v>
      </c>
      <c r="T18" s="728">
        <v>1072</v>
      </c>
      <c r="U18" s="729">
        <v>561</v>
      </c>
      <c r="V18" s="730">
        <v>511</v>
      </c>
      <c r="W18" s="728">
        <v>891</v>
      </c>
      <c r="X18" s="729">
        <v>492</v>
      </c>
      <c r="Y18" s="730">
        <v>399</v>
      </c>
      <c r="Z18" s="179" t="s">
        <v>230</v>
      </c>
    </row>
    <row r="19" spans="1:26" s="56" customFormat="1" ht="19.5" customHeight="1">
      <c r="A19" s="43" t="s">
        <v>767</v>
      </c>
      <c r="B19" s="728">
        <v>6802</v>
      </c>
      <c r="C19" s="729">
        <v>3441</v>
      </c>
      <c r="D19" s="730">
        <v>3361</v>
      </c>
      <c r="E19" s="728">
        <v>5890</v>
      </c>
      <c r="F19" s="729">
        <v>2887</v>
      </c>
      <c r="G19" s="730">
        <v>3003</v>
      </c>
      <c r="H19" s="728">
        <v>4079</v>
      </c>
      <c r="I19" s="729">
        <v>1984</v>
      </c>
      <c r="J19" s="730">
        <v>2095</v>
      </c>
      <c r="K19" s="728">
        <v>439</v>
      </c>
      <c r="L19" s="729">
        <v>214</v>
      </c>
      <c r="M19" s="730">
        <v>225</v>
      </c>
      <c r="N19" s="728">
        <v>376</v>
      </c>
      <c r="O19" s="729">
        <v>175</v>
      </c>
      <c r="P19" s="730">
        <v>201</v>
      </c>
      <c r="Q19" s="728">
        <v>2284</v>
      </c>
      <c r="R19" s="729">
        <v>1243</v>
      </c>
      <c r="S19" s="730">
        <v>1041</v>
      </c>
      <c r="T19" s="728">
        <v>1435</v>
      </c>
      <c r="U19" s="729">
        <v>728</v>
      </c>
      <c r="V19" s="730">
        <v>707</v>
      </c>
      <c r="W19" s="728">
        <v>912</v>
      </c>
      <c r="X19" s="729">
        <v>554</v>
      </c>
      <c r="Y19" s="730">
        <v>358</v>
      </c>
      <c r="Z19" s="179" t="s">
        <v>231</v>
      </c>
    </row>
    <row r="20" spans="1:26" s="56" customFormat="1" ht="19.5" customHeight="1">
      <c r="A20" s="44" t="s">
        <v>487</v>
      </c>
      <c r="B20" s="731">
        <v>15.861330326944758</v>
      </c>
      <c r="C20" s="732">
        <v>16.09882554496066</v>
      </c>
      <c r="D20" s="733">
        <v>15.623717269221228</v>
      </c>
      <c r="E20" s="731">
        <v>13.981285231116122</v>
      </c>
      <c r="F20" s="732">
        <v>14.107436712427582</v>
      </c>
      <c r="G20" s="733">
        <v>13.855071156318367</v>
      </c>
      <c r="H20" s="731">
        <v>9.520631341600902</v>
      </c>
      <c r="I20" s="732">
        <v>9.408264015689458</v>
      </c>
      <c r="J20" s="733">
        <v>9.633054421615283</v>
      </c>
      <c r="K20" s="731">
        <v>1.070349492671928</v>
      </c>
      <c r="L20" s="732">
        <v>1.0676044273122787</v>
      </c>
      <c r="M20" s="733">
        <v>1.073095920070367</v>
      </c>
      <c r="N20" s="731">
        <v>0.8647125140924465</v>
      </c>
      <c r="O20" s="732">
        <v>0.8881675345461103</v>
      </c>
      <c r="P20" s="733">
        <v>0.8412458557928685</v>
      </c>
      <c r="Q20" s="731">
        <v>5.2703494926719285</v>
      </c>
      <c r="R20" s="732">
        <v>5.622957101958928</v>
      </c>
      <c r="S20" s="733">
        <v>4.917566927535579</v>
      </c>
      <c r="T20" s="731">
        <v>3.595941375422773</v>
      </c>
      <c r="U20" s="732">
        <v>3.811005162192015</v>
      </c>
      <c r="V20" s="733">
        <v>3.3807708789102144</v>
      </c>
      <c r="W20" s="731">
        <v>1.8800450958286359</v>
      </c>
      <c r="X20" s="732">
        <v>1.9913888325330809</v>
      </c>
      <c r="Y20" s="733">
        <v>1.768646112902862</v>
      </c>
      <c r="Z20" s="44" t="s">
        <v>492</v>
      </c>
    </row>
    <row r="21" spans="1:23" ht="19.5" customHeight="1">
      <c r="A21" s="987" t="s">
        <v>756</v>
      </c>
      <c r="B21" s="988"/>
      <c r="C21" s="988"/>
      <c r="D21" s="988"/>
      <c r="E21" s="988"/>
      <c r="F21" s="426"/>
      <c r="G21" s="426"/>
      <c r="H21" s="426"/>
      <c r="I21" s="427"/>
      <c r="J21" s="426"/>
      <c r="K21" s="426"/>
      <c r="L21" s="418"/>
      <c r="M21" s="426"/>
      <c r="N21" s="426"/>
      <c r="O21" s="426"/>
      <c r="P21" s="426"/>
      <c r="Q21" s="428"/>
      <c r="R21" s="418"/>
      <c r="V21" s="418"/>
      <c r="W21" s="418" t="s">
        <v>2</v>
      </c>
    </row>
    <row r="22" spans="1:22" ht="19.5" customHeight="1">
      <c r="A22" s="429" t="s">
        <v>543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M22" s="431"/>
      <c r="N22" s="431"/>
      <c r="O22" s="431"/>
      <c r="P22" s="431"/>
      <c r="Q22" s="431"/>
      <c r="R22" s="431"/>
      <c r="V22" s="431" t="s">
        <v>93</v>
      </c>
    </row>
    <row r="23" spans="1:22" ht="19.5" customHeight="1">
      <c r="A23" s="216" t="s">
        <v>514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M23" s="432"/>
      <c r="N23" s="432"/>
      <c r="O23" s="432"/>
      <c r="P23" s="432"/>
      <c r="Q23" s="432"/>
      <c r="R23" s="432"/>
      <c r="V23" s="432" t="s">
        <v>94</v>
      </c>
    </row>
    <row r="24" spans="1:22" s="416" customFormat="1" ht="19.5" customHeight="1">
      <c r="A24" s="216" t="s">
        <v>515</v>
      </c>
      <c r="B24" s="217"/>
      <c r="C24" s="218"/>
      <c r="D24" s="217"/>
      <c r="E24" s="219"/>
      <c r="F24" s="217"/>
      <c r="G24" s="219"/>
      <c r="H24" s="222"/>
      <c r="I24" s="220"/>
      <c r="J24" s="219"/>
      <c r="K24" s="220"/>
      <c r="L24" s="221"/>
      <c r="M24" s="220"/>
      <c r="N24" s="221"/>
      <c r="Q24" s="424"/>
      <c r="R24" s="424"/>
      <c r="S24" s="424"/>
      <c r="T24" s="424"/>
      <c r="U24" s="424"/>
      <c r="V24" s="424"/>
    </row>
    <row r="25" spans="1:7" s="416" customFormat="1" ht="19.5" customHeight="1">
      <c r="A25" s="423"/>
      <c r="B25" s="217"/>
      <c r="C25" s="218"/>
      <c r="D25" s="217"/>
      <c r="E25" s="219"/>
      <c r="F25" s="217"/>
      <c r="G25" s="219"/>
    </row>
    <row r="26" spans="1:14" s="416" customFormat="1" ht="19.5" customHeight="1">
      <c r="A26" s="423"/>
      <c r="B26" s="424"/>
      <c r="C26" s="424"/>
      <c r="D26" s="424"/>
      <c r="E26" s="424"/>
      <c r="F26" s="424"/>
      <c r="G26" s="425"/>
      <c r="H26" s="425"/>
      <c r="I26" s="425"/>
      <c r="J26" s="425"/>
      <c r="K26" s="425"/>
      <c r="L26" s="425"/>
      <c r="M26" s="425"/>
      <c r="N26" s="425"/>
    </row>
  </sheetData>
  <sheetProtection/>
  <mergeCells count="15">
    <mergeCell ref="A21:E21"/>
    <mergeCell ref="A1:Z1"/>
    <mergeCell ref="W2:Z2"/>
    <mergeCell ref="A3:A5"/>
    <mergeCell ref="B3:G3"/>
    <mergeCell ref="H3:J4"/>
    <mergeCell ref="K3:P3"/>
    <mergeCell ref="Q3:V3"/>
    <mergeCell ref="W3:Y4"/>
    <mergeCell ref="B4:D4"/>
    <mergeCell ref="E4:G4"/>
    <mergeCell ref="K4:M4"/>
    <mergeCell ref="N4:P4"/>
    <mergeCell ref="Q4:S4"/>
    <mergeCell ref="T4:V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1"/>
  <sheetViews>
    <sheetView zoomScale="95" zoomScaleNormal="95" workbookViewId="0" topLeftCell="A1">
      <selection activeCell="H26" sqref="H26"/>
    </sheetView>
  </sheetViews>
  <sheetFormatPr defaultColWidth="8.88671875" defaultRowHeight="13.5"/>
  <cols>
    <col min="1" max="1" width="7.3359375" style="433" customWidth="1"/>
    <col min="2" max="2" width="9.21484375" style="433" bestFit="1" customWidth="1"/>
    <col min="3" max="4" width="8.4453125" style="433" bestFit="1" customWidth="1"/>
    <col min="5" max="5" width="6.99609375" style="433" bestFit="1" customWidth="1"/>
    <col min="6" max="6" width="8.4453125" style="433" bestFit="1" customWidth="1"/>
    <col min="7" max="10" width="6.77734375" style="433" customWidth="1"/>
    <col min="11" max="11" width="9.21484375" style="433" customWidth="1"/>
    <col min="12" max="15" width="6.77734375" style="433" customWidth="1"/>
    <col min="16" max="16" width="9.3359375" style="433" customWidth="1"/>
    <col min="17" max="17" width="6.77734375" style="433" customWidth="1"/>
    <col min="18" max="18" width="8.4453125" style="433" bestFit="1" customWidth="1"/>
    <col min="19" max="19" width="7.77734375" style="433" customWidth="1"/>
    <col min="20" max="16384" width="8.88671875" style="433" customWidth="1"/>
  </cols>
  <sheetData>
    <row r="1" spans="1:53" s="478" customFormat="1" ht="30" customHeight="1">
      <c r="A1" s="996" t="s">
        <v>770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 t="s">
        <v>850</v>
      </c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/>
      <c r="AI1" s="996" t="s">
        <v>544</v>
      </c>
      <c r="AJ1" s="996"/>
      <c r="AK1" s="996"/>
      <c r="AL1" s="996"/>
      <c r="AM1" s="996"/>
      <c r="AN1" s="996"/>
      <c r="AO1" s="996"/>
      <c r="AP1" s="996"/>
      <c r="AQ1" s="996"/>
      <c r="AR1" s="996"/>
      <c r="AS1" s="996"/>
      <c r="AT1" s="996"/>
      <c r="AU1" s="996"/>
      <c r="AV1" s="996"/>
      <c r="AW1" s="996"/>
      <c r="AX1" s="996"/>
      <c r="AY1" s="996"/>
      <c r="AZ1" s="996"/>
      <c r="BA1" s="501"/>
    </row>
    <row r="2" spans="1:53" s="478" customFormat="1" ht="20.25" customHeight="1">
      <c r="A2" s="997" t="s">
        <v>246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 t="s">
        <v>545</v>
      </c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997"/>
      <c r="AF2" s="997"/>
      <c r="AG2" s="997"/>
      <c r="AH2" s="997"/>
      <c r="AI2" s="997" t="s">
        <v>545</v>
      </c>
      <c r="AJ2" s="997"/>
      <c r="AK2" s="997"/>
      <c r="AL2" s="997"/>
      <c r="AM2" s="997"/>
      <c r="AN2" s="997"/>
      <c r="AO2" s="997"/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502"/>
    </row>
    <row r="3" spans="1:53" s="483" customFormat="1" ht="24.75" customHeight="1">
      <c r="A3" s="503" t="s">
        <v>120</v>
      </c>
      <c r="B3" s="504"/>
      <c r="C3" s="504"/>
      <c r="D3" s="504"/>
      <c r="AE3" s="472"/>
      <c r="AF3" s="472"/>
      <c r="AG3" s="472"/>
      <c r="BA3" s="505" t="s">
        <v>130</v>
      </c>
    </row>
    <row r="4" spans="1:53" s="472" customFormat="1" ht="33" customHeight="1">
      <c r="A4" s="809" t="s">
        <v>851</v>
      </c>
      <c r="B4" s="508"/>
      <c r="C4" s="810" t="s">
        <v>100</v>
      </c>
      <c r="D4" s="507" t="s">
        <v>173</v>
      </c>
      <c r="E4" s="508"/>
      <c r="F4" s="810" t="s">
        <v>232</v>
      </c>
      <c r="G4" s="507" t="s">
        <v>233</v>
      </c>
      <c r="H4" s="508"/>
      <c r="I4" s="506" t="s">
        <v>341</v>
      </c>
      <c r="J4" s="507" t="s">
        <v>355</v>
      </c>
      <c r="K4" s="811"/>
      <c r="L4" s="506" t="s">
        <v>342</v>
      </c>
      <c r="M4" s="507" t="s">
        <v>356</v>
      </c>
      <c r="N4" s="508"/>
      <c r="O4" s="506" t="s">
        <v>343</v>
      </c>
      <c r="P4" s="507" t="s">
        <v>357</v>
      </c>
      <c r="Q4" s="508"/>
      <c r="R4" s="506" t="s">
        <v>344</v>
      </c>
      <c r="S4" s="507" t="s">
        <v>358</v>
      </c>
      <c r="T4" s="508"/>
      <c r="U4" s="506" t="s">
        <v>345</v>
      </c>
      <c r="V4" s="507" t="s">
        <v>359</v>
      </c>
      <c r="W4" s="508"/>
      <c r="X4" s="506" t="s">
        <v>346</v>
      </c>
      <c r="Y4" s="507" t="s">
        <v>360</v>
      </c>
      <c r="Z4" s="508"/>
      <c r="AA4" s="506" t="s">
        <v>508</v>
      </c>
      <c r="AB4" s="507" t="s">
        <v>507</v>
      </c>
      <c r="AC4" s="508"/>
      <c r="AD4" s="506" t="s">
        <v>347</v>
      </c>
      <c r="AE4" s="507" t="s">
        <v>361</v>
      </c>
      <c r="AF4" s="508"/>
      <c r="AG4" s="506" t="s">
        <v>348</v>
      </c>
      <c r="AH4" s="507" t="s">
        <v>546</v>
      </c>
      <c r="AI4" s="508"/>
      <c r="AJ4" s="506" t="s">
        <v>349</v>
      </c>
      <c r="AK4" s="507" t="s">
        <v>547</v>
      </c>
      <c r="AL4" s="508"/>
      <c r="AM4" s="506" t="s">
        <v>350</v>
      </c>
      <c r="AN4" s="507" t="s">
        <v>548</v>
      </c>
      <c r="AO4" s="508"/>
      <c r="AP4" s="506" t="s">
        <v>351</v>
      </c>
      <c r="AQ4" s="507" t="s">
        <v>549</v>
      </c>
      <c r="AR4" s="508"/>
      <c r="AS4" s="506" t="s">
        <v>352</v>
      </c>
      <c r="AT4" s="507" t="s">
        <v>550</v>
      </c>
      <c r="AU4" s="508"/>
      <c r="AV4" s="506" t="s">
        <v>353</v>
      </c>
      <c r="AW4" s="507" t="s">
        <v>551</v>
      </c>
      <c r="AX4" s="508"/>
      <c r="AY4" s="812" t="s">
        <v>354</v>
      </c>
      <c r="AZ4" s="813" t="s">
        <v>552</v>
      </c>
      <c r="BA4" s="809" t="s">
        <v>97</v>
      </c>
    </row>
    <row r="5" spans="1:53" s="472" customFormat="1" ht="33" customHeight="1">
      <c r="A5" s="179" t="s">
        <v>852</v>
      </c>
      <c r="B5" s="814"/>
      <c r="C5" s="815" t="s">
        <v>255</v>
      </c>
      <c r="D5" s="815" t="s">
        <v>256</v>
      </c>
      <c r="E5" s="814"/>
      <c r="F5" s="816" t="s">
        <v>255</v>
      </c>
      <c r="G5" s="815" t="s">
        <v>256</v>
      </c>
      <c r="H5" s="814"/>
      <c r="I5" s="815" t="s">
        <v>255</v>
      </c>
      <c r="J5" s="815" t="s">
        <v>256</v>
      </c>
      <c r="K5" s="814"/>
      <c r="L5" s="815" t="s">
        <v>255</v>
      </c>
      <c r="M5" s="815" t="s">
        <v>256</v>
      </c>
      <c r="N5" s="814"/>
      <c r="O5" s="815" t="s">
        <v>255</v>
      </c>
      <c r="P5" s="815" t="s">
        <v>256</v>
      </c>
      <c r="Q5" s="814"/>
      <c r="R5" s="815" t="s">
        <v>255</v>
      </c>
      <c r="S5" s="815" t="s">
        <v>256</v>
      </c>
      <c r="T5" s="814"/>
      <c r="U5" s="815" t="s">
        <v>255</v>
      </c>
      <c r="V5" s="815" t="s">
        <v>256</v>
      </c>
      <c r="W5" s="814"/>
      <c r="X5" s="815" t="s">
        <v>255</v>
      </c>
      <c r="Y5" s="815" t="s">
        <v>256</v>
      </c>
      <c r="Z5" s="814"/>
      <c r="AA5" s="815" t="s">
        <v>255</v>
      </c>
      <c r="AB5" s="815" t="s">
        <v>256</v>
      </c>
      <c r="AC5" s="814"/>
      <c r="AD5" s="815" t="s">
        <v>255</v>
      </c>
      <c r="AE5" s="815" t="s">
        <v>256</v>
      </c>
      <c r="AF5" s="814"/>
      <c r="AG5" s="815" t="s">
        <v>255</v>
      </c>
      <c r="AH5" s="815" t="s">
        <v>256</v>
      </c>
      <c r="AI5" s="814"/>
      <c r="AJ5" s="815" t="s">
        <v>255</v>
      </c>
      <c r="AK5" s="815" t="s">
        <v>256</v>
      </c>
      <c r="AL5" s="814"/>
      <c r="AM5" s="815" t="s">
        <v>255</v>
      </c>
      <c r="AN5" s="815" t="s">
        <v>256</v>
      </c>
      <c r="AO5" s="814"/>
      <c r="AP5" s="815" t="s">
        <v>255</v>
      </c>
      <c r="AQ5" s="815" t="s">
        <v>256</v>
      </c>
      <c r="AR5" s="814"/>
      <c r="AS5" s="815" t="s">
        <v>255</v>
      </c>
      <c r="AT5" s="815" t="s">
        <v>256</v>
      </c>
      <c r="AU5" s="814"/>
      <c r="AV5" s="815" t="s">
        <v>255</v>
      </c>
      <c r="AW5" s="815" t="s">
        <v>256</v>
      </c>
      <c r="AX5" s="814"/>
      <c r="AY5" s="815" t="s">
        <v>255</v>
      </c>
      <c r="AZ5" s="817" t="s">
        <v>256</v>
      </c>
      <c r="BA5" s="179" t="s">
        <v>200</v>
      </c>
    </row>
    <row r="6" spans="1:53" s="472" customFormat="1" ht="33" customHeight="1">
      <c r="A6" s="261"/>
      <c r="B6" s="818" t="s">
        <v>40</v>
      </c>
      <c r="C6" s="819" t="s">
        <v>55</v>
      </c>
      <c r="D6" s="819" t="s">
        <v>56</v>
      </c>
      <c r="E6" s="818" t="s">
        <v>40</v>
      </c>
      <c r="F6" s="818" t="s">
        <v>55</v>
      </c>
      <c r="G6" s="819" t="s">
        <v>56</v>
      </c>
      <c r="H6" s="818" t="s">
        <v>40</v>
      </c>
      <c r="I6" s="819" t="s">
        <v>55</v>
      </c>
      <c r="J6" s="819" t="s">
        <v>56</v>
      </c>
      <c r="K6" s="818" t="s">
        <v>40</v>
      </c>
      <c r="L6" s="819" t="s">
        <v>55</v>
      </c>
      <c r="M6" s="819" t="s">
        <v>56</v>
      </c>
      <c r="N6" s="818" t="s">
        <v>40</v>
      </c>
      <c r="O6" s="819" t="s">
        <v>55</v>
      </c>
      <c r="P6" s="819" t="s">
        <v>56</v>
      </c>
      <c r="Q6" s="818" t="s">
        <v>40</v>
      </c>
      <c r="R6" s="819" t="s">
        <v>55</v>
      </c>
      <c r="S6" s="819" t="s">
        <v>56</v>
      </c>
      <c r="T6" s="818" t="s">
        <v>40</v>
      </c>
      <c r="U6" s="819" t="s">
        <v>55</v>
      </c>
      <c r="V6" s="819" t="s">
        <v>56</v>
      </c>
      <c r="W6" s="818" t="s">
        <v>40</v>
      </c>
      <c r="X6" s="819" t="s">
        <v>55</v>
      </c>
      <c r="Y6" s="819" t="s">
        <v>56</v>
      </c>
      <c r="Z6" s="818" t="s">
        <v>40</v>
      </c>
      <c r="AA6" s="819" t="s">
        <v>55</v>
      </c>
      <c r="AB6" s="819" t="s">
        <v>56</v>
      </c>
      <c r="AC6" s="818" t="s">
        <v>40</v>
      </c>
      <c r="AD6" s="819" t="s">
        <v>55</v>
      </c>
      <c r="AE6" s="819" t="s">
        <v>56</v>
      </c>
      <c r="AF6" s="818" t="s">
        <v>40</v>
      </c>
      <c r="AG6" s="819" t="s">
        <v>55</v>
      </c>
      <c r="AH6" s="819" t="s">
        <v>56</v>
      </c>
      <c r="AI6" s="818" t="s">
        <v>40</v>
      </c>
      <c r="AJ6" s="819" t="s">
        <v>55</v>
      </c>
      <c r="AK6" s="819" t="s">
        <v>56</v>
      </c>
      <c r="AL6" s="818" t="s">
        <v>40</v>
      </c>
      <c r="AM6" s="819" t="s">
        <v>55</v>
      </c>
      <c r="AN6" s="819" t="s">
        <v>56</v>
      </c>
      <c r="AO6" s="818" t="s">
        <v>40</v>
      </c>
      <c r="AP6" s="819" t="s">
        <v>55</v>
      </c>
      <c r="AQ6" s="819" t="s">
        <v>56</v>
      </c>
      <c r="AR6" s="818" t="s">
        <v>40</v>
      </c>
      <c r="AS6" s="819" t="s">
        <v>55</v>
      </c>
      <c r="AT6" s="819" t="s">
        <v>56</v>
      </c>
      <c r="AU6" s="818" t="s">
        <v>40</v>
      </c>
      <c r="AV6" s="819" t="s">
        <v>55</v>
      </c>
      <c r="AW6" s="819" t="s">
        <v>56</v>
      </c>
      <c r="AX6" s="818" t="s">
        <v>40</v>
      </c>
      <c r="AY6" s="819" t="s">
        <v>55</v>
      </c>
      <c r="AZ6" s="833" t="s">
        <v>56</v>
      </c>
      <c r="BA6" s="261"/>
    </row>
    <row r="7" spans="1:53" s="509" customFormat="1" ht="22.5" customHeight="1">
      <c r="A7" s="737" t="s">
        <v>838</v>
      </c>
      <c r="B7" s="821">
        <f>SUM(B8:B19)</f>
        <v>32835</v>
      </c>
      <c r="C7" s="822">
        <f aca="true" t="shared" si="0" ref="C7:AZ7">SUM(C8:C19)</f>
        <v>17520</v>
      </c>
      <c r="D7" s="822">
        <f t="shared" si="0"/>
        <v>15315</v>
      </c>
      <c r="E7" s="823">
        <f t="shared" si="0"/>
        <v>9031</v>
      </c>
      <c r="F7" s="823">
        <f t="shared" si="0"/>
        <v>4808</v>
      </c>
      <c r="G7" s="823">
        <f t="shared" si="0"/>
        <v>4223</v>
      </c>
      <c r="H7" s="823">
        <f t="shared" si="0"/>
        <v>2131</v>
      </c>
      <c r="I7" s="823">
        <f t="shared" si="0"/>
        <v>1117</v>
      </c>
      <c r="J7" s="823">
        <f t="shared" si="0"/>
        <v>1014</v>
      </c>
      <c r="K7" s="823">
        <f t="shared" si="0"/>
        <v>1061</v>
      </c>
      <c r="L7" s="823">
        <f t="shared" si="0"/>
        <v>565</v>
      </c>
      <c r="M7" s="823">
        <f t="shared" si="0"/>
        <v>496</v>
      </c>
      <c r="N7" s="823">
        <f t="shared" si="0"/>
        <v>1941</v>
      </c>
      <c r="O7" s="823">
        <f t="shared" si="0"/>
        <v>1049</v>
      </c>
      <c r="P7" s="823">
        <f t="shared" si="0"/>
        <v>892</v>
      </c>
      <c r="Q7" s="823">
        <f t="shared" si="0"/>
        <v>1017</v>
      </c>
      <c r="R7" s="823">
        <f t="shared" si="0"/>
        <v>530</v>
      </c>
      <c r="S7" s="823">
        <f t="shared" si="0"/>
        <v>487</v>
      </c>
      <c r="T7" s="823">
        <f t="shared" si="0"/>
        <v>739</v>
      </c>
      <c r="U7" s="823">
        <f t="shared" si="0"/>
        <v>387</v>
      </c>
      <c r="V7" s="823">
        <f t="shared" si="0"/>
        <v>352</v>
      </c>
      <c r="W7" s="823">
        <f t="shared" si="0"/>
        <v>492</v>
      </c>
      <c r="X7" s="823">
        <f t="shared" si="0"/>
        <v>249</v>
      </c>
      <c r="Y7" s="823">
        <f t="shared" si="0"/>
        <v>243</v>
      </c>
      <c r="Z7" s="823">
        <f t="shared" si="0"/>
        <v>63</v>
      </c>
      <c r="AA7" s="823">
        <f t="shared" si="0"/>
        <v>34</v>
      </c>
      <c r="AB7" s="823">
        <f t="shared" si="0"/>
        <v>29</v>
      </c>
      <c r="AC7" s="823">
        <f t="shared" si="0"/>
        <v>9078</v>
      </c>
      <c r="AD7" s="823">
        <f t="shared" si="0"/>
        <v>4822</v>
      </c>
      <c r="AE7" s="823">
        <f t="shared" si="0"/>
        <v>4256</v>
      </c>
      <c r="AF7" s="823">
        <f t="shared" si="0"/>
        <v>814</v>
      </c>
      <c r="AG7" s="823">
        <f t="shared" si="0"/>
        <v>437</v>
      </c>
      <c r="AH7" s="823">
        <f t="shared" si="0"/>
        <v>377</v>
      </c>
      <c r="AI7" s="823">
        <f t="shared" si="0"/>
        <v>842</v>
      </c>
      <c r="AJ7" s="823">
        <f t="shared" si="0"/>
        <v>451</v>
      </c>
      <c r="AK7" s="823">
        <f t="shared" si="0"/>
        <v>391</v>
      </c>
      <c r="AL7" s="823">
        <f t="shared" si="0"/>
        <v>915</v>
      </c>
      <c r="AM7" s="823">
        <f t="shared" si="0"/>
        <v>491</v>
      </c>
      <c r="AN7" s="823">
        <f t="shared" si="0"/>
        <v>424</v>
      </c>
      <c r="AO7" s="823">
        <f t="shared" si="0"/>
        <v>824</v>
      </c>
      <c r="AP7" s="823">
        <f t="shared" si="0"/>
        <v>460</v>
      </c>
      <c r="AQ7" s="823">
        <f t="shared" si="0"/>
        <v>364</v>
      </c>
      <c r="AR7" s="823">
        <f t="shared" si="0"/>
        <v>1174</v>
      </c>
      <c r="AS7" s="823">
        <f t="shared" si="0"/>
        <v>662</v>
      </c>
      <c r="AT7" s="823">
        <f t="shared" si="0"/>
        <v>512</v>
      </c>
      <c r="AU7" s="823">
        <f t="shared" si="0"/>
        <v>965</v>
      </c>
      <c r="AV7" s="823">
        <f t="shared" si="0"/>
        <v>526</v>
      </c>
      <c r="AW7" s="823">
        <f t="shared" si="0"/>
        <v>439</v>
      </c>
      <c r="AX7" s="823">
        <f t="shared" si="0"/>
        <v>1748</v>
      </c>
      <c r="AY7" s="823">
        <f t="shared" si="0"/>
        <v>932</v>
      </c>
      <c r="AZ7" s="834">
        <f t="shared" si="0"/>
        <v>816</v>
      </c>
      <c r="BA7" s="727" t="s">
        <v>838</v>
      </c>
    </row>
    <row r="8" spans="1:53" s="205" customFormat="1" ht="22.5" customHeight="1">
      <c r="A8" s="738" t="s">
        <v>234</v>
      </c>
      <c r="B8" s="824">
        <f>E8+H8+K8+N8+Q8+T8+W8+Z8+AC8+AF8+AI8+AL8+AO8+AR8+AU8+AX8</f>
        <v>2625</v>
      </c>
      <c r="C8" s="825">
        <f>F8+I8+L8+O8+R8+U8+X8+AA8+AD8+AG8+AJ8+AM8+AP8+AS8+AV8+AY8</f>
        <v>1359</v>
      </c>
      <c r="D8" s="825">
        <f>G8+J8+M8+P8+S8+V8+Y8+AB8+AE8+AH8+AK8+AN8+AQ8+AT8+AW8+AZ8</f>
        <v>1266</v>
      </c>
      <c r="E8" s="826">
        <v>665</v>
      </c>
      <c r="F8" s="826">
        <v>338</v>
      </c>
      <c r="G8" s="826">
        <v>327</v>
      </c>
      <c r="H8" s="827">
        <v>169</v>
      </c>
      <c r="I8" s="827">
        <v>95</v>
      </c>
      <c r="J8" s="827">
        <v>74</v>
      </c>
      <c r="K8" s="827">
        <v>67</v>
      </c>
      <c r="L8" s="827">
        <v>34</v>
      </c>
      <c r="M8" s="827">
        <v>33</v>
      </c>
      <c r="N8" s="827">
        <v>149</v>
      </c>
      <c r="O8" s="827">
        <v>79</v>
      </c>
      <c r="P8" s="827">
        <v>70</v>
      </c>
      <c r="Q8" s="827">
        <v>81</v>
      </c>
      <c r="R8" s="827">
        <v>35</v>
      </c>
      <c r="S8" s="827">
        <v>46</v>
      </c>
      <c r="T8" s="827">
        <v>53</v>
      </c>
      <c r="U8" s="827">
        <v>28</v>
      </c>
      <c r="V8" s="827">
        <v>25</v>
      </c>
      <c r="W8" s="827">
        <v>30</v>
      </c>
      <c r="X8" s="827">
        <v>17</v>
      </c>
      <c r="Y8" s="827">
        <v>13</v>
      </c>
      <c r="Z8" s="827">
        <v>2</v>
      </c>
      <c r="AA8" s="827">
        <v>2</v>
      </c>
      <c r="AB8" s="827">
        <v>0</v>
      </c>
      <c r="AC8" s="827">
        <v>790</v>
      </c>
      <c r="AD8" s="827">
        <v>421</v>
      </c>
      <c r="AE8" s="827">
        <v>369</v>
      </c>
      <c r="AF8" s="827">
        <v>76</v>
      </c>
      <c r="AG8" s="827">
        <v>37</v>
      </c>
      <c r="AH8" s="827">
        <v>39</v>
      </c>
      <c r="AI8" s="827">
        <v>69</v>
      </c>
      <c r="AJ8" s="827">
        <v>36</v>
      </c>
      <c r="AK8" s="827">
        <v>33</v>
      </c>
      <c r="AL8" s="827">
        <v>69</v>
      </c>
      <c r="AM8" s="827">
        <v>37</v>
      </c>
      <c r="AN8" s="827">
        <v>32</v>
      </c>
      <c r="AO8" s="827">
        <v>81</v>
      </c>
      <c r="AP8" s="827">
        <v>45</v>
      </c>
      <c r="AQ8" s="827">
        <v>36</v>
      </c>
      <c r="AR8" s="827">
        <v>107</v>
      </c>
      <c r="AS8" s="827">
        <v>51</v>
      </c>
      <c r="AT8" s="827">
        <v>56</v>
      </c>
      <c r="AU8" s="827">
        <v>88</v>
      </c>
      <c r="AV8" s="827">
        <v>44</v>
      </c>
      <c r="AW8" s="827">
        <v>44</v>
      </c>
      <c r="AX8" s="827">
        <v>129</v>
      </c>
      <c r="AY8" s="827">
        <v>60</v>
      </c>
      <c r="AZ8" s="835">
        <v>69</v>
      </c>
      <c r="BA8" s="43" t="s">
        <v>433</v>
      </c>
    </row>
    <row r="9" spans="1:53" s="205" customFormat="1" ht="22.5" customHeight="1">
      <c r="A9" s="738" t="s">
        <v>235</v>
      </c>
      <c r="B9" s="824">
        <f aca="true" t="shared" si="1" ref="B9:D19">E9+H9+K9+N9+Q9+T9+W9+Z9+AC9+AF9+AI9+AL9+AO9+AR9+AU9+AX9</f>
        <v>3969</v>
      </c>
      <c r="C9" s="825">
        <f t="shared" si="1"/>
        <v>2064</v>
      </c>
      <c r="D9" s="825">
        <f t="shared" si="1"/>
        <v>1905</v>
      </c>
      <c r="E9" s="827">
        <v>1094</v>
      </c>
      <c r="F9" s="827">
        <v>579</v>
      </c>
      <c r="G9" s="828">
        <v>515</v>
      </c>
      <c r="H9" s="827">
        <v>254</v>
      </c>
      <c r="I9" s="827">
        <v>132</v>
      </c>
      <c r="J9" s="828">
        <v>122</v>
      </c>
      <c r="K9" s="827">
        <v>136</v>
      </c>
      <c r="L9" s="827">
        <v>72</v>
      </c>
      <c r="M9" s="828">
        <v>64</v>
      </c>
      <c r="N9" s="827">
        <v>238</v>
      </c>
      <c r="O9" s="827">
        <v>127</v>
      </c>
      <c r="P9" s="828">
        <v>111</v>
      </c>
      <c r="Q9" s="827">
        <v>120</v>
      </c>
      <c r="R9" s="827">
        <v>59</v>
      </c>
      <c r="S9" s="828">
        <v>61</v>
      </c>
      <c r="T9" s="827">
        <v>98</v>
      </c>
      <c r="U9" s="827">
        <v>51</v>
      </c>
      <c r="V9" s="828">
        <v>47</v>
      </c>
      <c r="W9" s="827">
        <v>48</v>
      </c>
      <c r="X9" s="827">
        <v>19</v>
      </c>
      <c r="Y9" s="828">
        <v>29</v>
      </c>
      <c r="Z9" s="827">
        <v>1</v>
      </c>
      <c r="AA9" s="827">
        <v>0</v>
      </c>
      <c r="AB9" s="828">
        <v>1</v>
      </c>
      <c r="AC9" s="827">
        <v>1117</v>
      </c>
      <c r="AD9" s="827">
        <v>576</v>
      </c>
      <c r="AE9" s="828">
        <v>541</v>
      </c>
      <c r="AF9" s="827">
        <v>108</v>
      </c>
      <c r="AG9" s="827">
        <v>56</v>
      </c>
      <c r="AH9" s="828">
        <v>52</v>
      </c>
      <c r="AI9" s="827">
        <v>109</v>
      </c>
      <c r="AJ9" s="827">
        <v>59</v>
      </c>
      <c r="AK9" s="828">
        <v>50</v>
      </c>
      <c r="AL9" s="827">
        <v>76</v>
      </c>
      <c r="AM9" s="827">
        <v>42</v>
      </c>
      <c r="AN9" s="828">
        <v>34</v>
      </c>
      <c r="AO9" s="827">
        <v>110</v>
      </c>
      <c r="AP9" s="827">
        <v>53</v>
      </c>
      <c r="AQ9" s="828">
        <v>57</v>
      </c>
      <c r="AR9" s="827">
        <v>156</v>
      </c>
      <c r="AS9" s="827">
        <v>81</v>
      </c>
      <c r="AT9" s="828">
        <v>75</v>
      </c>
      <c r="AU9" s="827">
        <v>100</v>
      </c>
      <c r="AV9" s="827">
        <v>57</v>
      </c>
      <c r="AW9" s="828">
        <v>43</v>
      </c>
      <c r="AX9" s="827">
        <v>204</v>
      </c>
      <c r="AY9" s="827">
        <v>101</v>
      </c>
      <c r="AZ9" s="836">
        <v>103</v>
      </c>
      <c r="BA9" s="43" t="s">
        <v>434</v>
      </c>
    </row>
    <row r="10" spans="1:53" s="205" customFormat="1" ht="22.5" customHeight="1">
      <c r="A10" s="738" t="s">
        <v>236</v>
      </c>
      <c r="B10" s="824">
        <f t="shared" si="1"/>
        <v>2922</v>
      </c>
      <c r="C10" s="825">
        <f t="shared" si="1"/>
        <v>1581</v>
      </c>
      <c r="D10" s="825">
        <f t="shared" si="1"/>
        <v>1341</v>
      </c>
      <c r="E10" s="827">
        <v>797</v>
      </c>
      <c r="F10" s="827">
        <v>434</v>
      </c>
      <c r="G10" s="828">
        <v>363</v>
      </c>
      <c r="H10" s="827">
        <v>219</v>
      </c>
      <c r="I10" s="827">
        <v>112</v>
      </c>
      <c r="J10" s="828">
        <v>107</v>
      </c>
      <c r="K10" s="827">
        <v>100</v>
      </c>
      <c r="L10" s="827">
        <v>45</v>
      </c>
      <c r="M10" s="828">
        <v>55</v>
      </c>
      <c r="N10" s="827">
        <v>179</v>
      </c>
      <c r="O10" s="827">
        <v>108</v>
      </c>
      <c r="P10" s="828">
        <v>71</v>
      </c>
      <c r="Q10" s="827">
        <v>100</v>
      </c>
      <c r="R10" s="827">
        <v>52</v>
      </c>
      <c r="S10" s="828">
        <v>48</v>
      </c>
      <c r="T10" s="827">
        <v>48</v>
      </c>
      <c r="U10" s="827">
        <v>24</v>
      </c>
      <c r="V10" s="828">
        <v>24</v>
      </c>
      <c r="W10" s="827">
        <v>33</v>
      </c>
      <c r="X10" s="827">
        <v>20</v>
      </c>
      <c r="Y10" s="828">
        <v>13</v>
      </c>
      <c r="Z10" s="827">
        <v>7</v>
      </c>
      <c r="AA10" s="827">
        <v>6</v>
      </c>
      <c r="AB10" s="828">
        <v>1</v>
      </c>
      <c r="AC10" s="827">
        <v>748</v>
      </c>
      <c r="AD10" s="827">
        <v>406</v>
      </c>
      <c r="AE10" s="828">
        <v>342</v>
      </c>
      <c r="AF10" s="827">
        <v>87</v>
      </c>
      <c r="AG10" s="827">
        <v>40</v>
      </c>
      <c r="AH10" s="828">
        <v>47</v>
      </c>
      <c r="AI10" s="827">
        <v>68</v>
      </c>
      <c r="AJ10" s="827">
        <v>34</v>
      </c>
      <c r="AK10" s="828">
        <v>34</v>
      </c>
      <c r="AL10" s="827">
        <v>90</v>
      </c>
      <c r="AM10" s="827">
        <v>53</v>
      </c>
      <c r="AN10" s="828">
        <v>37</v>
      </c>
      <c r="AO10" s="827">
        <v>65</v>
      </c>
      <c r="AP10" s="827">
        <v>37</v>
      </c>
      <c r="AQ10" s="828">
        <v>28</v>
      </c>
      <c r="AR10" s="827">
        <v>96</v>
      </c>
      <c r="AS10" s="827">
        <v>54</v>
      </c>
      <c r="AT10" s="828">
        <v>42</v>
      </c>
      <c r="AU10" s="827">
        <v>128</v>
      </c>
      <c r="AV10" s="827">
        <v>67</v>
      </c>
      <c r="AW10" s="828">
        <v>61</v>
      </c>
      <c r="AX10" s="827">
        <v>157</v>
      </c>
      <c r="AY10" s="827">
        <v>89</v>
      </c>
      <c r="AZ10" s="836">
        <v>68</v>
      </c>
      <c r="BA10" s="43" t="s">
        <v>435</v>
      </c>
    </row>
    <row r="11" spans="1:53" s="205" customFormat="1" ht="22.5" customHeight="1">
      <c r="A11" s="738" t="s">
        <v>237</v>
      </c>
      <c r="B11" s="824">
        <f t="shared" si="1"/>
        <v>2551</v>
      </c>
      <c r="C11" s="825">
        <f t="shared" si="1"/>
        <v>1389</v>
      </c>
      <c r="D11" s="825">
        <f t="shared" si="1"/>
        <v>1162</v>
      </c>
      <c r="E11" s="827">
        <v>703</v>
      </c>
      <c r="F11" s="827">
        <v>380</v>
      </c>
      <c r="G11" s="828">
        <v>323</v>
      </c>
      <c r="H11" s="827">
        <v>184</v>
      </c>
      <c r="I11" s="827">
        <v>104</v>
      </c>
      <c r="J11" s="828">
        <v>80</v>
      </c>
      <c r="K11" s="827">
        <v>89</v>
      </c>
      <c r="L11" s="827">
        <v>47</v>
      </c>
      <c r="M11" s="828">
        <v>42</v>
      </c>
      <c r="N11" s="827">
        <v>176</v>
      </c>
      <c r="O11" s="827">
        <v>98</v>
      </c>
      <c r="P11" s="828">
        <v>78</v>
      </c>
      <c r="Q11" s="827">
        <v>79</v>
      </c>
      <c r="R11" s="827">
        <v>44</v>
      </c>
      <c r="S11" s="828">
        <v>35</v>
      </c>
      <c r="T11" s="827">
        <v>72</v>
      </c>
      <c r="U11" s="827">
        <v>43</v>
      </c>
      <c r="V11" s="828">
        <v>29</v>
      </c>
      <c r="W11" s="827">
        <v>42</v>
      </c>
      <c r="X11" s="827">
        <v>18</v>
      </c>
      <c r="Y11" s="828">
        <v>24</v>
      </c>
      <c r="Z11" s="827">
        <v>6</v>
      </c>
      <c r="AA11" s="827">
        <v>3</v>
      </c>
      <c r="AB11" s="828">
        <v>3</v>
      </c>
      <c r="AC11" s="827">
        <v>622</v>
      </c>
      <c r="AD11" s="827">
        <v>331</v>
      </c>
      <c r="AE11" s="828">
        <v>291</v>
      </c>
      <c r="AF11" s="827">
        <v>64</v>
      </c>
      <c r="AG11" s="827">
        <v>35</v>
      </c>
      <c r="AH11" s="828">
        <v>29</v>
      </c>
      <c r="AI11" s="827">
        <v>75</v>
      </c>
      <c r="AJ11" s="827">
        <v>43</v>
      </c>
      <c r="AK11" s="828">
        <v>32</v>
      </c>
      <c r="AL11" s="827">
        <v>83</v>
      </c>
      <c r="AM11" s="827">
        <v>41</v>
      </c>
      <c r="AN11" s="828">
        <v>42</v>
      </c>
      <c r="AO11" s="827">
        <v>72</v>
      </c>
      <c r="AP11" s="827">
        <v>43</v>
      </c>
      <c r="AQ11" s="828">
        <v>29</v>
      </c>
      <c r="AR11" s="827">
        <v>85</v>
      </c>
      <c r="AS11" s="827">
        <v>49</v>
      </c>
      <c r="AT11" s="828">
        <v>36</v>
      </c>
      <c r="AU11" s="827">
        <v>66</v>
      </c>
      <c r="AV11" s="827">
        <v>34</v>
      </c>
      <c r="AW11" s="828">
        <v>32</v>
      </c>
      <c r="AX11" s="827">
        <v>133</v>
      </c>
      <c r="AY11" s="827">
        <v>76</v>
      </c>
      <c r="AZ11" s="836">
        <v>57</v>
      </c>
      <c r="BA11" s="43" t="s">
        <v>436</v>
      </c>
    </row>
    <row r="12" spans="1:53" s="205" customFormat="1" ht="22.5" customHeight="1">
      <c r="A12" s="738" t="s">
        <v>238</v>
      </c>
      <c r="B12" s="824">
        <f t="shared" si="1"/>
        <v>2413</v>
      </c>
      <c r="C12" s="825">
        <f t="shared" si="1"/>
        <v>1303</v>
      </c>
      <c r="D12" s="825">
        <f t="shared" si="1"/>
        <v>1110</v>
      </c>
      <c r="E12" s="827">
        <v>653</v>
      </c>
      <c r="F12" s="827">
        <v>345</v>
      </c>
      <c r="G12" s="828">
        <v>308</v>
      </c>
      <c r="H12" s="827">
        <v>148</v>
      </c>
      <c r="I12" s="827">
        <v>79</v>
      </c>
      <c r="J12" s="828">
        <v>69</v>
      </c>
      <c r="K12" s="827">
        <v>70</v>
      </c>
      <c r="L12" s="827">
        <v>35</v>
      </c>
      <c r="M12" s="828">
        <v>35</v>
      </c>
      <c r="N12" s="827">
        <v>182</v>
      </c>
      <c r="O12" s="827">
        <v>102</v>
      </c>
      <c r="P12" s="828">
        <v>80</v>
      </c>
      <c r="Q12" s="827">
        <v>76</v>
      </c>
      <c r="R12" s="827">
        <v>39</v>
      </c>
      <c r="S12" s="828">
        <v>37</v>
      </c>
      <c r="T12" s="827">
        <v>51</v>
      </c>
      <c r="U12" s="827">
        <v>28</v>
      </c>
      <c r="V12" s="828">
        <v>23</v>
      </c>
      <c r="W12" s="827">
        <v>64</v>
      </c>
      <c r="X12" s="827">
        <v>32</v>
      </c>
      <c r="Y12" s="828">
        <v>32</v>
      </c>
      <c r="Z12" s="827">
        <v>3</v>
      </c>
      <c r="AA12" s="827">
        <v>2</v>
      </c>
      <c r="AB12" s="828">
        <v>1</v>
      </c>
      <c r="AC12" s="827">
        <v>631</v>
      </c>
      <c r="AD12" s="827">
        <v>341</v>
      </c>
      <c r="AE12" s="828">
        <v>290</v>
      </c>
      <c r="AF12" s="827">
        <v>51</v>
      </c>
      <c r="AG12" s="827">
        <v>36</v>
      </c>
      <c r="AH12" s="828">
        <v>15</v>
      </c>
      <c r="AI12" s="827">
        <v>65</v>
      </c>
      <c r="AJ12" s="827">
        <v>39</v>
      </c>
      <c r="AK12" s="828">
        <v>26</v>
      </c>
      <c r="AL12" s="827">
        <v>75</v>
      </c>
      <c r="AM12" s="827">
        <v>36</v>
      </c>
      <c r="AN12" s="828">
        <v>39</v>
      </c>
      <c r="AO12" s="827">
        <v>68</v>
      </c>
      <c r="AP12" s="827">
        <v>39</v>
      </c>
      <c r="AQ12" s="828">
        <v>29</v>
      </c>
      <c r="AR12" s="827">
        <v>80</v>
      </c>
      <c r="AS12" s="827">
        <v>47</v>
      </c>
      <c r="AT12" s="828">
        <v>33</v>
      </c>
      <c r="AU12" s="827">
        <v>78</v>
      </c>
      <c r="AV12" s="827">
        <v>42</v>
      </c>
      <c r="AW12" s="828">
        <v>36</v>
      </c>
      <c r="AX12" s="827">
        <v>118</v>
      </c>
      <c r="AY12" s="827">
        <v>61</v>
      </c>
      <c r="AZ12" s="836">
        <v>57</v>
      </c>
      <c r="BA12" s="43" t="s">
        <v>437</v>
      </c>
    </row>
    <row r="13" spans="1:53" s="205" customFormat="1" ht="22.5" customHeight="1">
      <c r="A13" s="738" t="s">
        <v>239</v>
      </c>
      <c r="B13" s="824">
        <f t="shared" si="1"/>
        <v>2400</v>
      </c>
      <c r="C13" s="825">
        <f t="shared" si="1"/>
        <v>1287</v>
      </c>
      <c r="D13" s="825">
        <f t="shared" si="1"/>
        <v>1113</v>
      </c>
      <c r="E13" s="827">
        <v>605</v>
      </c>
      <c r="F13" s="827">
        <v>317</v>
      </c>
      <c r="G13" s="828">
        <v>288</v>
      </c>
      <c r="H13" s="827">
        <v>172</v>
      </c>
      <c r="I13" s="827">
        <v>87</v>
      </c>
      <c r="J13" s="828">
        <v>85</v>
      </c>
      <c r="K13" s="827">
        <v>52</v>
      </c>
      <c r="L13" s="827">
        <v>34</v>
      </c>
      <c r="M13" s="828">
        <v>18</v>
      </c>
      <c r="N13" s="827">
        <v>149</v>
      </c>
      <c r="O13" s="827">
        <v>81</v>
      </c>
      <c r="P13" s="828">
        <v>68</v>
      </c>
      <c r="Q13" s="827">
        <v>58</v>
      </c>
      <c r="R13" s="827">
        <v>28</v>
      </c>
      <c r="S13" s="828">
        <v>30</v>
      </c>
      <c r="T13" s="827">
        <v>48</v>
      </c>
      <c r="U13" s="827">
        <v>31</v>
      </c>
      <c r="V13" s="828">
        <v>17</v>
      </c>
      <c r="W13" s="827">
        <v>43</v>
      </c>
      <c r="X13" s="827">
        <v>17</v>
      </c>
      <c r="Y13" s="828">
        <v>26</v>
      </c>
      <c r="Z13" s="827">
        <v>4</v>
      </c>
      <c r="AA13" s="827">
        <v>2</v>
      </c>
      <c r="AB13" s="828">
        <v>2</v>
      </c>
      <c r="AC13" s="827">
        <v>700</v>
      </c>
      <c r="AD13" s="827">
        <v>372</v>
      </c>
      <c r="AE13" s="828">
        <v>328</v>
      </c>
      <c r="AF13" s="827">
        <v>59</v>
      </c>
      <c r="AG13" s="827">
        <v>35</v>
      </c>
      <c r="AH13" s="828">
        <v>24</v>
      </c>
      <c r="AI13" s="827">
        <v>58</v>
      </c>
      <c r="AJ13" s="827">
        <v>32</v>
      </c>
      <c r="AK13" s="828">
        <v>26</v>
      </c>
      <c r="AL13" s="827">
        <v>63</v>
      </c>
      <c r="AM13" s="827">
        <v>34</v>
      </c>
      <c r="AN13" s="828">
        <v>29</v>
      </c>
      <c r="AO13" s="827">
        <v>80</v>
      </c>
      <c r="AP13" s="827">
        <v>46</v>
      </c>
      <c r="AQ13" s="828">
        <v>34</v>
      </c>
      <c r="AR13" s="827">
        <v>92</v>
      </c>
      <c r="AS13" s="827">
        <v>55</v>
      </c>
      <c r="AT13" s="828">
        <v>37</v>
      </c>
      <c r="AU13" s="827">
        <v>93</v>
      </c>
      <c r="AV13" s="827">
        <v>44</v>
      </c>
      <c r="AW13" s="828">
        <v>49</v>
      </c>
      <c r="AX13" s="827">
        <v>124</v>
      </c>
      <c r="AY13" s="827">
        <v>72</v>
      </c>
      <c r="AZ13" s="836">
        <v>52</v>
      </c>
      <c r="BA13" s="43" t="s">
        <v>438</v>
      </c>
    </row>
    <row r="14" spans="1:53" s="205" customFormat="1" ht="22.5" customHeight="1">
      <c r="A14" s="738" t="s">
        <v>240</v>
      </c>
      <c r="B14" s="824">
        <f t="shared" si="1"/>
        <v>2674</v>
      </c>
      <c r="C14" s="825">
        <f t="shared" si="1"/>
        <v>1432</v>
      </c>
      <c r="D14" s="825">
        <f t="shared" si="1"/>
        <v>1242</v>
      </c>
      <c r="E14" s="827">
        <v>746</v>
      </c>
      <c r="F14" s="827">
        <v>395</v>
      </c>
      <c r="G14" s="828">
        <v>351</v>
      </c>
      <c r="H14" s="827">
        <v>164</v>
      </c>
      <c r="I14" s="827">
        <v>83</v>
      </c>
      <c r="J14" s="828">
        <v>81</v>
      </c>
      <c r="K14" s="827">
        <v>98</v>
      </c>
      <c r="L14" s="827">
        <v>51</v>
      </c>
      <c r="M14" s="828">
        <v>47</v>
      </c>
      <c r="N14" s="827">
        <v>152</v>
      </c>
      <c r="O14" s="827">
        <v>78</v>
      </c>
      <c r="P14" s="828">
        <v>74</v>
      </c>
      <c r="Q14" s="827">
        <v>78</v>
      </c>
      <c r="R14" s="827">
        <v>41</v>
      </c>
      <c r="S14" s="828">
        <v>37</v>
      </c>
      <c r="T14" s="827">
        <v>68</v>
      </c>
      <c r="U14" s="827">
        <v>33</v>
      </c>
      <c r="V14" s="828">
        <v>35</v>
      </c>
      <c r="W14" s="827">
        <v>48</v>
      </c>
      <c r="X14" s="827">
        <v>28</v>
      </c>
      <c r="Y14" s="828">
        <v>20</v>
      </c>
      <c r="Z14" s="827">
        <v>10</v>
      </c>
      <c r="AA14" s="827">
        <v>6</v>
      </c>
      <c r="AB14" s="828">
        <v>4</v>
      </c>
      <c r="AC14" s="827">
        <v>688</v>
      </c>
      <c r="AD14" s="827">
        <v>362</v>
      </c>
      <c r="AE14" s="828">
        <v>326</v>
      </c>
      <c r="AF14" s="827">
        <v>54</v>
      </c>
      <c r="AG14" s="827">
        <v>29</v>
      </c>
      <c r="AH14" s="828">
        <v>25</v>
      </c>
      <c r="AI14" s="827">
        <v>59</v>
      </c>
      <c r="AJ14" s="827">
        <v>34</v>
      </c>
      <c r="AK14" s="828">
        <v>25</v>
      </c>
      <c r="AL14" s="827">
        <v>89</v>
      </c>
      <c r="AM14" s="827">
        <v>53</v>
      </c>
      <c r="AN14" s="828">
        <v>36</v>
      </c>
      <c r="AO14" s="827">
        <v>76</v>
      </c>
      <c r="AP14" s="827">
        <v>34</v>
      </c>
      <c r="AQ14" s="828">
        <v>42</v>
      </c>
      <c r="AR14" s="827">
        <v>108</v>
      </c>
      <c r="AS14" s="827">
        <v>62</v>
      </c>
      <c r="AT14" s="828">
        <v>46</v>
      </c>
      <c r="AU14" s="827">
        <v>73</v>
      </c>
      <c r="AV14" s="827">
        <v>43</v>
      </c>
      <c r="AW14" s="828">
        <v>30</v>
      </c>
      <c r="AX14" s="827">
        <v>163</v>
      </c>
      <c r="AY14" s="827">
        <v>100</v>
      </c>
      <c r="AZ14" s="836">
        <v>63</v>
      </c>
      <c r="BA14" s="43" t="s">
        <v>439</v>
      </c>
    </row>
    <row r="15" spans="1:53" s="205" customFormat="1" ht="22.5" customHeight="1">
      <c r="A15" s="738" t="s">
        <v>241</v>
      </c>
      <c r="B15" s="824">
        <f t="shared" si="1"/>
        <v>2512</v>
      </c>
      <c r="C15" s="825">
        <f t="shared" si="1"/>
        <v>1298</v>
      </c>
      <c r="D15" s="825">
        <f t="shared" si="1"/>
        <v>1214</v>
      </c>
      <c r="E15" s="827">
        <v>742</v>
      </c>
      <c r="F15" s="827">
        <v>376</v>
      </c>
      <c r="G15" s="828">
        <v>366</v>
      </c>
      <c r="H15" s="827">
        <v>191</v>
      </c>
      <c r="I15" s="827">
        <v>103</v>
      </c>
      <c r="J15" s="828">
        <v>88</v>
      </c>
      <c r="K15" s="827">
        <v>71</v>
      </c>
      <c r="L15" s="827">
        <v>32</v>
      </c>
      <c r="M15" s="828">
        <v>39</v>
      </c>
      <c r="N15" s="827">
        <v>118</v>
      </c>
      <c r="O15" s="827">
        <v>59</v>
      </c>
      <c r="P15" s="828">
        <v>59</v>
      </c>
      <c r="Q15" s="827">
        <v>67</v>
      </c>
      <c r="R15" s="827">
        <v>34</v>
      </c>
      <c r="S15" s="828">
        <v>33</v>
      </c>
      <c r="T15" s="827">
        <v>77</v>
      </c>
      <c r="U15" s="827">
        <v>36</v>
      </c>
      <c r="V15" s="828">
        <v>41</v>
      </c>
      <c r="W15" s="827">
        <v>43</v>
      </c>
      <c r="X15" s="827">
        <v>22</v>
      </c>
      <c r="Y15" s="828">
        <v>21</v>
      </c>
      <c r="Z15" s="827">
        <v>3</v>
      </c>
      <c r="AA15" s="827">
        <v>1</v>
      </c>
      <c r="AB15" s="828">
        <v>2</v>
      </c>
      <c r="AC15" s="827">
        <v>704</v>
      </c>
      <c r="AD15" s="827">
        <v>358</v>
      </c>
      <c r="AE15" s="828">
        <v>346</v>
      </c>
      <c r="AF15" s="827">
        <v>50</v>
      </c>
      <c r="AG15" s="827">
        <v>32</v>
      </c>
      <c r="AH15" s="828">
        <v>18</v>
      </c>
      <c r="AI15" s="827">
        <v>56</v>
      </c>
      <c r="AJ15" s="827">
        <v>25</v>
      </c>
      <c r="AK15" s="828">
        <v>31</v>
      </c>
      <c r="AL15" s="827">
        <v>75</v>
      </c>
      <c r="AM15" s="827">
        <v>39</v>
      </c>
      <c r="AN15" s="828">
        <v>36</v>
      </c>
      <c r="AO15" s="827">
        <v>51</v>
      </c>
      <c r="AP15" s="827">
        <v>34</v>
      </c>
      <c r="AQ15" s="828">
        <v>17</v>
      </c>
      <c r="AR15" s="827">
        <v>70</v>
      </c>
      <c r="AS15" s="827">
        <v>46</v>
      </c>
      <c r="AT15" s="828">
        <v>24</v>
      </c>
      <c r="AU15" s="827">
        <v>72</v>
      </c>
      <c r="AV15" s="827">
        <v>39</v>
      </c>
      <c r="AW15" s="828">
        <v>33</v>
      </c>
      <c r="AX15" s="827">
        <v>122</v>
      </c>
      <c r="AY15" s="827">
        <v>62</v>
      </c>
      <c r="AZ15" s="836">
        <v>60</v>
      </c>
      <c r="BA15" s="43" t="s">
        <v>440</v>
      </c>
    </row>
    <row r="16" spans="1:53" s="205" customFormat="1" ht="22.5" customHeight="1">
      <c r="A16" s="738" t="s">
        <v>242</v>
      </c>
      <c r="B16" s="824">
        <f t="shared" si="1"/>
        <v>2404</v>
      </c>
      <c r="C16" s="825">
        <f t="shared" si="1"/>
        <v>1297</v>
      </c>
      <c r="D16" s="825">
        <f t="shared" si="1"/>
        <v>1107</v>
      </c>
      <c r="E16" s="827">
        <v>653</v>
      </c>
      <c r="F16" s="827">
        <v>372</v>
      </c>
      <c r="G16" s="828">
        <v>281</v>
      </c>
      <c r="H16" s="827">
        <v>140</v>
      </c>
      <c r="I16" s="827">
        <v>73</v>
      </c>
      <c r="J16" s="828">
        <v>67</v>
      </c>
      <c r="K16" s="827">
        <v>89</v>
      </c>
      <c r="L16" s="827">
        <v>50</v>
      </c>
      <c r="M16" s="828">
        <v>39</v>
      </c>
      <c r="N16" s="827">
        <v>124</v>
      </c>
      <c r="O16" s="827">
        <v>66</v>
      </c>
      <c r="P16" s="828">
        <v>58</v>
      </c>
      <c r="Q16" s="827">
        <v>89</v>
      </c>
      <c r="R16" s="827">
        <v>46</v>
      </c>
      <c r="S16" s="828">
        <v>43</v>
      </c>
      <c r="T16" s="827">
        <v>47</v>
      </c>
      <c r="U16" s="827">
        <v>16</v>
      </c>
      <c r="V16" s="828">
        <v>31</v>
      </c>
      <c r="W16" s="827">
        <v>32</v>
      </c>
      <c r="X16" s="827">
        <v>16</v>
      </c>
      <c r="Y16" s="828">
        <v>16</v>
      </c>
      <c r="Z16" s="827">
        <v>7</v>
      </c>
      <c r="AA16" s="827">
        <v>3</v>
      </c>
      <c r="AB16" s="828">
        <v>4</v>
      </c>
      <c r="AC16" s="827">
        <v>690</v>
      </c>
      <c r="AD16" s="827">
        <v>381</v>
      </c>
      <c r="AE16" s="828">
        <v>309</v>
      </c>
      <c r="AF16" s="827">
        <v>43</v>
      </c>
      <c r="AG16" s="827">
        <v>18</v>
      </c>
      <c r="AH16" s="828">
        <v>25</v>
      </c>
      <c r="AI16" s="827">
        <v>87</v>
      </c>
      <c r="AJ16" s="827">
        <v>43</v>
      </c>
      <c r="AK16" s="828">
        <v>44</v>
      </c>
      <c r="AL16" s="827">
        <v>75</v>
      </c>
      <c r="AM16" s="827">
        <v>34</v>
      </c>
      <c r="AN16" s="828">
        <v>41</v>
      </c>
      <c r="AO16" s="827">
        <v>44</v>
      </c>
      <c r="AP16" s="827">
        <v>21</v>
      </c>
      <c r="AQ16" s="828">
        <v>23</v>
      </c>
      <c r="AR16" s="827">
        <v>89</v>
      </c>
      <c r="AS16" s="827">
        <v>51</v>
      </c>
      <c r="AT16" s="828">
        <v>38</v>
      </c>
      <c r="AU16" s="827">
        <v>58</v>
      </c>
      <c r="AV16" s="827">
        <v>40</v>
      </c>
      <c r="AW16" s="828">
        <v>18</v>
      </c>
      <c r="AX16" s="827">
        <v>137</v>
      </c>
      <c r="AY16" s="827">
        <v>67</v>
      </c>
      <c r="AZ16" s="836">
        <v>70</v>
      </c>
      <c r="BA16" s="43" t="s">
        <v>441</v>
      </c>
    </row>
    <row r="17" spans="1:53" s="205" customFormat="1" ht="22.5" customHeight="1">
      <c r="A17" s="738" t="s">
        <v>243</v>
      </c>
      <c r="B17" s="824">
        <f t="shared" si="1"/>
        <v>2618</v>
      </c>
      <c r="C17" s="825">
        <f t="shared" si="1"/>
        <v>1383</v>
      </c>
      <c r="D17" s="825">
        <f t="shared" si="1"/>
        <v>1235</v>
      </c>
      <c r="E17" s="827">
        <v>692</v>
      </c>
      <c r="F17" s="827">
        <v>353</v>
      </c>
      <c r="G17" s="828">
        <v>339</v>
      </c>
      <c r="H17" s="827">
        <v>145</v>
      </c>
      <c r="I17" s="827">
        <v>69</v>
      </c>
      <c r="J17" s="828">
        <v>76</v>
      </c>
      <c r="K17" s="827">
        <v>88</v>
      </c>
      <c r="L17" s="827">
        <v>50</v>
      </c>
      <c r="M17" s="828">
        <v>38</v>
      </c>
      <c r="N17" s="827">
        <v>150</v>
      </c>
      <c r="O17" s="827">
        <v>81</v>
      </c>
      <c r="P17" s="828">
        <v>69</v>
      </c>
      <c r="Q17" s="827">
        <v>90</v>
      </c>
      <c r="R17" s="827">
        <v>52</v>
      </c>
      <c r="S17" s="828">
        <v>38</v>
      </c>
      <c r="T17" s="827">
        <v>67</v>
      </c>
      <c r="U17" s="827">
        <v>34</v>
      </c>
      <c r="V17" s="828">
        <v>33</v>
      </c>
      <c r="W17" s="827">
        <v>28</v>
      </c>
      <c r="X17" s="827">
        <v>16</v>
      </c>
      <c r="Y17" s="828">
        <v>12</v>
      </c>
      <c r="Z17" s="827">
        <v>1</v>
      </c>
      <c r="AA17" s="827">
        <v>0</v>
      </c>
      <c r="AB17" s="828">
        <v>1</v>
      </c>
      <c r="AC17" s="827">
        <v>777</v>
      </c>
      <c r="AD17" s="827">
        <v>406</v>
      </c>
      <c r="AE17" s="828">
        <v>371</v>
      </c>
      <c r="AF17" s="827">
        <v>63</v>
      </c>
      <c r="AG17" s="827">
        <v>31</v>
      </c>
      <c r="AH17" s="828">
        <v>32</v>
      </c>
      <c r="AI17" s="827">
        <v>65</v>
      </c>
      <c r="AJ17" s="827">
        <v>36</v>
      </c>
      <c r="AK17" s="828">
        <v>29</v>
      </c>
      <c r="AL17" s="827">
        <v>65</v>
      </c>
      <c r="AM17" s="827">
        <v>29</v>
      </c>
      <c r="AN17" s="828">
        <v>36</v>
      </c>
      <c r="AO17" s="827">
        <v>58</v>
      </c>
      <c r="AP17" s="827">
        <v>35</v>
      </c>
      <c r="AQ17" s="828">
        <v>23</v>
      </c>
      <c r="AR17" s="827">
        <v>95</v>
      </c>
      <c r="AS17" s="827">
        <v>58</v>
      </c>
      <c r="AT17" s="828">
        <v>37</v>
      </c>
      <c r="AU17" s="827">
        <v>79</v>
      </c>
      <c r="AV17" s="827">
        <v>44</v>
      </c>
      <c r="AW17" s="828">
        <v>35</v>
      </c>
      <c r="AX17" s="827">
        <v>155</v>
      </c>
      <c r="AY17" s="827">
        <v>89</v>
      </c>
      <c r="AZ17" s="836">
        <v>66</v>
      </c>
      <c r="BA17" s="43" t="s">
        <v>442</v>
      </c>
    </row>
    <row r="18" spans="1:53" s="205" customFormat="1" ht="22.5" customHeight="1">
      <c r="A18" s="738" t="s">
        <v>244</v>
      </c>
      <c r="B18" s="824">
        <f t="shared" si="1"/>
        <v>2652</v>
      </c>
      <c r="C18" s="825">
        <f t="shared" si="1"/>
        <v>1432</v>
      </c>
      <c r="D18" s="825">
        <f t="shared" si="1"/>
        <v>1220</v>
      </c>
      <c r="E18" s="827">
        <v>722</v>
      </c>
      <c r="F18" s="827">
        <v>382</v>
      </c>
      <c r="G18" s="828">
        <v>340</v>
      </c>
      <c r="H18" s="827">
        <v>159</v>
      </c>
      <c r="I18" s="827">
        <v>82</v>
      </c>
      <c r="J18" s="828">
        <v>77</v>
      </c>
      <c r="K18" s="827">
        <v>106</v>
      </c>
      <c r="L18" s="827">
        <v>60</v>
      </c>
      <c r="M18" s="828">
        <v>46</v>
      </c>
      <c r="N18" s="827">
        <v>159</v>
      </c>
      <c r="O18" s="827">
        <v>84</v>
      </c>
      <c r="P18" s="828">
        <v>75</v>
      </c>
      <c r="Q18" s="827">
        <v>86</v>
      </c>
      <c r="R18" s="827">
        <v>51</v>
      </c>
      <c r="S18" s="828">
        <v>35</v>
      </c>
      <c r="T18" s="827">
        <v>45</v>
      </c>
      <c r="U18" s="827">
        <v>23</v>
      </c>
      <c r="V18" s="828">
        <v>22</v>
      </c>
      <c r="W18" s="827">
        <v>39</v>
      </c>
      <c r="X18" s="827">
        <v>24</v>
      </c>
      <c r="Y18" s="828">
        <v>15</v>
      </c>
      <c r="Z18" s="827">
        <v>8</v>
      </c>
      <c r="AA18" s="827">
        <v>3</v>
      </c>
      <c r="AB18" s="828">
        <v>5</v>
      </c>
      <c r="AC18" s="827">
        <v>761</v>
      </c>
      <c r="AD18" s="827">
        <v>420</v>
      </c>
      <c r="AE18" s="828">
        <v>341</v>
      </c>
      <c r="AF18" s="827">
        <v>79</v>
      </c>
      <c r="AG18" s="827">
        <v>41</v>
      </c>
      <c r="AH18" s="828">
        <v>38</v>
      </c>
      <c r="AI18" s="827">
        <v>65</v>
      </c>
      <c r="AJ18" s="827">
        <v>31</v>
      </c>
      <c r="AK18" s="828">
        <v>34</v>
      </c>
      <c r="AL18" s="827">
        <v>78</v>
      </c>
      <c r="AM18" s="827">
        <v>45</v>
      </c>
      <c r="AN18" s="828">
        <v>33</v>
      </c>
      <c r="AO18" s="827">
        <v>46</v>
      </c>
      <c r="AP18" s="827">
        <v>26</v>
      </c>
      <c r="AQ18" s="828">
        <v>20</v>
      </c>
      <c r="AR18" s="827">
        <v>98</v>
      </c>
      <c r="AS18" s="827">
        <v>58</v>
      </c>
      <c r="AT18" s="828">
        <v>40</v>
      </c>
      <c r="AU18" s="827">
        <v>64</v>
      </c>
      <c r="AV18" s="827">
        <v>34</v>
      </c>
      <c r="AW18" s="828">
        <v>30</v>
      </c>
      <c r="AX18" s="827">
        <v>137</v>
      </c>
      <c r="AY18" s="827">
        <v>68</v>
      </c>
      <c r="AZ18" s="836">
        <v>69</v>
      </c>
      <c r="BA18" s="179" t="s">
        <v>443</v>
      </c>
    </row>
    <row r="19" spans="1:53" s="205" customFormat="1" ht="22.5" customHeight="1">
      <c r="A19" s="739" t="s">
        <v>245</v>
      </c>
      <c r="B19" s="831">
        <f t="shared" si="1"/>
        <v>3095</v>
      </c>
      <c r="C19" s="832">
        <f t="shared" si="1"/>
        <v>1695</v>
      </c>
      <c r="D19" s="832">
        <f t="shared" si="1"/>
        <v>1400</v>
      </c>
      <c r="E19" s="829">
        <v>959</v>
      </c>
      <c r="F19" s="829">
        <v>537</v>
      </c>
      <c r="G19" s="830">
        <v>422</v>
      </c>
      <c r="H19" s="829">
        <v>186</v>
      </c>
      <c r="I19" s="829">
        <v>98</v>
      </c>
      <c r="J19" s="830">
        <v>88</v>
      </c>
      <c r="K19" s="829">
        <v>95</v>
      </c>
      <c r="L19" s="829">
        <v>55</v>
      </c>
      <c r="M19" s="830">
        <v>40</v>
      </c>
      <c r="N19" s="829">
        <v>165</v>
      </c>
      <c r="O19" s="829">
        <v>86</v>
      </c>
      <c r="P19" s="830">
        <v>79</v>
      </c>
      <c r="Q19" s="829">
        <v>93</v>
      </c>
      <c r="R19" s="829">
        <v>49</v>
      </c>
      <c r="S19" s="830">
        <v>44</v>
      </c>
      <c r="T19" s="829">
        <v>65</v>
      </c>
      <c r="U19" s="829">
        <v>40</v>
      </c>
      <c r="V19" s="830">
        <v>25</v>
      </c>
      <c r="W19" s="829">
        <v>42</v>
      </c>
      <c r="X19" s="829">
        <v>20</v>
      </c>
      <c r="Y19" s="830">
        <v>22</v>
      </c>
      <c r="Z19" s="829">
        <v>11</v>
      </c>
      <c r="AA19" s="829">
        <v>6</v>
      </c>
      <c r="AB19" s="830">
        <v>5</v>
      </c>
      <c r="AC19" s="829">
        <v>850</v>
      </c>
      <c r="AD19" s="829">
        <v>448</v>
      </c>
      <c r="AE19" s="830">
        <v>402</v>
      </c>
      <c r="AF19" s="829">
        <v>80</v>
      </c>
      <c r="AG19" s="829">
        <v>47</v>
      </c>
      <c r="AH19" s="830">
        <v>33</v>
      </c>
      <c r="AI19" s="829">
        <v>66</v>
      </c>
      <c r="AJ19" s="829">
        <v>39</v>
      </c>
      <c r="AK19" s="830">
        <v>27</v>
      </c>
      <c r="AL19" s="829">
        <v>77</v>
      </c>
      <c r="AM19" s="829">
        <v>48</v>
      </c>
      <c r="AN19" s="830">
        <v>29</v>
      </c>
      <c r="AO19" s="829">
        <v>73</v>
      </c>
      <c r="AP19" s="829">
        <v>47</v>
      </c>
      <c r="AQ19" s="830">
        <v>26</v>
      </c>
      <c r="AR19" s="829">
        <v>98</v>
      </c>
      <c r="AS19" s="829">
        <v>50</v>
      </c>
      <c r="AT19" s="830">
        <v>48</v>
      </c>
      <c r="AU19" s="829">
        <v>66</v>
      </c>
      <c r="AV19" s="829">
        <v>38</v>
      </c>
      <c r="AW19" s="830">
        <v>28</v>
      </c>
      <c r="AX19" s="829">
        <v>169</v>
      </c>
      <c r="AY19" s="829">
        <v>87</v>
      </c>
      <c r="AZ19" s="837">
        <v>82</v>
      </c>
      <c r="BA19" s="261" t="s">
        <v>444</v>
      </c>
    </row>
    <row r="20" spans="1:19" s="434" customFormat="1" ht="14.25" customHeight="1">
      <c r="A20" s="993" t="s">
        <v>756</v>
      </c>
      <c r="B20" s="994"/>
      <c r="C20" s="994"/>
      <c r="I20" s="435"/>
      <c r="J20" s="435"/>
      <c r="O20" s="437"/>
      <c r="Q20" s="436" t="s">
        <v>2</v>
      </c>
      <c r="R20" s="437"/>
      <c r="S20" s="436"/>
    </row>
    <row r="21" spans="1:19" s="434" customFormat="1" ht="14.25" customHeight="1">
      <c r="A21" s="995" t="s">
        <v>478</v>
      </c>
      <c r="B21" s="995"/>
      <c r="C21" s="995"/>
      <c r="D21" s="995"/>
      <c r="E21" s="740"/>
      <c r="F21" s="740"/>
      <c r="G21" s="740"/>
      <c r="H21" s="740"/>
      <c r="I21" s="740"/>
      <c r="J21" s="740"/>
      <c r="K21" s="740"/>
      <c r="L21" s="740"/>
      <c r="M21" s="314" t="s">
        <v>96</v>
      </c>
      <c r="N21" s="740"/>
      <c r="O21" s="740"/>
      <c r="P21" s="740"/>
      <c r="Q21" s="740"/>
      <c r="R21" s="740"/>
      <c r="S21" s="740"/>
    </row>
  </sheetData>
  <sheetProtection/>
  <mergeCells count="8">
    <mergeCell ref="A20:C20"/>
    <mergeCell ref="A21:D21"/>
    <mergeCell ref="A1:P1"/>
    <mergeCell ref="Q1:AH1"/>
    <mergeCell ref="AI1:AZ1"/>
    <mergeCell ref="A2:P2"/>
    <mergeCell ref="Q2:AH2"/>
    <mergeCell ref="AI2:AZ2"/>
  </mergeCells>
  <printOptions/>
  <pageMargins left="0.4330708661417323" right="0.31496062992125984" top="0.6299212598425197" bottom="0.6692913385826772" header="0.5118110236220472" footer="0.5118110236220472"/>
  <pageSetup horizontalDpi="600" verticalDpi="600" orientation="landscape" paperSize="9" scale="75" r:id="rId1"/>
  <colBreaks count="2" manualBreakCount="2">
    <brk id="19" max="22" man="1"/>
    <brk id="3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1"/>
  <sheetViews>
    <sheetView zoomScalePageLayoutView="0" workbookViewId="0" topLeftCell="A1">
      <selection activeCell="D25" sqref="D25"/>
    </sheetView>
  </sheetViews>
  <sheetFormatPr defaultColWidth="8.88671875" defaultRowHeight="13.5"/>
  <cols>
    <col min="1" max="1" width="6.77734375" style="433" customWidth="1"/>
    <col min="2" max="2" width="9.88671875" style="433" bestFit="1" customWidth="1"/>
    <col min="3" max="4" width="8.88671875" style="433" bestFit="1" customWidth="1"/>
    <col min="5" max="5" width="6.77734375" style="433" customWidth="1"/>
    <col min="6" max="6" width="8.88671875" style="433" bestFit="1" customWidth="1"/>
    <col min="7" max="9" width="6.77734375" style="433" customWidth="1"/>
    <col min="10" max="10" width="8.77734375" style="433" customWidth="1"/>
    <col min="11" max="11" width="7.6640625" style="433" customWidth="1"/>
    <col min="12" max="14" width="6.77734375" style="433" customWidth="1"/>
    <col min="15" max="15" width="8.88671875" style="433" bestFit="1" customWidth="1"/>
    <col min="16" max="16" width="6.77734375" style="433" customWidth="1"/>
    <col min="17" max="17" width="8.88671875" style="433" bestFit="1" customWidth="1"/>
    <col min="18" max="18" width="7.99609375" style="433" customWidth="1"/>
    <col min="19" max="19" width="6.88671875" style="433" bestFit="1" customWidth="1"/>
    <col min="20" max="20" width="8.99609375" style="433" customWidth="1"/>
    <col min="21" max="21" width="9.3359375" style="433" customWidth="1"/>
    <col min="22" max="16384" width="8.88671875" style="433" customWidth="1"/>
  </cols>
  <sheetData>
    <row r="1" spans="1:53" s="478" customFormat="1" ht="30" customHeight="1">
      <c r="A1" s="996" t="s">
        <v>771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 t="s">
        <v>553</v>
      </c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/>
      <c r="AI1" s="996" t="s">
        <v>553</v>
      </c>
      <c r="AJ1" s="996"/>
      <c r="AK1" s="996"/>
      <c r="AL1" s="996"/>
      <c r="AM1" s="996"/>
      <c r="AN1" s="996"/>
      <c r="AO1" s="996"/>
      <c r="AP1" s="996"/>
      <c r="AQ1" s="996"/>
      <c r="AR1" s="996"/>
      <c r="AS1" s="996"/>
      <c r="AT1" s="996"/>
      <c r="AU1" s="996"/>
      <c r="AV1" s="996"/>
      <c r="AW1" s="996"/>
      <c r="AX1" s="996"/>
      <c r="AY1" s="996"/>
      <c r="AZ1" s="996"/>
      <c r="BA1" s="501"/>
    </row>
    <row r="2" spans="1:53" s="478" customFormat="1" ht="20.25" customHeight="1">
      <c r="A2" s="997" t="s">
        <v>554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 t="s">
        <v>555</v>
      </c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997"/>
      <c r="AF2" s="997"/>
      <c r="AG2" s="997"/>
      <c r="AH2" s="997"/>
      <c r="AI2" s="997" t="s">
        <v>555</v>
      </c>
      <c r="AJ2" s="997"/>
      <c r="AK2" s="997"/>
      <c r="AL2" s="997"/>
      <c r="AM2" s="997"/>
      <c r="AN2" s="997"/>
      <c r="AO2" s="997"/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502"/>
    </row>
    <row r="3" spans="1:53" s="483" customFormat="1" ht="24.75" customHeight="1">
      <c r="A3" s="503" t="s">
        <v>120</v>
      </c>
      <c r="B3" s="504"/>
      <c r="C3" s="504"/>
      <c r="D3" s="504"/>
      <c r="AE3" s="472"/>
      <c r="AF3" s="472"/>
      <c r="AG3" s="472"/>
      <c r="BA3" s="505" t="s">
        <v>130</v>
      </c>
    </row>
    <row r="4" spans="1:53" s="472" customFormat="1" ht="33.75" customHeight="1">
      <c r="A4" s="809" t="s">
        <v>851</v>
      </c>
      <c r="B4" s="508"/>
      <c r="C4" s="810" t="s">
        <v>100</v>
      </c>
      <c r="D4" s="507" t="s">
        <v>173</v>
      </c>
      <c r="E4" s="508"/>
      <c r="F4" s="810" t="s">
        <v>232</v>
      </c>
      <c r="G4" s="507" t="s">
        <v>233</v>
      </c>
      <c r="H4" s="508"/>
      <c r="I4" s="506" t="s">
        <v>341</v>
      </c>
      <c r="J4" s="507" t="s">
        <v>355</v>
      </c>
      <c r="K4" s="811"/>
      <c r="L4" s="506" t="s">
        <v>342</v>
      </c>
      <c r="M4" s="507" t="s">
        <v>356</v>
      </c>
      <c r="N4" s="508"/>
      <c r="O4" s="506" t="s">
        <v>343</v>
      </c>
      <c r="P4" s="507" t="s">
        <v>357</v>
      </c>
      <c r="Q4" s="508"/>
      <c r="R4" s="506" t="s">
        <v>344</v>
      </c>
      <c r="S4" s="507" t="s">
        <v>358</v>
      </c>
      <c r="T4" s="508"/>
      <c r="U4" s="506" t="s">
        <v>345</v>
      </c>
      <c r="V4" s="507" t="s">
        <v>359</v>
      </c>
      <c r="W4" s="508"/>
      <c r="X4" s="506" t="s">
        <v>346</v>
      </c>
      <c r="Y4" s="507" t="s">
        <v>360</v>
      </c>
      <c r="Z4" s="508"/>
      <c r="AA4" s="506" t="s">
        <v>508</v>
      </c>
      <c r="AB4" s="507" t="s">
        <v>507</v>
      </c>
      <c r="AC4" s="508"/>
      <c r="AD4" s="506" t="s">
        <v>347</v>
      </c>
      <c r="AE4" s="507" t="s">
        <v>361</v>
      </c>
      <c r="AF4" s="508"/>
      <c r="AG4" s="506" t="s">
        <v>348</v>
      </c>
      <c r="AH4" s="507" t="s">
        <v>546</v>
      </c>
      <c r="AI4" s="508"/>
      <c r="AJ4" s="506" t="s">
        <v>349</v>
      </c>
      <c r="AK4" s="507" t="s">
        <v>547</v>
      </c>
      <c r="AL4" s="508"/>
      <c r="AM4" s="506" t="s">
        <v>350</v>
      </c>
      <c r="AN4" s="507" t="s">
        <v>548</v>
      </c>
      <c r="AO4" s="508"/>
      <c r="AP4" s="506" t="s">
        <v>351</v>
      </c>
      <c r="AQ4" s="507" t="s">
        <v>549</v>
      </c>
      <c r="AR4" s="508"/>
      <c r="AS4" s="506" t="s">
        <v>352</v>
      </c>
      <c r="AT4" s="507" t="s">
        <v>550</v>
      </c>
      <c r="AU4" s="508"/>
      <c r="AV4" s="506" t="s">
        <v>353</v>
      </c>
      <c r="AW4" s="507" t="s">
        <v>551</v>
      </c>
      <c r="AX4" s="508"/>
      <c r="AY4" s="812" t="s">
        <v>354</v>
      </c>
      <c r="AZ4" s="813" t="s">
        <v>552</v>
      </c>
      <c r="BA4" s="809" t="s">
        <v>97</v>
      </c>
    </row>
    <row r="5" spans="1:53" s="472" customFormat="1" ht="33.75" customHeight="1">
      <c r="A5" s="179" t="s">
        <v>852</v>
      </c>
      <c r="B5" s="814"/>
      <c r="C5" s="815" t="s">
        <v>255</v>
      </c>
      <c r="D5" s="815" t="s">
        <v>256</v>
      </c>
      <c r="E5" s="814"/>
      <c r="F5" s="816" t="s">
        <v>255</v>
      </c>
      <c r="G5" s="815" t="s">
        <v>256</v>
      </c>
      <c r="H5" s="814"/>
      <c r="I5" s="815" t="s">
        <v>255</v>
      </c>
      <c r="J5" s="815" t="s">
        <v>256</v>
      </c>
      <c r="K5" s="814"/>
      <c r="L5" s="815" t="s">
        <v>255</v>
      </c>
      <c r="M5" s="815" t="s">
        <v>256</v>
      </c>
      <c r="N5" s="814"/>
      <c r="O5" s="815" t="s">
        <v>255</v>
      </c>
      <c r="P5" s="815" t="s">
        <v>256</v>
      </c>
      <c r="Q5" s="814"/>
      <c r="R5" s="815" t="s">
        <v>255</v>
      </c>
      <c r="S5" s="815" t="s">
        <v>256</v>
      </c>
      <c r="T5" s="814"/>
      <c r="U5" s="815" t="s">
        <v>255</v>
      </c>
      <c r="V5" s="815" t="s">
        <v>256</v>
      </c>
      <c r="W5" s="814"/>
      <c r="X5" s="815" t="s">
        <v>255</v>
      </c>
      <c r="Y5" s="815" t="s">
        <v>256</v>
      </c>
      <c r="Z5" s="814"/>
      <c r="AA5" s="815" t="s">
        <v>255</v>
      </c>
      <c r="AB5" s="815" t="s">
        <v>256</v>
      </c>
      <c r="AC5" s="814"/>
      <c r="AD5" s="815" t="s">
        <v>255</v>
      </c>
      <c r="AE5" s="815" t="s">
        <v>256</v>
      </c>
      <c r="AF5" s="814"/>
      <c r="AG5" s="815" t="s">
        <v>255</v>
      </c>
      <c r="AH5" s="815" t="s">
        <v>256</v>
      </c>
      <c r="AI5" s="814"/>
      <c r="AJ5" s="815" t="s">
        <v>255</v>
      </c>
      <c r="AK5" s="815" t="s">
        <v>256</v>
      </c>
      <c r="AL5" s="814"/>
      <c r="AM5" s="815" t="s">
        <v>255</v>
      </c>
      <c r="AN5" s="815" t="s">
        <v>256</v>
      </c>
      <c r="AO5" s="814"/>
      <c r="AP5" s="815" t="s">
        <v>255</v>
      </c>
      <c r="AQ5" s="815" t="s">
        <v>256</v>
      </c>
      <c r="AR5" s="814"/>
      <c r="AS5" s="815" t="s">
        <v>255</v>
      </c>
      <c r="AT5" s="815" t="s">
        <v>256</v>
      </c>
      <c r="AU5" s="814"/>
      <c r="AV5" s="815" t="s">
        <v>255</v>
      </c>
      <c r="AW5" s="815" t="s">
        <v>256</v>
      </c>
      <c r="AX5" s="814"/>
      <c r="AY5" s="815" t="s">
        <v>255</v>
      </c>
      <c r="AZ5" s="817" t="s">
        <v>256</v>
      </c>
      <c r="BA5" s="179" t="s">
        <v>200</v>
      </c>
    </row>
    <row r="6" spans="1:53" s="472" customFormat="1" ht="33.75" customHeight="1">
      <c r="A6" s="261"/>
      <c r="B6" s="818" t="s">
        <v>40</v>
      </c>
      <c r="C6" s="819" t="s">
        <v>55</v>
      </c>
      <c r="D6" s="819" t="s">
        <v>56</v>
      </c>
      <c r="E6" s="818" t="s">
        <v>40</v>
      </c>
      <c r="F6" s="818" t="s">
        <v>55</v>
      </c>
      <c r="G6" s="819" t="s">
        <v>56</v>
      </c>
      <c r="H6" s="818" t="s">
        <v>40</v>
      </c>
      <c r="I6" s="819" t="s">
        <v>55</v>
      </c>
      <c r="J6" s="819" t="s">
        <v>56</v>
      </c>
      <c r="K6" s="818" t="s">
        <v>40</v>
      </c>
      <c r="L6" s="819" t="s">
        <v>55</v>
      </c>
      <c r="M6" s="819" t="s">
        <v>56</v>
      </c>
      <c r="N6" s="818" t="s">
        <v>40</v>
      </c>
      <c r="O6" s="819" t="s">
        <v>55</v>
      </c>
      <c r="P6" s="819" t="s">
        <v>56</v>
      </c>
      <c r="Q6" s="818" t="s">
        <v>40</v>
      </c>
      <c r="R6" s="819" t="s">
        <v>55</v>
      </c>
      <c r="S6" s="819" t="s">
        <v>56</v>
      </c>
      <c r="T6" s="818" t="s">
        <v>40</v>
      </c>
      <c r="U6" s="819" t="s">
        <v>55</v>
      </c>
      <c r="V6" s="819" t="s">
        <v>56</v>
      </c>
      <c r="W6" s="818" t="s">
        <v>40</v>
      </c>
      <c r="X6" s="819" t="s">
        <v>55</v>
      </c>
      <c r="Y6" s="819" t="s">
        <v>56</v>
      </c>
      <c r="Z6" s="818" t="s">
        <v>40</v>
      </c>
      <c r="AA6" s="819" t="s">
        <v>55</v>
      </c>
      <c r="AB6" s="819" t="s">
        <v>56</v>
      </c>
      <c r="AC6" s="818" t="s">
        <v>40</v>
      </c>
      <c r="AD6" s="819" t="s">
        <v>55</v>
      </c>
      <c r="AE6" s="819" t="s">
        <v>56</v>
      </c>
      <c r="AF6" s="818" t="s">
        <v>40</v>
      </c>
      <c r="AG6" s="819" t="s">
        <v>55</v>
      </c>
      <c r="AH6" s="819" t="s">
        <v>56</v>
      </c>
      <c r="AI6" s="818" t="s">
        <v>40</v>
      </c>
      <c r="AJ6" s="819" t="s">
        <v>55</v>
      </c>
      <c r="AK6" s="819" t="s">
        <v>56</v>
      </c>
      <c r="AL6" s="818" t="s">
        <v>40</v>
      </c>
      <c r="AM6" s="819" t="s">
        <v>55</v>
      </c>
      <c r="AN6" s="819" t="s">
        <v>56</v>
      </c>
      <c r="AO6" s="818" t="s">
        <v>40</v>
      </c>
      <c r="AP6" s="819" t="s">
        <v>55</v>
      </c>
      <c r="AQ6" s="819" t="s">
        <v>56</v>
      </c>
      <c r="AR6" s="818" t="s">
        <v>40</v>
      </c>
      <c r="AS6" s="819" t="s">
        <v>55</v>
      </c>
      <c r="AT6" s="819" t="s">
        <v>56</v>
      </c>
      <c r="AU6" s="818" t="s">
        <v>40</v>
      </c>
      <c r="AV6" s="819" t="s">
        <v>55</v>
      </c>
      <c r="AW6" s="819" t="s">
        <v>56</v>
      </c>
      <c r="AX6" s="818" t="s">
        <v>40</v>
      </c>
      <c r="AY6" s="819" t="s">
        <v>55</v>
      </c>
      <c r="AZ6" s="820" t="s">
        <v>56</v>
      </c>
      <c r="BA6" s="261"/>
    </row>
    <row r="7" spans="1:53" s="509" customFormat="1" ht="22.5" customHeight="1">
      <c r="A7" s="737" t="s">
        <v>838</v>
      </c>
      <c r="B7" s="821">
        <f>SUM(B8:B19)</f>
        <v>21723</v>
      </c>
      <c r="C7" s="822">
        <f aca="true" t="shared" si="0" ref="C7:AZ7">SUM(C8:C19)</f>
        <v>11510</v>
      </c>
      <c r="D7" s="822">
        <f t="shared" si="0"/>
        <v>10213</v>
      </c>
      <c r="E7" s="823">
        <f t="shared" si="0"/>
        <v>5739</v>
      </c>
      <c r="F7" s="823">
        <f t="shared" si="0"/>
        <v>2966</v>
      </c>
      <c r="G7" s="823">
        <f t="shared" si="0"/>
        <v>2773</v>
      </c>
      <c r="H7" s="823">
        <f t="shared" si="0"/>
        <v>1742</v>
      </c>
      <c r="I7" s="823">
        <f t="shared" si="0"/>
        <v>891</v>
      </c>
      <c r="J7" s="823">
        <f t="shared" si="0"/>
        <v>851</v>
      </c>
      <c r="K7" s="823">
        <f t="shared" si="0"/>
        <v>631</v>
      </c>
      <c r="L7" s="823">
        <f t="shared" si="0"/>
        <v>334</v>
      </c>
      <c r="M7" s="823">
        <f t="shared" si="0"/>
        <v>297</v>
      </c>
      <c r="N7" s="823">
        <f t="shared" si="0"/>
        <v>1222</v>
      </c>
      <c r="O7" s="823">
        <f t="shared" si="0"/>
        <v>650</v>
      </c>
      <c r="P7" s="823">
        <f t="shared" si="0"/>
        <v>572</v>
      </c>
      <c r="Q7" s="823">
        <f t="shared" si="0"/>
        <v>668</v>
      </c>
      <c r="R7" s="823">
        <f t="shared" si="0"/>
        <v>352</v>
      </c>
      <c r="S7" s="823">
        <f t="shared" si="0"/>
        <v>316</v>
      </c>
      <c r="T7" s="823">
        <f t="shared" si="0"/>
        <v>570</v>
      </c>
      <c r="U7" s="823">
        <f t="shared" si="0"/>
        <v>306</v>
      </c>
      <c r="V7" s="823">
        <f t="shared" si="0"/>
        <v>264</v>
      </c>
      <c r="W7" s="823">
        <f t="shared" si="0"/>
        <v>392</v>
      </c>
      <c r="X7" s="823">
        <f t="shared" si="0"/>
        <v>206</v>
      </c>
      <c r="Y7" s="823">
        <f t="shared" si="0"/>
        <v>186</v>
      </c>
      <c r="Z7" s="823">
        <f t="shared" si="0"/>
        <v>134</v>
      </c>
      <c r="AA7" s="823">
        <f t="shared" si="0"/>
        <v>76</v>
      </c>
      <c r="AB7" s="823">
        <f t="shared" si="0"/>
        <v>58</v>
      </c>
      <c r="AC7" s="823">
        <f t="shared" si="0"/>
        <v>5291</v>
      </c>
      <c r="AD7" s="823">
        <f t="shared" si="0"/>
        <v>2788</v>
      </c>
      <c r="AE7" s="823">
        <f t="shared" si="0"/>
        <v>2503</v>
      </c>
      <c r="AF7" s="823">
        <f t="shared" si="0"/>
        <v>543</v>
      </c>
      <c r="AG7" s="823">
        <f t="shared" si="0"/>
        <v>299</v>
      </c>
      <c r="AH7" s="823">
        <f t="shared" si="0"/>
        <v>244</v>
      </c>
      <c r="AI7" s="823">
        <f t="shared" si="0"/>
        <v>546</v>
      </c>
      <c r="AJ7" s="823">
        <f t="shared" si="0"/>
        <v>295</v>
      </c>
      <c r="AK7" s="823">
        <f t="shared" si="0"/>
        <v>251</v>
      </c>
      <c r="AL7" s="823">
        <f t="shared" si="0"/>
        <v>757</v>
      </c>
      <c r="AM7" s="823">
        <f t="shared" si="0"/>
        <v>415</v>
      </c>
      <c r="AN7" s="823">
        <f t="shared" si="0"/>
        <v>342</v>
      </c>
      <c r="AO7" s="823">
        <f t="shared" si="0"/>
        <v>609</v>
      </c>
      <c r="AP7" s="823">
        <f t="shared" si="0"/>
        <v>325</v>
      </c>
      <c r="AQ7" s="823">
        <f t="shared" si="0"/>
        <v>284</v>
      </c>
      <c r="AR7" s="823">
        <f t="shared" si="0"/>
        <v>928</v>
      </c>
      <c r="AS7" s="823">
        <f t="shared" si="0"/>
        <v>519</v>
      </c>
      <c r="AT7" s="823">
        <f t="shared" si="0"/>
        <v>409</v>
      </c>
      <c r="AU7" s="823">
        <f t="shared" si="0"/>
        <v>728</v>
      </c>
      <c r="AV7" s="823">
        <f t="shared" si="0"/>
        <v>411</v>
      </c>
      <c r="AW7" s="823">
        <f t="shared" si="0"/>
        <v>317</v>
      </c>
      <c r="AX7" s="823">
        <f t="shared" si="0"/>
        <v>1223</v>
      </c>
      <c r="AY7" s="823">
        <f t="shared" si="0"/>
        <v>677</v>
      </c>
      <c r="AZ7" s="834">
        <f t="shared" si="0"/>
        <v>546</v>
      </c>
      <c r="BA7" s="727" t="s">
        <v>849</v>
      </c>
    </row>
    <row r="8" spans="1:53" s="205" customFormat="1" ht="22.5" customHeight="1">
      <c r="A8" s="738" t="s">
        <v>234</v>
      </c>
      <c r="B8" s="824">
        <f>E8+H8+K8+N8+Q8+T8+W8+Z8+AC8+AF8+AI8+AL8+AO8+AR8+AU8+AX8</f>
        <v>2025</v>
      </c>
      <c r="C8" s="825">
        <f>F8+I8+L8+O8+R8+U8+X8+AA8+AD8+AG8+AJ8+AM8+AP8+AS8+AV8+AY8</f>
        <v>1043</v>
      </c>
      <c r="D8" s="825">
        <f>G8+J8+M8+P8+S8+V8+Y8+AB8+AE8+AH8+AK8+AN8+AQ8+AT8+AW8+AZ8</f>
        <v>982</v>
      </c>
      <c r="E8" s="826">
        <v>523</v>
      </c>
      <c r="F8" s="826">
        <v>267</v>
      </c>
      <c r="G8" s="826">
        <v>256</v>
      </c>
      <c r="H8" s="827">
        <v>171</v>
      </c>
      <c r="I8" s="827">
        <v>88</v>
      </c>
      <c r="J8" s="828">
        <v>83</v>
      </c>
      <c r="K8" s="827">
        <v>56</v>
      </c>
      <c r="L8" s="827">
        <v>29</v>
      </c>
      <c r="M8" s="828">
        <v>27</v>
      </c>
      <c r="N8" s="827">
        <v>97</v>
      </c>
      <c r="O8" s="827">
        <v>43</v>
      </c>
      <c r="P8" s="828">
        <v>54</v>
      </c>
      <c r="Q8" s="827">
        <v>75</v>
      </c>
      <c r="R8" s="827">
        <v>34</v>
      </c>
      <c r="S8" s="828">
        <v>41</v>
      </c>
      <c r="T8" s="827">
        <v>54</v>
      </c>
      <c r="U8" s="827">
        <v>22</v>
      </c>
      <c r="V8" s="828">
        <v>32</v>
      </c>
      <c r="W8" s="827">
        <v>33</v>
      </c>
      <c r="X8" s="827">
        <v>21</v>
      </c>
      <c r="Y8" s="828">
        <v>12</v>
      </c>
      <c r="Z8" s="828">
        <v>14</v>
      </c>
      <c r="AA8" s="828">
        <v>9</v>
      </c>
      <c r="AB8" s="828">
        <v>5</v>
      </c>
      <c r="AC8" s="827">
        <v>496</v>
      </c>
      <c r="AD8" s="827">
        <v>255</v>
      </c>
      <c r="AE8" s="828">
        <v>241</v>
      </c>
      <c r="AF8" s="827">
        <v>42</v>
      </c>
      <c r="AG8" s="827">
        <v>19</v>
      </c>
      <c r="AH8" s="828">
        <v>23</v>
      </c>
      <c r="AI8" s="827">
        <v>55</v>
      </c>
      <c r="AJ8" s="827">
        <v>28</v>
      </c>
      <c r="AK8" s="828">
        <v>27</v>
      </c>
      <c r="AL8" s="827">
        <v>62</v>
      </c>
      <c r="AM8" s="827">
        <v>33</v>
      </c>
      <c r="AN8" s="828">
        <v>29</v>
      </c>
      <c r="AO8" s="827">
        <v>38</v>
      </c>
      <c r="AP8" s="827">
        <v>24</v>
      </c>
      <c r="AQ8" s="828">
        <v>14</v>
      </c>
      <c r="AR8" s="827">
        <v>88</v>
      </c>
      <c r="AS8" s="827">
        <v>53</v>
      </c>
      <c r="AT8" s="828">
        <v>35</v>
      </c>
      <c r="AU8" s="827">
        <v>81</v>
      </c>
      <c r="AV8" s="827">
        <v>46</v>
      </c>
      <c r="AW8" s="828">
        <v>35</v>
      </c>
      <c r="AX8" s="827">
        <v>140</v>
      </c>
      <c r="AY8" s="827">
        <v>72</v>
      </c>
      <c r="AZ8" s="836">
        <v>68</v>
      </c>
      <c r="BA8" s="43" t="s">
        <v>433</v>
      </c>
    </row>
    <row r="9" spans="1:53" s="205" customFormat="1" ht="22.5" customHeight="1">
      <c r="A9" s="738" t="s">
        <v>235</v>
      </c>
      <c r="B9" s="824">
        <f aca="true" t="shared" si="1" ref="B9:D19">E9+H9+K9+N9+Q9+T9+W9+Z9+AC9+AF9+AI9+AL9+AO9+AR9+AU9+AX9</f>
        <v>2878</v>
      </c>
      <c r="C9" s="825">
        <f t="shared" si="1"/>
        <v>1407</v>
      </c>
      <c r="D9" s="825">
        <f t="shared" si="1"/>
        <v>1471</v>
      </c>
      <c r="E9" s="827">
        <v>738</v>
      </c>
      <c r="F9" s="827">
        <v>343</v>
      </c>
      <c r="G9" s="827">
        <v>395</v>
      </c>
      <c r="H9" s="827">
        <v>257</v>
      </c>
      <c r="I9" s="827">
        <v>115</v>
      </c>
      <c r="J9" s="827">
        <v>142</v>
      </c>
      <c r="K9" s="827">
        <v>94</v>
      </c>
      <c r="L9" s="827">
        <v>44</v>
      </c>
      <c r="M9" s="827">
        <v>50</v>
      </c>
      <c r="N9" s="827">
        <v>193</v>
      </c>
      <c r="O9" s="827">
        <v>101</v>
      </c>
      <c r="P9" s="827">
        <v>92</v>
      </c>
      <c r="Q9" s="827">
        <v>95</v>
      </c>
      <c r="R9" s="827">
        <v>48</v>
      </c>
      <c r="S9" s="827">
        <v>47</v>
      </c>
      <c r="T9" s="827">
        <v>84</v>
      </c>
      <c r="U9" s="827">
        <v>46</v>
      </c>
      <c r="V9" s="827">
        <v>38</v>
      </c>
      <c r="W9" s="827">
        <v>45</v>
      </c>
      <c r="X9" s="827">
        <v>24</v>
      </c>
      <c r="Y9" s="827">
        <v>21</v>
      </c>
      <c r="Z9" s="827">
        <v>21</v>
      </c>
      <c r="AA9" s="827">
        <v>12</v>
      </c>
      <c r="AB9" s="827">
        <v>9</v>
      </c>
      <c r="AC9" s="827">
        <v>633</v>
      </c>
      <c r="AD9" s="827">
        <v>298</v>
      </c>
      <c r="AE9" s="827">
        <v>335</v>
      </c>
      <c r="AF9" s="827">
        <v>49</v>
      </c>
      <c r="AG9" s="827">
        <v>28</v>
      </c>
      <c r="AH9" s="827">
        <v>21</v>
      </c>
      <c r="AI9" s="827">
        <v>64</v>
      </c>
      <c r="AJ9" s="827">
        <v>29</v>
      </c>
      <c r="AK9" s="827">
        <v>35</v>
      </c>
      <c r="AL9" s="827">
        <v>127</v>
      </c>
      <c r="AM9" s="827">
        <v>67</v>
      </c>
      <c r="AN9" s="827">
        <v>60</v>
      </c>
      <c r="AO9" s="827">
        <v>66</v>
      </c>
      <c r="AP9" s="827">
        <v>35</v>
      </c>
      <c r="AQ9" s="827">
        <v>31</v>
      </c>
      <c r="AR9" s="827">
        <v>116</v>
      </c>
      <c r="AS9" s="827">
        <v>72</v>
      </c>
      <c r="AT9" s="827">
        <v>44</v>
      </c>
      <c r="AU9" s="827">
        <v>121</v>
      </c>
      <c r="AV9" s="827">
        <v>64</v>
      </c>
      <c r="AW9" s="827">
        <v>57</v>
      </c>
      <c r="AX9" s="827">
        <v>175</v>
      </c>
      <c r="AY9" s="827">
        <v>81</v>
      </c>
      <c r="AZ9" s="835">
        <v>94</v>
      </c>
      <c r="BA9" s="43" t="s">
        <v>434</v>
      </c>
    </row>
    <row r="10" spans="1:53" s="205" customFormat="1" ht="22.5" customHeight="1">
      <c r="A10" s="738" t="s">
        <v>236</v>
      </c>
      <c r="B10" s="824">
        <f t="shared" si="1"/>
        <v>2079</v>
      </c>
      <c r="C10" s="825">
        <f t="shared" si="1"/>
        <v>1163</v>
      </c>
      <c r="D10" s="825">
        <f t="shared" si="1"/>
        <v>916</v>
      </c>
      <c r="E10" s="827">
        <v>570</v>
      </c>
      <c r="F10" s="827">
        <v>314</v>
      </c>
      <c r="G10" s="827">
        <v>256</v>
      </c>
      <c r="H10" s="827">
        <v>185</v>
      </c>
      <c r="I10" s="827">
        <v>95</v>
      </c>
      <c r="J10" s="827">
        <v>90</v>
      </c>
      <c r="K10" s="827">
        <v>68</v>
      </c>
      <c r="L10" s="827">
        <v>41</v>
      </c>
      <c r="M10" s="827">
        <v>27</v>
      </c>
      <c r="N10" s="827">
        <v>122</v>
      </c>
      <c r="O10" s="827">
        <v>73</v>
      </c>
      <c r="P10" s="827">
        <v>49</v>
      </c>
      <c r="Q10" s="827">
        <v>64</v>
      </c>
      <c r="R10" s="827">
        <v>37</v>
      </c>
      <c r="S10" s="827">
        <v>27</v>
      </c>
      <c r="T10" s="827">
        <v>48</v>
      </c>
      <c r="U10" s="827">
        <v>29</v>
      </c>
      <c r="V10" s="827">
        <v>19</v>
      </c>
      <c r="W10" s="827">
        <v>39</v>
      </c>
      <c r="X10" s="827">
        <v>22</v>
      </c>
      <c r="Y10" s="827">
        <v>17</v>
      </c>
      <c r="Z10" s="827">
        <v>7</v>
      </c>
      <c r="AA10" s="827">
        <v>3</v>
      </c>
      <c r="AB10" s="827">
        <v>4</v>
      </c>
      <c r="AC10" s="827">
        <v>464</v>
      </c>
      <c r="AD10" s="827">
        <v>262</v>
      </c>
      <c r="AE10" s="827">
        <v>202</v>
      </c>
      <c r="AF10" s="827">
        <v>65</v>
      </c>
      <c r="AG10" s="827">
        <v>37</v>
      </c>
      <c r="AH10" s="827">
        <v>28</v>
      </c>
      <c r="AI10" s="827">
        <v>50</v>
      </c>
      <c r="AJ10" s="827">
        <v>25</v>
      </c>
      <c r="AK10" s="827">
        <v>25</v>
      </c>
      <c r="AL10" s="827">
        <v>63</v>
      </c>
      <c r="AM10" s="827">
        <v>31</v>
      </c>
      <c r="AN10" s="827">
        <v>32</v>
      </c>
      <c r="AO10" s="827">
        <v>59</v>
      </c>
      <c r="AP10" s="827">
        <v>38</v>
      </c>
      <c r="AQ10" s="827">
        <v>21</v>
      </c>
      <c r="AR10" s="827">
        <v>98</v>
      </c>
      <c r="AS10" s="827">
        <v>55</v>
      </c>
      <c r="AT10" s="827">
        <v>43</v>
      </c>
      <c r="AU10" s="827">
        <v>62</v>
      </c>
      <c r="AV10" s="827">
        <v>38</v>
      </c>
      <c r="AW10" s="827">
        <v>24</v>
      </c>
      <c r="AX10" s="827">
        <v>115</v>
      </c>
      <c r="AY10" s="827">
        <v>63</v>
      </c>
      <c r="AZ10" s="835">
        <v>52</v>
      </c>
      <c r="BA10" s="43" t="s">
        <v>435</v>
      </c>
    </row>
    <row r="11" spans="1:53" s="205" customFormat="1" ht="22.5" customHeight="1">
      <c r="A11" s="738" t="s">
        <v>237</v>
      </c>
      <c r="B11" s="824">
        <f t="shared" si="1"/>
        <v>1688</v>
      </c>
      <c r="C11" s="825">
        <f t="shared" si="1"/>
        <v>987</v>
      </c>
      <c r="D11" s="825">
        <f t="shared" si="1"/>
        <v>701</v>
      </c>
      <c r="E11" s="827">
        <v>477</v>
      </c>
      <c r="F11" s="827">
        <v>289</v>
      </c>
      <c r="G11" s="827">
        <v>188</v>
      </c>
      <c r="H11" s="827">
        <v>102</v>
      </c>
      <c r="I11" s="827">
        <v>61</v>
      </c>
      <c r="J11" s="827">
        <v>41</v>
      </c>
      <c r="K11" s="827">
        <v>47</v>
      </c>
      <c r="L11" s="827">
        <v>25</v>
      </c>
      <c r="M11" s="827">
        <v>22</v>
      </c>
      <c r="N11" s="827">
        <v>112</v>
      </c>
      <c r="O11" s="827">
        <v>60</v>
      </c>
      <c r="P11" s="827">
        <v>52</v>
      </c>
      <c r="Q11" s="827">
        <v>39</v>
      </c>
      <c r="R11" s="827">
        <v>23</v>
      </c>
      <c r="S11" s="827">
        <v>16</v>
      </c>
      <c r="T11" s="827">
        <v>35</v>
      </c>
      <c r="U11" s="827">
        <v>23</v>
      </c>
      <c r="V11" s="827">
        <v>12</v>
      </c>
      <c r="W11" s="827">
        <v>39</v>
      </c>
      <c r="X11" s="827">
        <v>23</v>
      </c>
      <c r="Y11" s="827">
        <v>16</v>
      </c>
      <c r="Z11" s="827">
        <v>5</v>
      </c>
      <c r="AA11" s="827">
        <v>3</v>
      </c>
      <c r="AB11" s="827">
        <v>2</v>
      </c>
      <c r="AC11" s="827">
        <v>383</v>
      </c>
      <c r="AD11" s="827">
        <v>235</v>
      </c>
      <c r="AE11" s="827">
        <v>148</v>
      </c>
      <c r="AF11" s="827">
        <v>50</v>
      </c>
      <c r="AG11" s="827">
        <v>27</v>
      </c>
      <c r="AH11" s="827">
        <v>23</v>
      </c>
      <c r="AI11" s="827">
        <v>30</v>
      </c>
      <c r="AJ11" s="827">
        <v>16</v>
      </c>
      <c r="AK11" s="827">
        <v>14</v>
      </c>
      <c r="AL11" s="827">
        <v>104</v>
      </c>
      <c r="AM11" s="827">
        <v>49</v>
      </c>
      <c r="AN11" s="827">
        <v>55</v>
      </c>
      <c r="AO11" s="827">
        <v>34</v>
      </c>
      <c r="AP11" s="827">
        <v>14</v>
      </c>
      <c r="AQ11" s="827">
        <v>20</v>
      </c>
      <c r="AR11" s="827">
        <v>73</v>
      </c>
      <c r="AS11" s="827">
        <v>38</v>
      </c>
      <c r="AT11" s="827">
        <v>35</v>
      </c>
      <c r="AU11" s="827">
        <v>64</v>
      </c>
      <c r="AV11" s="827">
        <v>42</v>
      </c>
      <c r="AW11" s="827">
        <v>22</v>
      </c>
      <c r="AX11" s="827">
        <v>94</v>
      </c>
      <c r="AY11" s="827">
        <v>59</v>
      </c>
      <c r="AZ11" s="835">
        <v>35</v>
      </c>
      <c r="BA11" s="43" t="s">
        <v>436</v>
      </c>
    </row>
    <row r="12" spans="1:53" s="205" customFormat="1" ht="22.5" customHeight="1">
      <c r="A12" s="738" t="s">
        <v>238</v>
      </c>
      <c r="B12" s="824">
        <f t="shared" si="1"/>
        <v>1529</v>
      </c>
      <c r="C12" s="825">
        <f t="shared" si="1"/>
        <v>779</v>
      </c>
      <c r="D12" s="825">
        <f t="shared" si="1"/>
        <v>750</v>
      </c>
      <c r="E12" s="827">
        <v>400</v>
      </c>
      <c r="F12" s="827">
        <v>192</v>
      </c>
      <c r="G12" s="827">
        <v>208</v>
      </c>
      <c r="H12" s="827">
        <v>117</v>
      </c>
      <c r="I12" s="827">
        <v>61</v>
      </c>
      <c r="J12" s="827">
        <v>56</v>
      </c>
      <c r="K12" s="827">
        <v>52</v>
      </c>
      <c r="L12" s="827">
        <v>29</v>
      </c>
      <c r="M12" s="827">
        <v>23</v>
      </c>
      <c r="N12" s="827">
        <v>91</v>
      </c>
      <c r="O12" s="827">
        <v>52</v>
      </c>
      <c r="P12" s="827">
        <v>39</v>
      </c>
      <c r="Q12" s="827">
        <v>47</v>
      </c>
      <c r="R12" s="827">
        <v>22</v>
      </c>
      <c r="S12" s="827">
        <v>25</v>
      </c>
      <c r="T12" s="827">
        <v>41</v>
      </c>
      <c r="U12" s="827">
        <v>22</v>
      </c>
      <c r="V12" s="827">
        <v>19</v>
      </c>
      <c r="W12" s="827">
        <v>38</v>
      </c>
      <c r="X12" s="827">
        <v>18</v>
      </c>
      <c r="Y12" s="827">
        <v>20</v>
      </c>
      <c r="Z12" s="827">
        <v>3</v>
      </c>
      <c r="AA12" s="827">
        <v>1</v>
      </c>
      <c r="AB12" s="827">
        <v>2</v>
      </c>
      <c r="AC12" s="827">
        <v>392</v>
      </c>
      <c r="AD12" s="827">
        <v>202</v>
      </c>
      <c r="AE12" s="827">
        <v>190</v>
      </c>
      <c r="AF12" s="827">
        <v>50</v>
      </c>
      <c r="AG12" s="827">
        <v>30</v>
      </c>
      <c r="AH12" s="827">
        <v>20</v>
      </c>
      <c r="AI12" s="827">
        <v>32</v>
      </c>
      <c r="AJ12" s="827">
        <v>17</v>
      </c>
      <c r="AK12" s="827">
        <v>15</v>
      </c>
      <c r="AL12" s="827">
        <v>50</v>
      </c>
      <c r="AM12" s="827">
        <v>24</v>
      </c>
      <c r="AN12" s="827">
        <v>26</v>
      </c>
      <c r="AO12" s="827">
        <v>47</v>
      </c>
      <c r="AP12" s="827">
        <v>16</v>
      </c>
      <c r="AQ12" s="827">
        <v>31</v>
      </c>
      <c r="AR12" s="827">
        <v>51</v>
      </c>
      <c r="AS12" s="827">
        <v>27</v>
      </c>
      <c r="AT12" s="827">
        <v>24</v>
      </c>
      <c r="AU12" s="827">
        <v>42</v>
      </c>
      <c r="AV12" s="827">
        <v>27</v>
      </c>
      <c r="AW12" s="827">
        <v>15</v>
      </c>
      <c r="AX12" s="827">
        <v>76</v>
      </c>
      <c r="AY12" s="827">
        <v>39</v>
      </c>
      <c r="AZ12" s="835">
        <v>37</v>
      </c>
      <c r="BA12" s="43" t="s">
        <v>437</v>
      </c>
    </row>
    <row r="13" spans="1:53" s="205" customFormat="1" ht="22.5" customHeight="1">
      <c r="A13" s="738" t="s">
        <v>239</v>
      </c>
      <c r="B13" s="824">
        <f t="shared" si="1"/>
        <v>1448</v>
      </c>
      <c r="C13" s="825">
        <f t="shared" si="1"/>
        <v>818</v>
      </c>
      <c r="D13" s="825">
        <f t="shared" si="1"/>
        <v>630</v>
      </c>
      <c r="E13" s="827">
        <v>379</v>
      </c>
      <c r="F13" s="827">
        <v>202</v>
      </c>
      <c r="G13" s="827">
        <v>177</v>
      </c>
      <c r="H13" s="827">
        <v>108</v>
      </c>
      <c r="I13" s="827">
        <v>61</v>
      </c>
      <c r="J13" s="827">
        <v>47</v>
      </c>
      <c r="K13" s="827">
        <v>36</v>
      </c>
      <c r="L13" s="827">
        <v>16</v>
      </c>
      <c r="M13" s="827">
        <v>20</v>
      </c>
      <c r="N13" s="827">
        <v>81</v>
      </c>
      <c r="O13" s="827">
        <v>50</v>
      </c>
      <c r="P13" s="827">
        <v>31</v>
      </c>
      <c r="Q13" s="827">
        <v>30</v>
      </c>
      <c r="R13" s="827">
        <v>15</v>
      </c>
      <c r="S13" s="827">
        <v>15</v>
      </c>
      <c r="T13" s="827">
        <v>38</v>
      </c>
      <c r="U13" s="827">
        <v>21</v>
      </c>
      <c r="V13" s="827">
        <v>17</v>
      </c>
      <c r="W13" s="827">
        <v>12</v>
      </c>
      <c r="X13" s="827">
        <v>7</v>
      </c>
      <c r="Y13" s="827">
        <v>5</v>
      </c>
      <c r="Z13" s="827">
        <v>8</v>
      </c>
      <c r="AA13" s="827">
        <v>5</v>
      </c>
      <c r="AB13" s="827">
        <v>3</v>
      </c>
      <c r="AC13" s="827">
        <v>366</v>
      </c>
      <c r="AD13" s="827">
        <v>214</v>
      </c>
      <c r="AE13" s="827">
        <v>152</v>
      </c>
      <c r="AF13" s="827">
        <v>55</v>
      </c>
      <c r="AG13" s="827">
        <v>28</v>
      </c>
      <c r="AH13" s="827">
        <v>27</v>
      </c>
      <c r="AI13" s="827">
        <v>37</v>
      </c>
      <c r="AJ13" s="827">
        <v>22</v>
      </c>
      <c r="AK13" s="827">
        <v>15</v>
      </c>
      <c r="AL13" s="827">
        <v>48</v>
      </c>
      <c r="AM13" s="827">
        <v>33</v>
      </c>
      <c r="AN13" s="827">
        <v>15</v>
      </c>
      <c r="AO13" s="827">
        <v>49</v>
      </c>
      <c r="AP13" s="827">
        <v>27</v>
      </c>
      <c r="AQ13" s="827">
        <v>22</v>
      </c>
      <c r="AR13" s="827">
        <v>65</v>
      </c>
      <c r="AS13" s="827">
        <v>39</v>
      </c>
      <c r="AT13" s="827">
        <v>26</v>
      </c>
      <c r="AU13" s="827">
        <v>53</v>
      </c>
      <c r="AV13" s="827">
        <v>29</v>
      </c>
      <c r="AW13" s="827">
        <v>24</v>
      </c>
      <c r="AX13" s="827">
        <v>83</v>
      </c>
      <c r="AY13" s="827">
        <v>49</v>
      </c>
      <c r="AZ13" s="835">
        <v>34</v>
      </c>
      <c r="BA13" s="43" t="s">
        <v>438</v>
      </c>
    </row>
    <row r="14" spans="1:53" s="205" customFormat="1" ht="22.5" customHeight="1">
      <c r="A14" s="738" t="s">
        <v>240</v>
      </c>
      <c r="B14" s="824">
        <f t="shared" si="1"/>
        <v>1693</v>
      </c>
      <c r="C14" s="825">
        <f t="shared" si="1"/>
        <v>925</v>
      </c>
      <c r="D14" s="825">
        <f t="shared" si="1"/>
        <v>768</v>
      </c>
      <c r="E14" s="827">
        <v>433</v>
      </c>
      <c r="F14" s="827">
        <v>228</v>
      </c>
      <c r="G14" s="827">
        <v>205</v>
      </c>
      <c r="H14" s="827">
        <v>126</v>
      </c>
      <c r="I14" s="827">
        <v>70</v>
      </c>
      <c r="J14" s="827">
        <v>56</v>
      </c>
      <c r="K14" s="827">
        <v>44</v>
      </c>
      <c r="L14" s="827">
        <v>20</v>
      </c>
      <c r="M14" s="827">
        <v>24</v>
      </c>
      <c r="N14" s="827">
        <v>95</v>
      </c>
      <c r="O14" s="827">
        <v>54</v>
      </c>
      <c r="P14" s="827">
        <v>41</v>
      </c>
      <c r="Q14" s="827">
        <v>41</v>
      </c>
      <c r="R14" s="827">
        <v>26</v>
      </c>
      <c r="S14" s="827">
        <v>15</v>
      </c>
      <c r="T14" s="827">
        <v>47</v>
      </c>
      <c r="U14" s="827">
        <v>25</v>
      </c>
      <c r="V14" s="827">
        <v>22</v>
      </c>
      <c r="W14" s="827">
        <v>30</v>
      </c>
      <c r="X14" s="827">
        <v>15</v>
      </c>
      <c r="Y14" s="827">
        <v>15</v>
      </c>
      <c r="Z14" s="827">
        <v>4</v>
      </c>
      <c r="AA14" s="827">
        <v>3</v>
      </c>
      <c r="AB14" s="827">
        <v>1</v>
      </c>
      <c r="AC14" s="827">
        <v>434</v>
      </c>
      <c r="AD14" s="827">
        <v>232</v>
      </c>
      <c r="AE14" s="827">
        <v>202</v>
      </c>
      <c r="AF14" s="827">
        <v>24</v>
      </c>
      <c r="AG14" s="827">
        <v>13</v>
      </c>
      <c r="AH14" s="827">
        <v>11</v>
      </c>
      <c r="AI14" s="827">
        <v>51</v>
      </c>
      <c r="AJ14" s="827">
        <v>35</v>
      </c>
      <c r="AK14" s="827">
        <v>16</v>
      </c>
      <c r="AL14" s="827">
        <v>54</v>
      </c>
      <c r="AM14" s="827">
        <v>35</v>
      </c>
      <c r="AN14" s="827">
        <v>19</v>
      </c>
      <c r="AO14" s="827">
        <v>84</v>
      </c>
      <c r="AP14" s="827">
        <v>41</v>
      </c>
      <c r="AQ14" s="827">
        <v>43</v>
      </c>
      <c r="AR14" s="827">
        <v>77</v>
      </c>
      <c r="AS14" s="827">
        <v>39</v>
      </c>
      <c r="AT14" s="827">
        <v>38</v>
      </c>
      <c r="AU14" s="827">
        <v>65</v>
      </c>
      <c r="AV14" s="827">
        <v>36</v>
      </c>
      <c r="AW14" s="827">
        <v>29</v>
      </c>
      <c r="AX14" s="827">
        <v>84</v>
      </c>
      <c r="AY14" s="827">
        <v>53</v>
      </c>
      <c r="AZ14" s="835">
        <v>31</v>
      </c>
      <c r="BA14" s="43" t="s">
        <v>439</v>
      </c>
    </row>
    <row r="15" spans="1:53" s="205" customFormat="1" ht="22.5" customHeight="1">
      <c r="A15" s="738" t="s">
        <v>241</v>
      </c>
      <c r="B15" s="824">
        <f t="shared" si="1"/>
        <v>1684</v>
      </c>
      <c r="C15" s="825">
        <f t="shared" si="1"/>
        <v>874</v>
      </c>
      <c r="D15" s="825">
        <f t="shared" si="1"/>
        <v>810</v>
      </c>
      <c r="E15" s="827">
        <v>485</v>
      </c>
      <c r="F15" s="827">
        <v>244</v>
      </c>
      <c r="G15" s="827">
        <v>241</v>
      </c>
      <c r="H15" s="827">
        <v>137</v>
      </c>
      <c r="I15" s="827">
        <v>68</v>
      </c>
      <c r="J15" s="827">
        <v>69</v>
      </c>
      <c r="K15" s="827">
        <v>56</v>
      </c>
      <c r="L15" s="827">
        <v>26</v>
      </c>
      <c r="M15" s="827">
        <v>30</v>
      </c>
      <c r="N15" s="827">
        <v>91</v>
      </c>
      <c r="O15" s="827">
        <v>48</v>
      </c>
      <c r="P15" s="827">
        <v>43</v>
      </c>
      <c r="Q15" s="827">
        <v>52</v>
      </c>
      <c r="R15" s="827">
        <v>27</v>
      </c>
      <c r="S15" s="827">
        <v>25</v>
      </c>
      <c r="T15" s="827">
        <v>48</v>
      </c>
      <c r="U15" s="827">
        <v>24</v>
      </c>
      <c r="V15" s="827">
        <v>24</v>
      </c>
      <c r="W15" s="827">
        <v>29</v>
      </c>
      <c r="X15" s="827">
        <v>12</v>
      </c>
      <c r="Y15" s="827">
        <v>17</v>
      </c>
      <c r="Z15" s="827">
        <v>14</v>
      </c>
      <c r="AA15" s="827">
        <v>6</v>
      </c>
      <c r="AB15" s="827">
        <v>8</v>
      </c>
      <c r="AC15" s="827">
        <v>389</v>
      </c>
      <c r="AD15" s="827">
        <v>204</v>
      </c>
      <c r="AE15" s="827">
        <v>185</v>
      </c>
      <c r="AF15" s="827">
        <v>49</v>
      </c>
      <c r="AG15" s="827">
        <v>24</v>
      </c>
      <c r="AH15" s="827">
        <v>25</v>
      </c>
      <c r="AI15" s="827">
        <v>51</v>
      </c>
      <c r="AJ15" s="827">
        <v>26</v>
      </c>
      <c r="AK15" s="827">
        <v>25</v>
      </c>
      <c r="AL15" s="827">
        <v>56</v>
      </c>
      <c r="AM15" s="827">
        <v>30</v>
      </c>
      <c r="AN15" s="827">
        <v>26</v>
      </c>
      <c r="AO15" s="827">
        <v>37</v>
      </c>
      <c r="AP15" s="827">
        <v>24</v>
      </c>
      <c r="AQ15" s="827">
        <v>13</v>
      </c>
      <c r="AR15" s="827">
        <v>74</v>
      </c>
      <c r="AS15" s="827">
        <v>41</v>
      </c>
      <c r="AT15" s="827">
        <v>33</v>
      </c>
      <c r="AU15" s="827">
        <v>28</v>
      </c>
      <c r="AV15" s="827">
        <v>18</v>
      </c>
      <c r="AW15" s="827">
        <v>10</v>
      </c>
      <c r="AX15" s="827">
        <v>88</v>
      </c>
      <c r="AY15" s="827">
        <v>52</v>
      </c>
      <c r="AZ15" s="835">
        <v>36</v>
      </c>
      <c r="BA15" s="43" t="s">
        <v>440</v>
      </c>
    </row>
    <row r="16" spans="1:53" s="205" customFormat="1" ht="22.5" customHeight="1">
      <c r="A16" s="738" t="s">
        <v>242</v>
      </c>
      <c r="B16" s="824">
        <f t="shared" si="1"/>
        <v>1590</v>
      </c>
      <c r="C16" s="825">
        <f t="shared" si="1"/>
        <v>868</v>
      </c>
      <c r="D16" s="825">
        <f t="shared" si="1"/>
        <v>722</v>
      </c>
      <c r="E16" s="827">
        <v>445</v>
      </c>
      <c r="F16" s="827">
        <v>241</v>
      </c>
      <c r="G16" s="827">
        <v>204</v>
      </c>
      <c r="H16" s="827">
        <v>118</v>
      </c>
      <c r="I16" s="827">
        <v>63</v>
      </c>
      <c r="J16" s="827">
        <v>55</v>
      </c>
      <c r="K16" s="827">
        <v>49</v>
      </c>
      <c r="L16" s="827">
        <v>29</v>
      </c>
      <c r="M16" s="827">
        <v>20</v>
      </c>
      <c r="N16" s="827">
        <v>87</v>
      </c>
      <c r="O16" s="827">
        <v>44</v>
      </c>
      <c r="P16" s="827">
        <v>43</v>
      </c>
      <c r="Q16" s="827">
        <v>61</v>
      </c>
      <c r="R16" s="827">
        <v>32</v>
      </c>
      <c r="S16" s="827">
        <v>29</v>
      </c>
      <c r="T16" s="827">
        <v>45</v>
      </c>
      <c r="U16" s="827">
        <v>22</v>
      </c>
      <c r="V16" s="827">
        <v>23</v>
      </c>
      <c r="W16" s="827">
        <v>38</v>
      </c>
      <c r="X16" s="827">
        <v>20</v>
      </c>
      <c r="Y16" s="827">
        <v>18</v>
      </c>
      <c r="Z16" s="827">
        <v>3</v>
      </c>
      <c r="AA16" s="827">
        <v>2</v>
      </c>
      <c r="AB16" s="827">
        <v>1</v>
      </c>
      <c r="AC16" s="827">
        <v>405</v>
      </c>
      <c r="AD16" s="827">
        <v>228</v>
      </c>
      <c r="AE16" s="827">
        <v>177</v>
      </c>
      <c r="AF16" s="827">
        <v>31</v>
      </c>
      <c r="AG16" s="827">
        <v>17</v>
      </c>
      <c r="AH16" s="827">
        <v>14</v>
      </c>
      <c r="AI16" s="827">
        <v>48</v>
      </c>
      <c r="AJ16" s="827">
        <v>29</v>
      </c>
      <c r="AK16" s="827">
        <v>19</v>
      </c>
      <c r="AL16" s="827">
        <v>31</v>
      </c>
      <c r="AM16" s="827">
        <v>17</v>
      </c>
      <c r="AN16" s="827">
        <v>14</v>
      </c>
      <c r="AO16" s="827">
        <v>35</v>
      </c>
      <c r="AP16" s="827">
        <v>20</v>
      </c>
      <c r="AQ16" s="827">
        <v>15</v>
      </c>
      <c r="AR16" s="827">
        <v>56</v>
      </c>
      <c r="AS16" s="827">
        <v>31</v>
      </c>
      <c r="AT16" s="827">
        <v>25</v>
      </c>
      <c r="AU16" s="827">
        <v>56</v>
      </c>
      <c r="AV16" s="827">
        <v>26</v>
      </c>
      <c r="AW16" s="827">
        <v>30</v>
      </c>
      <c r="AX16" s="827">
        <v>82</v>
      </c>
      <c r="AY16" s="827">
        <v>47</v>
      </c>
      <c r="AZ16" s="835">
        <v>35</v>
      </c>
      <c r="BA16" s="43" t="s">
        <v>441</v>
      </c>
    </row>
    <row r="17" spans="1:53" s="205" customFormat="1" ht="22.5" customHeight="1">
      <c r="A17" s="738" t="s">
        <v>243</v>
      </c>
      <c r="B17" s="824">
        <f t="shared" si="1"/>
        <v>1667</v>
      </c>
      <c r="C17" s="825">
        <f t="shared" si="1"/>
        <v>885</v>
      </c>
      <c r="D17" s="825">
        <f t="shared" si="1"/>
        <v>782</v>
      </c>
      <c r="E17" s="827">
        <v>441</v>
      </c>
      <c r="F17" s="827">
        <v>243</v>
      </c>
      <c r="G17" s="827">
        <v>198</v>
      </c>
      <c r="H17" s="827">
        <v>143</v>
      </c>
      <c r="I17" s="827">
        <v>67</v>
      </c>
      <c r="J17" s="827">
        <v>76</v>
      </c>
      <c r="K17" s="827">
        <v>44</v>
      </c>
      <c r="L17" s="827">
        <v>29</v>
      </c>
      <c r="M17" s="827">
        <v>15</v>
      </c>
      <c r="N17" s="827">
        <v>89</v>
      </c>
      <c r="O17" s="827">
        <v>41</v>
      </c>
      <c r="P17" s="827">
        <v>48</v>
      </c>
      <c r="Q17" s="827">
        <v>57</v>
      </c>
      <c r="R17" s="827">
        <v>31</v>
      </c>
      <c r="S17" s="827">
        <v>26</v>
      </c>
      <c r="T17" s="827">
        <v>45</v>
      </c>
      <c r="U17" s="827">
        <v>30</v>
      </c>
      <c r="V17" s="827">
        <v>15</v>
      </c>
      <c r="W17" s="827">
        <v>22</v>
      </c>
      <c r="X17" s="827">
        <v>12</v>
      </c>
      <c r="Y17" s="827">
        <v>10</v>
      </c>
      <c r="Z17" s="827">
        <v>17</v>
      </c>
      <c r="AA17" s="827">
        <v>10</v>
      </c>
      <c r="AB17" s="827">
        <v>7</v>
      </c>
      <c r="AC17" s="827">
        <v>433</v>
      </c>
      <c r="AD17" s="827">
        <v>219</v>
      </c>
      <c r="AE17" s="827">
        <v>214</v>
      </c>
      <c r="AF17" s="827">
        <v>34</v>
      </c>
      <c r="AG17" s="827">
        <v>13</v>
      </c>
      <c r="AH17" s="827">
        <v>21</v>
      </c>
      <c r="AI17" s="827">
        <v>54</v>
      </c>
      <c r="AJ17" s="827">
        <v>27</v>
      </c>
      <c r="AK17" s="827">
        <v>27</v>
      </c>
      <c r="AL17" s="827">
        <v>44</v>
      </c>
      <c r="AM17" s="827">
        <v>24</v>
      </c>
      <c r="AN17" s="827">
        <v>20</v>
      </c>
      <c r="AO17" s="827">
        <v>49</v>
      </c>
      <c r="AP17" s="827">
        <v>29</v>
      </c>
      <c r="AQ17" s="827">
        <v>20</v>
      </c>
      <c r="AR17" s="827">
        <v>50</v>
      </c>
      <c r="AS17" s="827">
        <v>27</v>
      </c>
      <c r="AT17" s="827">
        <v>23</v>
      </c>
      <c r="AU17" s="827">
        <v>53</v>
      </c>
      <c r="AV17" s="827">
        <v>28</v>
      </c>
      <c r="AW17" s="827">
        <v>25</v>
      </c>
      <c r="AX17" s="827">
        <v>92</v>
      </c>
      <c r="AY17" s="827">
        <v>55</v>
      </c>
      <c r="AZ17" s="835">
        <v>37</v>
      </c>
      <c r="BA17" s="43" t="s">
        <v>442</v>
      </c>
    </row>
    <row r="18" spans="1:53" s="205" customFormat="1" ht="22.5" customHeight="1">
      <c r="A18" s="738" t="s">
        <v>244</v>
      </c>
      <c r="B18" s="824">
        <f t="shared" si="1"/>
        <v>1503</v>
      </c>
      <c r="C18" s="825">
        <f t="shared" si="1"/>
        <v>783</v>
      </c>
      <c r="D18" s="825">
        <f t="shared" si="1"/>
        <v>720</v>
      </c>
      <c r="E18" s="827">
        <v>368</v>
      </c>
      <c r="F18" s="827">
        <v>183</v>
      </c>
      <c r="G18" s="827">
        <v>185</v>
      </c>
      <c r="H18" s="827">
        <v>106</v>
      </c>
      <c r="I18" s="827">
        <v>53</v>
      </c>
      <c r="J18" s="827">
        <v>53</v>
      </c>
      <c r="K18" s="827">
        <v>33</v>
      </c>
      <c r="L18" s="827">
        <v>23</v>
      </c>
      <c r="M18" s="827">
        <v>10</v>
      </c>
      <c r="N18" s="827">
        <v>86</v>
      </c>
      <c r="O18" s="827">
        <v>41</v>
      </c>
      <c r="P18" s="827">
        <v>45</v>
      </c>
      <c r="Q18" s="827">
        <v>52</v>
      </c>
      <c r="R18" s="827">
        <v>27</v>
      </c>
      <c r="S18" s="827">
        <v>25</v>
      </c>
      <c r="T18" s="827">
        <v>39</v>
      </c>
      <c r="U18" s="827">
        <v>16</v>
      </c>
      <c r="V18" s="827">
        <v>23</v>
      </c>
      <c r="W18" s="827">
        <v>37</v>
      </c>
      <c r="X18" s="827">
        <v>18</v>
      </c>
      <c r="Y18" s="827">
        <v>19</v>
      </c>
      <c r="Z18" s="827">
        <v>16</v>
      </c>
      <c r="AA18" s="827">
        <v>10</v>
      </c>
      <c r="AB18" s="827">
        <v>6</v>
      </c>
      <c r="AC18" s="827">
        <v>355</v>
      </c>
      <c r="AD18" s="827">
        <v>178</v>
      </c>
      <c r="AE18" s="827">
        <v>177</v>
      </c>
      <c r="AF18" s="827">
        <v>36</v>
      </c>
      <c r="AG18" s="827">
        <v>19</v>
      </c>
      <c r="AH18" s="827">
        <v>17</v>
      </c>
      <c r="AI18" s="827">
        <v>39</v>
      </c>
      <c r="AJ18" s="827">
        <v>25</v>
      </c>
      <c r="AK18" s="827">
        <v>14</v>
      </c>
      <c r="AL18" s="827">
        <v>61</v>
      </c>
      <c r="AM18" s="827">
        <v>41</v>
      </c>
      <c r="AN18" s="827">
        <v>20</v>
      </c>
      <c r="AO18" s="827">
        <v>49</v>
      </c>
      <c r="AP18" s="827">
        <v>27</v>
      </c>
      <c r="AQ18" s="827">
        <v>22</v>
      </c>
      <c r="AR18" s="827">
        <v>73</v>
      </c>
      <c r="AS18" s="827">
        <v>43</v>
      </c>
      <c r="AT18" s="827">
        <v>30</v>
      </c>
      <c r="AU18" s="827">
        <v>48</v>
      </c>
      <c r="AV18" s="827">
        <v>26</v>
      </c>
      <c r="AW18" s="827">
        <v>22</v>
      </c>
      <c r="AX18" s="827">
        <v>105</v>
      </c>
      <c r="AY18" s="827">
        <v>53</v>
      </c>
      <c r="AZ18" s="835">
        <v>52</v>
      </c>
      <c r="BA18" s="179" t="s">
        <v>443</v>
      </c>
    </row>
    <row r="19" spans="1:53" s="205" customFormat="1" ht="22.5" customHeight="1">
      <c r="A19" s="739" t="s">
        <v>245</v>
      </c>
      <c r="B19" s="831">
        <f t="shared" si="1"/>
        <v>1939</v>
      </c>
      <c r="C19" s="832">
        <f t="shared" si="1"/>
        <v>978</v>
      </c>
      <c r="D19" s="832">
        <f t="shared" si="1"/>
        <v>961</v>
      </c>
      <c r="E19" s="829">
        <v>480</v>
      </c>
      <c r="F19" s="829">
        <v>220</v>
      </c>
      <c r="G19" s="829">
        <v>260</v>
      </c>
      <c r="H19" s="829">
        <v>172</v>
      </c>
      <c r="I19" s="829">
        <v>89</v>
      </c>
      <c r="J19" s="829">
        <v>83</v>
      </c>
      <c r="K19" s="829">
        <v>52</v>
      </c>
      <c r="L19" s="829">
        <v>23</v>
      </c>
      <c r="M19" s="829">
        <v>29</v>
      </c>
      <c r="N19" s="829">
        <v>78</v>
      </c>
      <c r="O19" s="829">
        <v>43</v>
      </c>
      <c r="P19" s="829">
        <v>35</v>
      </c>
      <c r="Q19" s="829">
        <v>55</v>
      </c>
      <c r="R19" s="829">
        <v>30</v>
      </c>
      <c r="S19" s="829">
        <v>25</v>
      </c>
      <c r="T19" s="829">
        <v>46</v>
      </c>
      <c r="U19" s="829">
        <v>26</v>
      </c>
      <c r="V19" s="829">
        <v>20</v>
      </c>
      <c r="W19" s="829">
        <v>30</v>
      </c>
      <c r="X19" s="829">
        <v>14</v>
      </c>
      <c r="Y19" s="829">
        <v>16</v>
      </c>
      <c r="Z19" s="829">
        <v>22</v>
      </c>
      <c r="AA19" s="829">
        <v>12</v>
      </c>
      <c r="AB19" s="829">
        <v>10</v>
      </c>
      <c r="AC19" s="829">
        <v>541</v>
      </c>
      <c r="AD19" s="829">
        <v>261</v>
      </c>
      <c r="AE19" s="829">
        <v>280</v>
      </c>
      <c r="AF19" s="829">
        <v>58</v>
      </c>
      <c r="AG19" s="829">
        <v>44</v>
      </c>
      <c r="AH19" s="829">
        <v>14</v>
      </c>
      <c r="AI19" s="829">
        <v>35</v>
      </c>
      <c r="AJ19" s="829">
        <v>16</v>
      </c>
      <c r="AK19" s="829">
        <v>19</v>
      </c>
      <c r="AL19" s="829">
        <v>57</v>
      </c>
      <c r="AM19" s="829">
        <v>31</v>
      </c>
      <c r="AN19" s="829">
        <v>26</v>
      </c>
      <c r="AO19" s="829">
        <v>62</v>
      </c>
      <c r="AP19" s="829">
        <v>30</v>
      </c>
      <c r="AQ19" s="829">
        <v>32</v>
      </c>
      <c r="AR19" s="829">
        <v>107</v>
      </c>
      <c r="AS19" s="829">
        <v>54</v>
      </c>
      <c r="AT19" s="829">
        <v>53</v>
      </c>
      <c r="AU19" s="829">
        <v>55</v>
      </c>
      <c r="AV19" s="829">
        <v>31</v>
      </c>
      <c r="AW19" s="829">
        <v>24</v>
      </c>
      <c r="AX19" s="829">
        <v>89</v>
      </c>
      <c r="AY19" s="829">
        <v>54</v>
      </c>
      <c r="AZ19" s="838">
        <v>35</v>
      </c>
      <c r="BA19" s="261" t="s">
        <v>444</v>
      </c>
    </row>
    <row r="20" spans="1:18" ht="14.25">
      <c r="A20" s="993" t="s">
        <v>88</v>
      </c>
      <c r="B20" s="994"/>
      <c r="C20" s="994"/>
      <c r="D20" s="434"/>
      <c r="E20" s="434"/>
      <c r="F20" s="434"/>
      <c r="G20" s="434"/>
      <c r="H20" s="434"/>
      <c r="I20" s="435"/>
      <c r="J20" s="434"/>
      <c r="K20" s="434"/>
      <c r="M20" s="434"/>
      <c r="N20" s="437"/>
      <c r="O20" s="435"/>
      <c r="P20" s="434"/>
      <c r="Q20" s="436" t="s">
        <v>2</v>
      </c>
      <c r="R20" s="436"/>
    </row>
    <row r="21" spans="1:18" ht="13.5">
      <c r="A21" s="318" t="s">
        <v>95</v>
      </c>
      <c r="B21" s="314"/>
      <c r="C21" s="314"/>
      <c r="D21" s="314"/>
      <c r="E21" s="314"/>
      <c r="F21" s="314"/>
      <c r="G21" s="998"/>
      <c r="H21" s="998"/>
      <c r="I21" s="998"/>
      <c r="J21" s="998"/>
      <c r="K21" s="314"/>
      <c r="M21" s="314"/>
      <c r="N21" s="314"/>
      <c r="O21" s="314" t="s">
        <v>96</v>
      </c>
      <c r="P21" s="314"/>
      <c r="Q21" s="314"/>
      <c r="R21" s="314"/>
    </row>
  </sheetData>
  <sheetProtection/>
  <mergeCells count="8">
    <mergeCell ref="A20:C20"/>
    <mergeCell ref="G21:J21"/>
    <mergeCell ref="AI1:AZ1"/>
    <mergeCell ref="A2:P2"/>
    <mergeCell ref="Q2:AH2"/>
    <mergeCell ref="AI2:AZ2"/>
    <mergeCell ref="A1:P1"/>
    <mergeCell ref="Q1:AH1"/>
  </mergeCells>
  <printOptions/>
  <pageMargins left="0.35433070866141736" right="0.31496062992125984" top="0.7480314960629921" bottom="0.6692913385826772" header="0.5118110236220472" footer="0.5118110236220472"/>
  <pageSetup horizontalDpi="600" verticalDpi="600" orientation="landscape" paperSize="9" scale="76" r:id="rId1"/>
  <colBreaks count="2" manualBreakCount="2">
    <brk id="19" max="65535" man="1"/>
    <brk id="3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SheetLayoutView="100" zoomScalePageLayoutView="0" workbookViewId="0" topLeftCell="A1">
      <selection activeCell="A22" sqref="A22"/>
    </sheetView>
  </sheetViews>
  <sheetFormatPr defaultColWidth="14.77734375" defaultRowHeight="24" customHeight="1"/>
  <cols>
    <col min="1" max="1" width="11.5546875" style="48" customWidth="1"/>
    <col min="2" max="4" width="7.77734375" style="48" customWidth="1"/>
    <col min="5" max="19" width="6.5546875" style="48" customWidth="1"/>
    <col min="20" max="20" width="10.21484375" style="48" customWidth="1"/>
    <col min="21" max="16384" width="14.77734375" style="48" customWidth="1"/>
  </cols>
  <sheetData>
    <row r="1" spans="1:20" ht="33.75" customHeight="1">
      <c r="A1" s="932" t="s">
        <v>772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</row>
    <row r="2" spans="1:20" s="41" customFormat="1" ht="18" customHeight="1">
      <c r="A2" s="41" t="s">
        <v>314</v>
      </c>
      <c r="S2" s="42"/>
      <c r="T2" s="42" t="s">
        <v>315</v>
      </c>
    </row>
    <row r="3" spans="1:20" s="41" customFormat="1" ht="15.75" customHeight="1">
      <c r="A3" s="1007" t="s">
        <v>110</v>
      </c>
      <c r="B3" s="1001" t="s">
        <v>250</v>
      </c>
      <c r="C3" s="1002"/>
      <c r="D3" s="1002"/>
      <c r="E3" s="1001" t="s">
        <v>251</v>
      </c>
      <c r="F3" s="1002"/>
      <c r="G3" s="1002"/>
      <c r="H3" s="1001" t="s">
        <v>252</v>
      </c>
      <c r="I3" s="1002"/>
      <c r="J3" s="1002"/>
      <c r="K3" s="1001" t="s">
        <v>253</v>
      </c>
      <c r="L3" s="1002"/>
      <c r="M3" s="1002"/>
      <c r="N3" s="1004" t="s">
        <v>425</v>
      </c>
      <c r="O3" s="1005"/>
      <c r="P3" s="1006"/>
      <c r="Q3" s="1003" t="s">
        <v>254</v>
      </c>
      <c r="R3" s="1002"/>
      <c r="S3" s="1002"/>
      <c r="T3" s="59"/>
    </row>
    <row r="4" spans="1:20" s="41" customFormat="1" ht="15.75" customHeight="1">
      <c r="A4" s="1008"/>
      <c r="B4" s="60" t="s">
        <v>339</v>
      </c>
      <c r="C4" s="60" t="s">
        <v>255</v>
      </c>
      <c r="D4" s="60" t="s">
        <v>256</v>
      </c>
      <c r="E4" s="60" t="s">
        <v>339</v>
      </c>
      <c r="F4" s="60" t="s">
        <v>255</v>
      </c>
      <c r="G4" s="60" t="s">
        <v>256</v>
      </c>
      <c r="H4" s="60" t="s">
        <v>339</v>
      </c>
      <c r="I4" s="60" t="s">
        <v>255</v>
      </c>
      <c r="J4" s="60" t="s">
        <v>256</v>
      </c>
      <c r="K4" s="60" t="s">
        <v>339</v>
      </c>
      <c r="L4" s="60" t="s">
        <v>255</v>
      </c>
      <c r="M4" s="60" t="s">
        <v>256</v>
      </c>
      <c r="N4" s="60" t="s">
        <v>339</v>
      </c>
      <c r="O4" s="60" t="s">
        <v>255</v>
      </c>
      <c r="P4" s="60" t="s">
        <v>256</v>
      </c>
      <c r="Q4" s="60" t="s">
        <v>339</v>
      </c>
      <c r="R4" s="60" t="s">
        <v>255</v>
      </c>
      <c r="S4" s="60" t="s">
        <v>256</v>
      </c>
      <c r="T4" s="43" t="s">
        <v>249</v>
      </c>
    </row>
    <row r="5" spans="1:20" s="41" customFormat="1" ht="15.75" customHeight="1">
      <c r="A5" s="1009"/>
      <c r="B5" s="25" t="s">
        <v>257</v>
      </c>
      <c r="C5" s="25" t="s">
        <v>258</v>
      </c>
      <c r="D5" s="25" t="s">
        <v>259</v>
      </c>
      <c r="E5" s="25" t="s">
        <v>257</v>
      </c>
      <c r="F5" s="25" t="s">
        <v>258</v>
      </c>
      <c r="G5" s="25" t="s">
        <v>259</v>
      </c>
      <c r="H5" s="25" t="s">
        <v>257</v>
      </c>
      <c r="I5" s="25" t="s">
        <v>258</v>
      </c>
      <c r="J5" s="25" t="s">
        <v>259</v>
      </c>
      <c r="K5" s="25" t="s">
        <v>257</v>
      </c>
      <c r="L5" s="25" t="s">
        <v>258</v>
      </c>
      <c r="M5" s="25" t="s">
        <v>259</v>
      </c>
      <c r="N5" s="25" t="s">
        <v>257</v>
      </c>
      <c r="O5" s="25" t="s">
        <v>258</v>
      </c>
      <c r="P5" s="25" t="s">
        <v>259</v>
      </c>
      <c r="Q5" s="25" t="s">
        <v>257</v>
      </c>
      <c r="R5" s="25" t="s">
        <v>258</v>
      </c>
      <c r="S5" s="25" t="s">
        <v>259</v>
      </c>
      <c r="T5" s="61"/>
    </row>
    <row r="6" spans="1:20" s="41" customFormat="1" ht="18" customHeight="1">
      <c r="A6" s="46" t="s">
        <v>453</v>
      </c>
      <c r="B6" s="611">
        <v>4144</v>
      </c>
      <c r="C6" s="611">
        <v>2213</v>
      </c>
      <c r="D6" s="611">
        <v>1931</v>
      </c>
      <c r="E6" s="611">
        <v>130</v>
      </c>
      <c r="F6" s="611">
        <v>44</v>
      </c>
      <c r="G6" s="611">
        <v>86</v>
      </c>
      <c r="H6" s="611">
        <v>218</v>
      </c>
      <c r="I6" s="611">
        <v>131</v>
      </c>
      <c r="J6" s="611">
        <v>87</v>
      </c>
      <c r="K6" s="611">
        <v>1235</v>
      </c>
      <c r="L6" s="611">
        <v>594</v>
      </c>
      <c r="M6" s="611">
        <v>641</v>
      </c>
      <c r="N6" s="839">
        <v>361</v>
      </c>
      <c r="O6" s="839">
        <v>139</v>
      </c>
      <c r="P6" s="839">
        <v>222</v>
      </c>
      <c r="Q6" s="611">
        <v>82</v>
      </c>
      <c r="R6" s="611">
        <v>52</v>
      </c>
      <c r="S6" s="611">
        <v>30</v>
      </c>
      <c r="T6" s="47" t="s">
        <v>453</v>
      </c>
    </row>
    <row r="7" spans="1:20" s="41" customFormat="1" ht="18" customHeight="1">
      <c r="A7" s="46" t="s">
        <v>480</v>
      </c>
      <c r="B7" s="611">
        <v>4803</v>
      </c>
      <c r="C7" s="611">
        <v>2630</v>
      </c>
      <c r="D7" s="611">
        <v>2173</v>
      </c>
      <c r="E7" s="611">
        <v>139</v>
      </c>
      <c r="F7" s="611">
        <v>55</v>
      </c>
      <c r="G7" s="611">
        <v>84</v>
      </c>
      <c r="H7" s="611">
        <v>236</v>
      </c>
      <c r="I7" s="611">
        <v>146</v>
      </c>
      <c r="J7" s="611">
        <v>90</v>
      </c>
      <c r="K7" s="611">
        <v>1473</v>
      </c>
      <c r="L7" s="611">
        <v>742</v>
      </c>
      <c r="M7" s="611">
        <v>731</v>
      </c>
      <c r="N7" s="839">
        <v>383</v>
      </c>
      <c r="O7" s="839">
        <v>160</v>
      </c>
      <c r="P7" s="839">
        <v>223</v>
      </c>
      <c r="Q7" s="611">
        <v>80</v>
      </c>
      <c r="R7" s="611">
        <v>50</v>
      </c>
      <c r="S7" s="611">
        <v>30</v>
      </c>
      <c r="T7" s="47" t="s">
        <v>480</v>
      </c>
    </row>
    <row r="8" spans="1:20" s="41" customFormat="1" ht="18" customHeight="1">
      <c r="A8" s="46" t="s">
        <v>520</v>
      </c>
      <c r="B8" s="611">
        <v>5757</v>
      </c>
      <c r="C8" s="611">
        <v>3145</v>
      </c>
      <c r="D8" s="611">
        <v>2612</v>
      </c>
      <c r="E8" s="611">
        <v>153</v>
      </c>
      <c r="F8" s="611">
        <v>60</v>
      </c>
      <c r="G8" s="611">
        <v>93</v>
      </c>
      <c r="H8" s="611">
        <v>230</v>
      </c>
      <c r="I8" s="611">
        <v>137</v>
      </c>
      <c r="J8" s="611">
        <v>93</v>
      </c>
      <c r="K8" s="611">
        <v>1932</v>
      </c>
      <c r="L8" s="611">
        <v>914</v>
      </c>
      <c r="M8" s="611">
        <v>1018</v>
      </c>
      <c r="N8" s="839">
        <v>410</v>
      </c>
      <c r="O8" s="839">
        <v>176</v>
      </c>
      <c r="P8" s="839">
        <v>234</v>
      </c>
      <c r="Q8" s="611">
        <v>76</v>
      </c>
      <c r="R8" s="611">
        <v>46</v>
      </c>
      <c r="S8" s="611">
        <v>30</v>
      </c>
      <c r="T8" s="47" t="s">
        <v>520</v>
      </c>
    </row>
    <row r="9" spans="1:20" s="41" customFormat="1" ht="18" customHeight="1">
      <c r="A9" s="46" t="s">
        <v>836</v>
      </c>
      <c r="B9" s="611">
        <v>7292</v>
      </c>
      <c r="C9" s="611">
        <v>3924</v>
      </c>
      <c r="D9" s="611">
        <v>3368</v>
      </c>
      <c r="E9" s="611">
        <v>151</v>
      </c>
      <c r="F9" s="611">
        <v>62</v>
      </c>
      <c r="G9" s="611">
        <v>89</v>
      </c>
      <c r="H9" s="611">
        <v>213</v>
      </c>
      <c r="I9" s="611">
        <v>125</v>
      </c>
      <c r="J9" s="611">
        <v>88</v>
      </c>
      <c r="K9" s="611">
        <v>2881</v>
      </c>
      <c r="L9" s="611">
        <v>1347</v>
      </c>
      <c r="M9" s="611">
        <v>1534</v>
      </c>
      <c r="N9" s="839">
        <v>564</v>
      </c>
      <c r="O9" s="839">
        <v>258</v>
      </c>
      <c r="P9" s="839">
        <v>306</v>
      </c>
      <c r="Q9" s="611">
        <v>74</v>
      </c>
      <c r="R9" s="611">
        <v>49</v>
      </c>
      <c r="S9" s="611">
        <v>25</v>
      </c>
      <c r="T9" s="47" t="s">
        <v>836</v>
      </c>
    </row>
    <row r="10" spans="1:20" s="176" customFormat="1" ht="18" customHeight="1">
      <c r="A10" s="741" t="s">
        <v>848</v>
      </c>
      <c r="B10" s="806">
        <f>SUM(C10:D10)</f>
        <v>9491</v>
      </c>
      <c r="C10" s="806">
        <f>SUM(F10,I10,L10,O10,R10,C20,F20,I20,L20,O20,R20)</f>
        <v>5106</v>
      </c>
      <c r="D10" s="806">
        <v>4385</v>
      </c>
      <c r="E10" s="806">
        <v>173</v>
      </c>
      <c r="F10" s="806">
        <v>71</v>
      </c>
      <c r="G10" s="806">
        <v>102</v>
      </c>
      <c r="H10" s="806">
        <v>207</v>
      </c>
      <c r="I10" s="806">
        <v>116</v>
      </c>
      <c r="J10" s="806">
        <v>91</v>
      </c>
      <c r="K10" s="806">
        <v>4030</v>
      </c>
      <c r="L10" s="806">
        <v>1828</v>
      </c>
      <c r="M10" s="806">
        <v>2202</v>
      </c>
      <c r="N10" s="806">
        <v>863</v>
      </c>
      <c r="O10" s="806">
        <v>418</v>
      </c>
      <c r="P10" s="806">
        <v>445</v>
      </c>
      <c r="Q10" s="806">
        <v>74</v>
      </c>
      <c r="R10" s="806">
        <v>48</v>
      </c>
      <c r="S10" s="806">
        <v>26</v>
      </c>
      <c r="T10" s="742" t="s">
        <v>848</v>
      </c>
    </row>
    <row r="11" spans="2:20" s="41" customFormat="1" ht="9.75" customHeight="1">
      <c r="B11" s="839"/>
      <c r="C11" s="839"/>
      <c r="D11" s="839"/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839"/>
      <c r="T11" s="56"/>
    </row>
    <row r="12" spans="2:20" s="41" customFormat="1" ht="11.25" customHeight="1" hidden="1">
      <c r="B12" s="839"/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56"/>
    </row>
    <row r="13" spans="1:20" s="41" customFormat="1" ht="15.75" customHeight="1">
      <c r="A13" s="53"/>
      <c r="B13" s="1010" t="s">
        <v>260</v>
      </c>
      <c r="C13" s="1011"/>
      <c r="D13" s="1012"/>
      <c r="E13" s="1010" t="s">
        <v>261</v>
      </c>
      <c r="F13" s="1011"/>
      <c r="G13" s="1012"/>
      <c r="H13" s="1010" t="s">
        <v>262</v>
      </c>
      <c r="I13" s="1011"/>
      <c r="J13" s="1012"/>
      <c r="K13" s="1013" t="s">
        <v>426</v>
      </c>
      <c r="L13" s="1011"/>
      <c r="M13" s="1012"/>
      <c r="N13" s="1017" t="s">
        <v>427</v>
      </c>
      <c r="O13" s="1015"/>
      <c r="P13" s="1016"/>
      <c r="Q13" s="1014" t="s">
        <v>428</v>
      </c>
      <c r="R13" s="1015"/>
      <c r="S13" s="1016"/>
      <c r="T13" s="54"/>
    </row>
    <row r="14" spans="1:20" s="41" customFormat="1" ht="15.75" customHeight="1">
      <c r="A14" s="21" t="s">
        <v>248</v>
      </c>
      <c r="B14" s="840" t="s">
        <v>263</v>
      </c>
      <c r="C14" s="841" t="s">
        <v>264</v>
      </c>
      <c r="D14" s="840" t="s">
        <v>265</v>
      </c>
      <c r="E14" s="840" t="s">
        <v>263</v>
      </c>
      <c r="F14" s="841" t="s">
        <v>264</v>
      </c>
      <c r="G14" s="840" t="s">
        <v>265</v>
      </c>
      <c r="H14" s="840" t="s">
        <v>263</v>
      </c>
      <c r="I14" s="841" t="s">
        <v>264</v>
      </c>
      <c r="J14" s="840" t="s">
        <v>265</v>
      </c>
      <c r="K14" s="840" t="s">
        <v>263</v>
      </c>
      <c r="L14" s="841" t="s">
        <v>264</v>
      </c>
      <c r="M14" s="840" t="s">
        <v>265</v>
      </c>
      <c r="N14" s="842"/>
      <c r="O14" s="842" t="s">
        <v>364</v>
      </c>
      <c r="P14" s="842" t="s">
        <v>365</v>
      </c>
      <c r="Q14" s="842"/>
      <c r="R14" s="843" t="s">
        <v>364</v>
      </c>
      <c r="S14" s="842" t="s">
        <v>365</v>
      </c>
      <c r="T14" s="43" t="s">
        <v>249</v>
      </c>
    </row>
    <row r="15" spans="1:20" s="41" customFormat="1" ht="15.75" customHeight="1">
      <c r="A15" s="57"/>
      <c r="B15" s="635" t="s">
        <v>266</v>
      </c>
      <c r="C15" s="844" t="s">
        <v>267</v>
      </c>
      <c r="D15" s="635" t="s">
        <v>268</v>
      </c>
      <c r="E15" s="635" t="s">
        <v>266</v>
      </c>
      <c r="F15" s="844" t="s">
        <v>267</v>
      </c>
      <c r="G15" s="635" t="s">
        <v>268</v>
      </c>
      <c r="H15" s="635" t="s">
        <v>266</v>
      </c>
      <c r="I15" s="844" t="s">
        <v>267</v>
      </c>
      <c r="J15" s="635" t="s">
        <v>268</v>
      </c>
      <c r="K15" s="635" t="s">
        <v>266</v>
      </c>
      <c r="L15" s="844" t="s">
        <v>267</v>
      </c>
      <c r="M15" s="635" t="s">
        <v>268</v>
      </c>
      <c r="N15" s="845"/>
      <c r="O15" s="845" t="s">
        <v>429</v>
      </c>
      <c r="P15" s="845" t="s">
        <v>430</v>
      </c>
      <c r="Q15" s="845"/>
      <c r="R15" s="846" t="s">
        <v>429</v>
      </c>
      <c r="S15" s="845" t="s">
        <v>430</v>
      </c>
      <c r="T15" s="55"/>
    </row>
    <row r="16" spans="1:20" s="111" customFormat="1" ht="18" customHeight="1">
      <c r="A16" s="50" t="s">
        <v>453</v>
      </c>
      <c r="B16" s="847">
        <v>276</v>
      </c>
      <c r="C16" s="847">
        <v>276</v>
      </c>
      <c r="D16" s="847" t="s">
        <v>431</v>
      </c>
      <c r="E16" s="847">
        <v>18</v>
      </c>
      <c r="F16" s="847">
        <v>4</v>
      </c>
      <c r="G16" s="847">
        <v>14</v>
      </c>
      <c r="H16" s="847">
        <v>201</v>
      </c>
      <c r="I16" s="847">
        <v>29</v>
      </c>
      <c r="J16" s="847">
        <v>172</v>
      </c>
      <c r="K16" s="839">
        <v>29</v>
      </c>
      <c r="L16" s="839">
        <v>16</v>
      </c>
      <c r="M16" s="839">
        <v>13</v>
      </c>
      <c r="N16" s="839">
        <v>671</v>
      </c>
      <c r="O16" s="839">
        <v>316</v>
      </c>
      <c r="P16" s="839">
        <v>355</v>
      </c>
      <c r="Q16" s="611">
        <v>923</v>
      </c>
      <c r="R16" s="611">
        <v>612</v>
      </c>
      <c r="S16" s="611">
        <v>311</v>
      </c>
      <c r="T16" s="58" t="s">
        <v>453</v>
      </c>
    </row>
    <row r="17" spans="1:20" s="111" customFormat="1" ht="18" customHeight="1">
      <c r="A17" s="50" t="s">
        <v>480</v>
      </c>
      <c r="B17" s="847">
        <v>413</v>
      </c>
      <c r="C17" s="847">
        <v>413</v>
      </c>
      <c r="D17" s="847" t="s">
        <v>431</v>
      </c>
      <c r="E17" s="847">
        <v>22</v>
      </c>
      <c r="F17" s="847">
        <v>7</v>
      </c>
      <c r="G17" s="847">
        <v>15</v>
      </c>
      <c r="H17" s="847">
        <v>210</v>
      </c>
      <c r="I17" s="847">
        <v>20</v>
      </c>
      <c r="J17" s="847">
        <v>190</v>
      </c>
      <c r="K17" s="839">
        <v>53</v>
      </c>
      <c r="L17" s="839">
        <v>35</v>
      </c>
      <c r="M17" s="839">
        <v>18</v>
      </c>
      <c r="N17" s="839">
        <v>835</v>
      </c>
      <c r="O17" s="839">
        <v>407</v>
      </c>
      <c r="P17" s="839">
        <v>428</v>
      </c>
      <c r="Q17" s="611">
        <v>959</v>
      </c>
      <c r="R17" s="611">
        <v>595</v>
      </c>
      <c r="S17" s="611">
        <v>364</v>
      </c>
      <c r="T17" s="58" t="s">
        <v>480</v>
      </c>
    </row>
    <row r="18" spans="1:20" s="111" customFormat="1" ht="18" customHeight="1">
      <c r="A18" s="50" t="s">
        <v>520</v>
      </c>
      <c r="B18" s="847">
        <v>488</v>
      </c>
      <c r="C18" s="847">
        <v>485</v>
      </c>
      <c r="D18" s="847">
        <v>3</v>
      </c>
      <c r="E18" s="847">
        <v>23</v>
      </c>
      <c r="F18" s="847">
        <v>6</v>
      </c>
      <c r="G18" s="847">
        <v>17</v>
      </c>
      <c r="H18" s="847">
        <v>245</v>
      </c>
      <c r="I18" s="847">
        <v>31</v>
      </c>
      <c r="J18" s="847">
        <v>214</v>
      </c>
      <c r="K18" s="839">
        <v>51</v>
      </c>
      <c r="L18" s="839">
        <v>37</v>
      </c>
      <c r="M18" s="839">
        <v>14</v>
      </c>
      <c r="N18" s="839">
        <v>935</v>
      </c>
      <c r="O18" s="839">
        <v>444</v>
      </c>
      <c r="P18" s="839">
        <v>491</v>
      </c>
      <c r="Q18" s="611">
        <v>1214</v>
      </c>
      <c r="R18" s="611">
        <v>809</v>
      </c>
      <c r="S18" s="808">
        <v>405</v>
      </c>
      <c r="T18" s="484" t="s">
        <v>520</v>
      </c>
    </row>
    <row r="19" spans="1:20" s="111" customFormat="1" ht="18" customHeight="1">
      <c r="A19" s="50" t="s">
        <v>836</v>
      </c>
      <c r="B19" s="847">
        <v>606</v>
      </c>
      <c r="C19" s="847">
        <v>595</v>
      </c>
      <c r="D19" s="847">
        <v>11</v>
      </c>
      <c r="E19" s="847">
        <v>22</v>
      </c>
      <c r="F19" s="847">
        <v>6</v>
      </c>
      <c r="G19" s="847">
        <v>16</v>
      </c>
      <c r="H19" s="847">
        <v>294</v>
      </c>
      <c r="I19" s="847">
        <v>43</v>
      </c>
      <c r="J19" s="847">
        <v>251</v>
      </c>
      <c r="K19" s="839">
        <v>41</v>
      </c>
      <c r="L19" s="839">
        <v>29</v>
      </c>
      <c r="M19" s="839">
        <v>12</v>
      </c>
      <c r="N19" s="839">
        <v>1024</v>
      </c>
      <c r="O19" s="839">
        <v>439</v>
      </c>
      <c r="P19" s="839">
        <v>585</v>
      </c>
      <c r="Q19" s="611">
        <v>1422</v>
      </c>
      <c r="R19" s="611">
        <v>971</v>
      </c>
      <c r="S19" s="808">
        <v>451</v>
      </c>
      <c r="T19" s="484" t="s">
        <v>836</v>
      </c>
    </row>
    <row r="20" spans="1:21" s="176" customFormat="1" ht="18" customHeight="1">
      <c r="A20" s="741" t="s">
        <v>848</v>
      </c>
      <c r="B20" s="848">
        <v>807</v>
      </c>
      <c r="C20" s="806">
        <v>798</v>
      </c>
      <c r="D20" s="806">
        <v>9</v>
      </c>
      <c r="E20" s="806">
        <v>32</v>
      </c>
      <c r="F20" s="806">
        <v>8</v>
      </c>
      <c r="G20" s="806">
        <v>24</v>
      </c>
      <c r="H20" s="849">
        <v>336</v>
      </c>
      <c r="I20" s="797">
        <v>66</v>
      </c>
      <c r="J20" s="797">
        <v>270</v>
      </c>
      <c r="K20" s="849">
        <v>38</v>
      </c>
      <c r="L20" s="797">
        <v>25</v>
      </c>
      <c r="M20" s="797">
        <v>13</v>
      </c>
      <c r="N20" s="797">
        <v>1165</v>
      </c>
      <c r="O20" s="797">
        <v>534</v>
      </c>
      <c r="P20" s="797">
        <v>631</v>
      </c>
      <c r="Q20" s="797">
        <v>1766</v>
      </c>
      <c r="R20" s="797">
        <v>1194</v>
      </c>
      <c r="S20" s="850">
        <v>572</v>
      </c>
      <c r="T20" s="743" t="s">
        <v>848</v>
      </c>
      <c r="U20" s="446"/>
    </row>
    <row r="21" spans="1:20" s="174" customFormat="1" ht="15.75" customHeight="1">
      <c r="A21" s="193" t="s">
        <v>892</v>
      </c>
      <c r="B21" s="173"/>
      <c r="C21" s="173"/>
      <c r="H21" s="175" t="s">
        <v>464</v>
      </c>
      <c r="I21" s="999" t="s">
        <v>891</v>
      </c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</row>
    <row r="22" spans="9:20" s="174" customFormat="1" ht="15.75" customHeight="1"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</row>
    <row r="23" ht="24" customHeight="1">
      <c r="D23" s="129"/>
    </row>
    <row r="24" spans="13:18" ht="24" customHeight="1">
      <c r="M24" s="51"/>
      <c r="N24" s="51"/>
      <c r="O24" s="51"/>
      <c r="P24" s="52"/>
      <c r="Q24" s="52"/>
      <c r="R24" s="52"/>
    </row>
    <row r="25" spans="12:14" ht="24" customHeight="1">
      <c r="L25" s="51"/>
      <c r="M25" s="51"/>
      <c r="N25" s="51"/>
    </row>
  </sheetData>
  <sheetProtection/>
  <mergeCells count="16">
    <mergeCell ref="H13:J13"/>
    <mergeCell ref="K13:M13"/>
    <mergeCell ref="Q13:S13"/>
    <mergeCell ref="B13:D13"/>
    <mergeCell ref="E13:G13"/>
    <mergeCell ref="N13:P13"/>
    <mergeCell ref="I21:T21"/>
    <mergeCell ref="I22:T22"/>
    <mergeCell ref="A1:T1"/>
    <mergeCell ref="B3:D3"/>
    <mergeCell ref="E3:G3"/>
    <mergeCell ref="H3:J3"/>
    <mergeCell ref="K3:M3"/>
    <mergeCell ref="Q3:S3"/>
    <mergeCell ref="N3:P3"/>
    <mergeCell ref="A3:A5"/>
  </mergeCells>
  <printOptions/>
  <pageMargins left="0.33" right="0.35" top="1" bottom="1" header="0.47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zoomScalePageLayoutView="0" workbookViewId="0" topLeftCell="A1">
      <selection activeCell="H26" sqref="H26"/>
    </sheetView>
  </sheetViews>
  <sheetFormatPr defaultColWidth="8.88671875" defaultRowHeight="13.5"/>
  <cols>
    <col min="1" max="1" width="8.88671875" style="433" customWidth="1"/>
    <col min="2" max="5" width="8.77734375" style="433" customWidth="1"/>
    <col min="6" max="6" width="9.88671875" style="433" bestFit="1" customWidth="1"/>
    <col min="7" max="13" width="8.77734375" style="433" customWidth="1"/>
    <col min="14" max="18" width="8.88671875" style="433" customWidth="1"/>
    <col min="19" max="19" width="10.99609375" style="433" customWidth="1"/>
    <col min="20" max="16384" width="8.88671875" style="433" customWidth="1"/>
  </cols>
  <sheetData>
    <row r="1" spans="1:13" s="460" customFormat="1" ht="51.75" customHeight="1">
      <c r="A1" s="1018" t="s">
        <v>773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510"/>
      <c r="M1" s="510"/>
    </row>
    <row r="2" spans="1:12" s="41" customFormat="1" ht="25.5" customHeight="1">
      <c r="A2" s="511" t="s">
        <v>556</v>
      </c>
      <c r="K2" s="1019" t="s">
        <v>557</v>
      </c>
      <c r="L2" s="1019"/>
    </row>
    <row r="3" spans="1:13" s="41" customFormat="1" ht="24" customHeight="1">
      <c r="A3" s="512"/>
      <c r="B3" s="1020" t="s">
        <v>558</v>
      </c>
      <c r="C3" s="1021"/>
      <c r="D3" s="1021"/>
      <c r="E3" s="1021"/>
      <c r="F3" s="1021"/>
      <c r="G3" s="1021"/>
      <c r="H3" s="1021"/>
      <c r="I3" s="1021"/>
      <c r="J3" s="1021"/>
      <c r="K3" s="514"/>
      <c r="L3" s="515"/>
      <c r="M3" s="499"/>
    </row>
    <row r="4" spans="1:13" s="41" customFormat="1" ht="12" customHeight="1">
      <c r="A4" s="516" t="s">
        <v>559</v>
      </c>
      <c r="B4" s="1022"/>
      <c r="C4" s="1023"/>
      <c r="D4" s="1023"/>
      <c r="E4" s="1023"/>
      <c r="F4" s="1023"/>
      <c r="G4" s="1023"/>
      <c r="H4" s="1023"/>
      <c r="I4" s="1023"/>
      <c r="J4" s="1023"/>
      <c r="K4" s="517" t="s">
        <v>560</v>
      </c>
      <c r="L4" s="518"/>
      <c r="M4" s="179"/>
    </row>
    <row r="5" spans="1:13" s="41" customFormat="1" ht="21.75" customHeight="1">
      <c r="A5" s="516"/>
      <c r="B5" s="1024" t="s">
        <v>561</v>
      </c>
      <c r="C5" s="519" t="s">
        <v>562</v>
      </c>
      <c r="D5" s="519" t="s">
        <v>563</v>
      </c>
      <c r="E5" s="519" t="s">
        <v>564</v>
      </c>
      <c r="F5" s="519" t="s">
        <v>565</v>
      </c>
      <c r="G5" s="519" t="s">
        <v>566</v>
      </c>
      <c r="H5" s="520" t="s">
        <v>567</v>
      </c>
      <c r="I5" s="519" t="s">
        <v>568</v>
      </c>
      <c r="J5" s="519" t="s">
        <v>569</v>
      </c>
      <c r="K5" s="517"/>
      <c r="L5" s="516"/>
      <c r="M5" s="179"/>
    </row>
    <row r="6" spans="1:13" s="41" customFormat="1" ht="21.75" customHeight="1">
      <c r="A6" s="521"/>
      <c r="B6" s="1025"/>
      <c r="C6" s="522" t="s">
        <v>269</v>
      </c>
      <c r="D6" s="522" t="s">
        <v>270</v>
      </c>
      <c r="E6" s="522" t="s">
        <v>271</v>
      </c>
      <c r="F6" s="522" t="s">
        <v>272</v>
      </c>
      <c r="G6" s="522" t="s">
        <v>273</v>
      </c>
      <c r="H6" s="523" t="s">
        <v>570</v>
      </c>
      <c r="I6" s="522" t="s">
        <v>274</v>
      </c>
      <c r="J6" s="522" t="s">
        <v>275</v>
      </c>
      <c r="K6" s="524"/>
      <c r="L6" s="516"/>
      <c r="M6" s="499"/>
    </row>
    <row r="7" spans="1:13" s="41" customFormat="1" ht="22.5" customHeight="1">
      <c r="A7" s="476" t="s">
        <v>465</v>
      </c>
      <c r="B7" s="525">
        <v>388</v>
      </c>
      <c r="C7" s="526">
        <v>11</v>
      </c>
      <c r="D7" s="526">
        <v>71</v>
      </c>
      <c r="E7" s="527">
        <v>1</v>
      </c>
      <c r="F7" s="526">
        <v>59</v>
      </c>
      <c r="G7" s="526">
        <v>167</v>
      </c>
      <c r="H7" s="526">
        <v>2</v>
      </c>
      <c r="I7" s="526">
        <v>1</v>
      </c>
      <c r="J7" s="528">
        <v>76</v>
      </c>
      <c r="K7" s="476" t="s">
        <v>465</v>
      </c>
      <c r="L7" s="179"/>
      <c r="M7" s="476"/>
    </row>
    <row r="8" spans="1:13" s="41" customFormat="1" ht="22.5" customHeight="1">
      <c r="A8" s="476" t="s">
        <v>481</v>
      </c>
      <c r="B8" s="525">
        <v>318</v>
      </c>
      <c r="C8" s="526">
        <v>10</v>
      </c>
      <c r="D8" s="526">
        <v>68</v>
      </c>
      <c r="E8" s="527">
        <v>2</v>
      </c>
      <c r="F8" s="526">
        <v>61</v>
      </c>
      <c r="G8" s="526">
        <v>134</v>
      </c>
      <c r="H8" s="529">
        <v>0</v>
      </c>
      <c r="I8" s="526">
        <v>3</v>
      </c>
      <c r="J8" s="528">
        <v>40</v>
      </c>
      <c r="K8" s="476" t="s">
        <v>481</v>
      </c>
      <c r="L8" s="179"/>
      <c r="M8" s="476"/>
    </row>
    <row r="9" spans="1:13" s="41" customFormat="1" ht="22.5" customHeight="1">
      <c r="A9" s="476" t="s">
        <v>520</v>
      </c>
      <c r="B9" s="525">
        <v>320</v>
      </c>
      <c r="C9" s="526">
        <v>13</v>
      </c>
      <c r="D9" s="526">
        <v>54</v>
      </c>
      <c r="E9" s="527">
        <v>3</v>
      </c>
      <c r="F9" s="526">
        <v>65</v>
      </c>
      <c r="G9" s="526">
        <v>125</v>
      </c>
      <c r="H9" s="529">
        <v>7</v>
      </c>
      <c r="I9" s="526">
        <v>1</v>
      </c>
      <c r="J9" s="528">
        <v>52</v>
      </c>
      <c r="K9" s="476" t="s">
        <v>520</v>
      </c>
      <c r="L9" s="179"/>
      <c r="M9" s="476"/>
    </row>
    <row r="10" spans="1:13" s="41" customFormat="1" ht="22.5" customHeight="1">
      <c r="A10" s="476" t="s">
        <v>836</v>
      </c>
      <c r="B10" s="525">
        <v>304</v>
      </c>
      <c r="C10" s="526">
        <v>7</v>
      </c>
      <c r="D10" s="526">
        <v>71</v>
      </c>
      <c r="E10" s="527">
        <v>3</v>
      </c>
      <c r="F10" s="526">
        <v>47</v>
      </c>
      <c r="G10" s="526">
        <v>114</v>
      </c>
      <c r="H10" s="529" t="s">
        <v>431</v>
      </c>
      <c r="I10" s="526">
        <v>3</v>
      </c>
      <c r="J10" s="528">
        <v>59</v>
      </c>
      <c r="K10" s="476" t="s">
        <v>836</v>
      </c>
      <c r="L10" s="179"/>
      <c r="M10" s="476"/>
    </row>
    <row r="11" spans="1:13" s="41" customFormat="1" ht="22.5" customHeight="1">
      <c r="A11" s="744" t="s">
        <v>848</v>
      </c>
      <c r="B11" s="745">
        <v>248</v>
      </c>
      <c r="C11" s="746">
        <v>8</v>
      </c>
      <c r="D11" s="746">
        <v>85</v>
      </c>
      <c r="E11" s="747">
        <v>6</v>
      </c>
      <c r="F11" s="746">
        <v>22</v>
      </c>
      <c r="G11" s="746">
        <v>80</v>
      </c>
      <c r="H11" s="746">
        <v>0</v>
      </c>
      <c r="I11" s="746">
        <v>0</v>
      </c>
      <c r="J11" s="748">
        <v>47</v>
      </c>
      <c r="K11" s="744" t="s">
        <v>848</v>
      </c>
      <c r="L11" s="530"/>
      <c r="M11" s="531"/>
    </row>
    <row r="12" s="41" customFormat="1" ht="18" customHeight="1">
      <c r="A12" s="499"/>
    </row>
    <row r="13" spans="1:13" s="41" customFormat="1" ht="30" customHeight="1">
      <c r="A13" s="532"/>
      <c r="B13" s="1020" t="s">
        <v>571</v>
      </c>
      <c r="C13" s="1021"/>
      <c r="D13" s="1021"/>
      <c r="E13" s="1021"/>
      <c r="F13" s="1021"/>
      <c r="G13" s="1021"/>
      <c r="H13" s="1021"/>
      <c r="I13" s="1021"/>
      <c r="J13" s="1021"/>
      <c r="K13" s="1026"/>
      <c r="L13" s="514"/>
      <c r="M13" s="499"/>
    </row>
    <row r="14" spans="1:13" s="41" customFormat="1" ht="29.25" customHeight="1">
      <c r="A14" s="534" t="s">
        <v>559</v>
      </c>
      <c r="B14" s="1024" t="s">
        <v>561</v>
      </c>
      <c r="C14" s="519" t="s">
        <v>562</v>
      </c>
      <c r="D14" s="519" t="s">
        <v>563</v>
      </c>
      <c r="E14" s="519" t="s">
        <v>564</v>
      </c>
      <c r="F14" s="519" t="s">
        <v>572</v>
      </c>
      <c r="G14" s="519" t="s">
        <v>573</v>
      </c>
      <c r="H14" s="519" t="s">
        <v>574</v>
      </c>
      <c r="I14" s="519" t="s">
        <v>575</v>
      </c>
      <c r="J14" s="535" t="s">
        <v>576</v>
      </c>
      <c r="K14" s="533" t="s">
        <v>577</v>
      </c>
      <c r="L14" s="47" t="s">
        <v>560</v>
      </c>
      <c r="M14" s="179"/>
    </row>
    <row r="15" spans="1:13" s="41" customFormat="1" ht="29.25" customHeight="1">
      <c r="A15" s="536"/>
      <c r="B15" s="1025"/>
      <c r="C15" s="522" t="s">
        <v>269</v>
      </c>
      <c r="D15" s="522" t="s">
        <v>270</v>
      </c>
      <c r="E15" s="522" t="s">
        <v>271</v>
      </c>
      <c r="F15" s="522" t="s">
        <v>276</v>
      </c>
      <c r="G15" s="522" t="s">
        <v>277</v>
      </c>
      <c r="H15" s="522" t="s">
        <v>278</v>
      </c>
      <c r="I15" s="522" t="s">
        <v>279</v>
      </c>
      <c r="J15" s="537" t="s">
        <v>578</v>
      </c>
      <c r="K15" s="538" t="s">
        <v>579</v>
      </c>
      <c r="L15" s="539"/>
      <c r="M15" s="499"/>
    </row>
    <row r="16" spans="1:21" s="41" customFormat="1" ht="22.5" customHeight="1">
      <c r="A16" s="476" t="s">
        <v>465</v>
      </c>
      <c r="B16" s="540">
        <v>72</v>
      </c>
      <c r="C16" s="526">
        <v>40</v>
      </c>
      <c r="D16" s="526">
        <v>12</v>
      </c>
      <c r="E16" s="526">
        <v>5</v>
      </c>
      <c r="F16" s="527">
        <v>0</v>
      </c>
      <c r="G16" s="526">
        <v>3</v>
      </c>
      <c r="H16" s="527">
        <v>0</v>
      </c>
      <c r="I16" s="526">
        <v>2</v>
      </c>
      <c r="J16" s="527">
        <v>2</v>
      </c>
      <c r="K16" s="541">
        <v>8</v>
      </c>
      <c r="L16" s="475" t="s">
        <v>465</v>
      </c>
      <c r="M16" s="476"/>
      <c r="N16" s="499"/>
      <c r="O16" s="499"/>
      <c r="P16" s="499"/>
      <c r="Q16" s="499"/>
      <c r="R16" s="499"/>
      <c r="S16" s="499"/>
      <c r="T16" s="499"/>
      <c r="U16" s="499"/>
    </row>
    <row r="17" spans="1:21" s="41" customFormat="1" ht="22.5" customHeight="1">
      <c r="A17" s="476" t="s">
        <v>481</v>
      </c>
      <c r="B17" s="540">
        <v>52</v>
      </c>
      <c r="C17" s="526">
        <v>17</v>
      </c>
      <c r="D17" s="526">
        <v>9</v>
      </c>
      <c r="E17" s="526">
        <v>7</v>
      </c>
      <c r="F17" s="527">
        <v>0</v>
      </c>
      <c r="G17" s="526">
        <v>3</v>
      </c>
      <c r="H17" s="527">
        <v>1</v>
      </c>
      <c r="I17" s="526">
        <v>3</v>
      </c>
      <c r="J17" s="527">
        <v>2</v>
      </c>
      <c r="K17" s="541">
        <v>10</v>
      </c>
      <c r="L17" s="475" t="s">
        <v>481</v>
      </c>
      <c r="M17" s="476"/>
      <c r="N17" s="499"/>
      <c r="O17" s="499"/>
      <c r="P17" s="499"/>
      <c r="Q17" s="499"/>
      <c r="R17" s="499"/>
      <c r="S17" s="499"/>
      <c r="T17" s="499"/>
      <c r="U17" s="499"/>
    </row>
    <row r="18" spans="1:21" s="41" customFormat="1" ht="22.5" customHeight="1">
      <c r="A18" s="476" t="s">
        <v>520</v>
      </c>
      <c r="B18" s="540">
        <v>62</v>
      </c>
      <c r="C18" s="526">
        <v>24</v>
      </c>
      <c r="D18" s="526">
        <v>11</v>
      </c>
      <c r="E18" s="526">
        <v>10</v>
      </c>
      <c r="F18" s="527">
        <v>1</v>
      </c>
      <c r="G18" s="526">
        <v>7</v>
      </c>
      <c r="H18" s="527">
        <v>2</v>
      </c>
      <c r="I18" s="526">
        <v>0</v>
      </c>
      <c r="J18" s="527">
        <v>2</v>
      </c>
      <c r="K18" s="541">
        <v>5</v>
      </c>
      <c r="L18" s="475" t="s">
        <v>520</v>
      </c>
      <c r="M18" s="476"/>
      <c r="N18" s="499"/>
      <c r="O18" s="499"/>
      <c r="P18" s="499"/>
      <c r="Q18" s="499"/>
      <c r="R18" s="499"/>
      <c r="S18" s="499"/>
      <c r="T18" s="499"/>
      <c r="U18" s="499"/>
    </row>
    <row r="19" spans="1:21" s="41" customFormat="1" ht="22.5" customHeight="1">
      <c r="A19" s="476" t="s">
        <v>836</v>
      </c>
      <c r="B19" s="540">
        <v>61</v>
      </c>
      <c r="C19" s="526">
        <v>20</v>
      </c>
      <c r="D19" s="526">
        <v>13</v>
      </c>
      <c r="E19" s="526">
        <v>10</v>
      </c>
      <c r="F19" s="527">
        <v>0</v>
      </c>
      <c r="G19" s="526">
        <v>4</v>
      </c>
      <c r="H19" s="527">
        <v>1</v>
      </c>
      <c r="I19" s="526">
        <v>4</v>
      </c>
      <c r="J19" s="527">
        <v>0</v>
      </c>
      <c r="K19" s="541">
        <v>9</v>
      </c>
      <c r="L19" s="475" t="s">
        <v>836</v>
      </c>
      <c r="M19" s="476"/>
      <c r="N19" s="499"/>
      <c r="O19" s="499"/>
      <c r="P19" s="499"/>
      <c r="Q19" s="499"/>
      <c r="R19" s="499"/>
      <c r="S19" s="499"/>
      <c r="T19" s="499"/>
      <c r="U19" s="499"/>
    </row>
    <row r="20" spans="1:21" s="176" customFormat="1" ht="22.5" customHeight="1">
      <c r="A20" s="744" t="s">
        <v>848</v>
      </c>
      <c r="B20" s="749">
        <v>62</v>
      </c>
      <c r="C20" s="750">
        <v>13</v>
      </c>
      <c r="D20" s="750">
        <v>13</v>
      </c>
      <c r="E20" s="750">
        <v>13</v>
      </c>
      <c r="F20" s="751">
        <v>0</v>
      </c>
      <c r="G20" s="750">
        <v>6</v>
      </c>
      <c r="H20" s="751">
        <v>0</v>
      </c>
      <c r="I20" s="751">
        <v>0</v>
      </c>
      <c r="J20" s="751">
        <v>0</v>
      </c>
      <c r="K20" s="752">
        <v>17</v>
      </c>
      <c r="L20" s="753" t="s">
        <v>848</v>
      </c>
      <c r="M20" s="531"/>
      <c r="N20" s="446"/>
      <c r="O20" s="446"/>
      <c r="P20" s="446"/>
      <c r="Q20" s="446"/>
      <c r="R20" s="446"/>
      <c r="S20" s="446"/>
      <c r="T20" s="446"/>
      <c r="U20" s="446"/>
    </row>
    <row r="21" spans="1:19" s="239" customFormat="1" ht="14.25" customHeight="1">
      <c r="A21" s="438" t="s">
        <v>774</v>
      </c>
      <c r="B21" s="439"/>
      <c r="C21" s="439"/>
      <c r="D21" s="439"/>
      <c r="I21" s="440" t="s">
        <v>2</v>
      </c>
      <c r="J21" s="440"/>
      <c r="K21" s="438"/>
      <c r="L21" s="438"/>
      <c r="M21" s="440"/>
      <c r="N21" s="440"/>
      <c r="O21" s="440"/>
      <c r="P21" s="440"/>
      <c r="Q21" s="440"/>
      <c r="R21" s="440"/>
      <c r="S21" s="441"/>
    </row>
    <row r="22" spans="1:19" s="202" customFormat="1" ht="14.25" customHeight="1">
      <c r="A22" s="224" t="s">
        <v>95</v>
      </c>
      <c r="B22" s="224"/>
      <c r="C22" s="224"/>
      <c r="D22" s="224"/>
      <c r="E22" s="224"/>
      <c r="F22" s="224"/>
      <c r="I22" s="224" t="s">
        <v>96</v>
      </c>
      <c r="J22" s="224"/>
      <c r="K22" s="224"/>
      <c r="M22" s="224"/>
      <c r="N22" s="224"/>
      <c r="O22" s="224"/>
      <c r="P22" s="224"/>
      <c r="Q22" s="224"/>
      <c r="R22" s="224"/>
      <c r="S22" s="224"/>
    </row>
  </sheetData>
  <sheetProtection/>
  <mergeCells count="6">
    <mergeCell ref="A1:K1"/>
    <mergeCell ref="K2:L2"/>
    <mergeCell ref="B3:J4"/>
    <mergeCell ref="B5:B6"/>
    <mergeCell ref="B13:K13"/>
    <mergeCell ref="B14:B15"/>
  </mergeCells>
  <printOptions/>
  <pageMargins left="0.6299212598425197" right="0.4330708661417323" top="0.9055118110236221" bottom="0.708661417322834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zoomScalePageLayoutView="0" workbookViewId="0" topLeftCell="A19">
      <selection activeCell="D44" sqref="D44"/>
    </sheetView>
  </sheetViews>
  <sheetFormatPr defaultColWidth="8.88671875" defaultRowHeight="13.5"/>
  <cols>
    <col min="1" max="1" width="16.21484375" style="433" customWidth="1"/>
    <col min="2" max="2" width="13.5546875" style="433" customWidth="1"/>
    <col min="3" max="3" width="12.99609375" style="433" customWidth="1"/>
    <col min="4" max="4" width="12.21484375" style="433" customWidth="1"/>
    <col min="5" max="5" width="13.6640625" style="433" customWidth="1"/>
    <col min="6" max="6" width="12.10546875" style="433" customWidth="1"/>
    <col min="7" max="7" width="10.77734375" style="433" customWidth="1"/>
    <col min="8" max="8" width="11.88671875" style="433" customWidth="1"/>
    <col min="9" max="16384" width="8.88671875" style="433" customWidth="1"/>
  </cols>
  <sheetData>
    <row r="1" spans="1:8" s="542" customFormat="1" ht="48" customHeight="1">
      <c r="A1" s="1029" t="s">
        <v>798</v>
      </c>
      <c r="B1" s="1029"/>
      <c r="C1" s="1029"/>
      <c r="D1" s="1029"/>
      <c r="E1" s="1029"/>
      <c r="F1" s="1029"/>
      <c r="G1" s="1029"/>
      <c r="H1" s="1029"/>
    </row>
    <row r="2" spans="1:8" s="472" customFormat="1" ht="19.5" customHeight="1">
      <c r="A2" s="543" t="s">
        <v>580</v>
      </c>
      <c r="H2" s="544" t="s">
        <v>99</v>
      </c>
    </row>
    <row r="3" spans="1:8" s="41" customFormat="1" ht="23.25" customHeight="1">
      <c r="A3" s="545"/>
      <c r="B3" s="1030" t="s">
        <v>581</v>
      </c>
      <c r="C3" s="1031"/>
      <c r="D3" s="1031"/>
      <c r="E3" s="1031"/>
      <c r="F3" s="1031"/>
      <c r="G3" s="1032"/>
      <c r="H3" s="546"/>
    </row>
    <row r="4" spans="1:8" s="41" customFormat="1" ht="27.75" customHeight="1">
      <c r="A4" s="547" t="s">
        <v>582</v>
      </c>
      <c r="B4" s="1020" t="s">
        <v>583</v>
      </c>
      <c r="C4" s="1031"/>
      <c r="D4" s="1031"/>
      <c r="E4" s="1031"/>
      <c r="F4" s="1031"/>
      <c r="G4" s="1032"/>
      <c r="H4" s="517" t="s">
        <v>97</v>
      </c>
    </row>
    <row r="5" spans="1:8" s="41" customFormat="1" ht="17.25" customHeight="1">
      <c r="A5" s="547" t="s">
        <v>584</v>
      </c>
      <c r="B5" s="548" t="s">
        <v>585</v>
      </c>
      <c r="C5" s="519" t="s">
        <v>586</v>
      </c>
      <c r="D5" s="513" t="s">
        <v>587</v>
      </c>
      <c r="E5" s="1027" t="s">
        <v>101</v>
      </c>
      <c r="F5" s="1028"/>
      <c r="G5" s="519" t="s">
        <v>588</v>
      </c>
      <c r="H5" s="517" t="s">
        <v>102</v>
      </c>
    </row>
    <row r="6" spans="1:8" s="41" customFormat="1" ht="27.75" customHeight="1">
      <c r="A6" s="549"/>
      <c r="B6" s="522" t="s">
        <v>362</v>
      </c>
      <c r="C6" s="522" t="s">
        <v>280</v>
      </c>
      <c r="D6" s="550" t="s">
        <v>589</v>
      </c>
      <c r="E6" s="551" t="s">
        <v>590</v>
      </c>
      <c r="F6" s="551" t="s">
        <v>591</v>
      </c>
      <c r="G6" s="522" t="s">
        <v>281</v>
      </c>
      <c r="H6" s="552"/>
    </row>
    <row r="7" spans="1:8" s="41" customFormat="1" ht="22.5" customHeight="1">
      <c r="A7" s="476" t="s">
        <v>465</v>
      </c>
      <c r="B7" s="553">
        <v>388</v>
      </c>
      <c r="C7" s="554">
        <v>284</v>
      </c>
      <c r="D7" s="554">
        <v>104</v>
      </c>
      <c r="E7" s="554">
        <v>6</v>
      </c>
      <c r="F7" s="554">
        <v>98</v>
      </c>
      <c r="G7" s="555" t="s">
        <v>431</v>
      </c>
      <c r="H7" s="556" t="s">
        <v>465</v>
      </c>
    </row>
    <row r="8" spans="1:8" s="41" customFormat="1" ht="22.5" customHeight="1">
      <c r="A8" s="476" t="s">
        <v>481</v>
      </c>
      <c r="B8" s="553">
        <v>318</v>
      </c>
      <c r="C8" s="554">
        <v>223</v>
      </c>
      <c r="D8" s="554">
        <v>95</v>
      </c>
      <c r="E8" s="554">
        <v>3</v>
      </c>
      <c r="F8" s="554">
        <v>92</v>
      </c>
      <c r="G8" s="555" t="s">
        <v>431</v>
      </c>
      <c r="H8" s="556" t="s">
        <v>481</v>
      </c>
    </row>
    <row r="9" spans="1:8" s="41" customFormat="1" ht="22.5" customHeight="1">
      <c r="A9" s="476" t="s">
        <v>520</v>
      </c>
      <c r="B9" s="553">
        <v>320</v>
      </c>
      <c r="C9" s="554">
        <v>225</v>
      </c>
      <c r="D9" s="554">
        <v>95</v>
      </c>
      <c r="E9" s="554">
        <v>7</v>
      </c>
      <c r="F9" s="554">
        <v>88</v>
      </c>
      <c r="G9" s="554">
        <v>0</v>
      </c>
      <c r="H9" s="556" t="s">
        <v>520</v>
      </c>
    </row>
    <row r="10" spans="1:8" s="41" customFormat="1" ht="22.5" customHeight="1">
      <c r="A10" s="476" t="s">
        <v>836</v>
      </c>
      <c r="B10" s="553">
        <v>304</v>
      </c>
      <c r="C10" s="554">
        <v>202</v>
      </c>
      <c r="D10" s="554">
        <v>102</v>
      </c>
      <c r="E10" s="554">
        <v>7</v>
      </c>
      <c r="F10" s="554">
        <v>95</v>
      </c>
      <c r="G10" s="554">
        <v>0</v>
      </c>
      <c r="H10" s="556" t="s">
        <v>836</v>
      </c>
    </row>
    <row r="11" spans="1:8" s="176" customFormat="1" ht="22.5" customHeight="1">
      <c r="A11" s="531" t="s">
        <v>848</v>
      </c>
      <c r="B11" s="755">
        <v>248</v>
      </c>
      <c r="C11" s="756">
        <v>152</v>
      </c>
      <c r="D11" s="756">
        <v>96</v>
      </c>
      <c r="E11" s="756">
        <v>4</v>
      </c>
      <c r="F11" s="756">
        <v>92</v>
      </c>
      <c r="G11" s="756">
        <v>0</v>
      </c>
      <c r="H11" s="757" t="s">
        <v>848</v>
      </c>
    </row>
    <row r="12" spans="1:8" s="41" customFormat="1" ht="22.5" customHeight="1">
      <c r="A12" s="758" t="s">
        <v>592</v>
      </c>
      <c r="B12" s="759">
        <v>85</v>
      </c>
      <c r="C12" s="760">
        <v>42</v>
      </c>
      <c r="D12" s="760">
        <v>43</v>
      </c>
      <c r="E12" s="760">
        <v>2</v>
      </c>
      <c r="F12" s="760">
        <v>41</v>
      </c>
      <c r="G12" s="761">
        <v>0</v>
      </c>
      <c r="H12" s="517" t="s">
        <v>270</v>
      </c>
    </row>
    <row r="13" spans="1:8" s="41" customFormat="1" ht="22.5" customHeight="1">
      <c r="A13" s="476" t="s">
        <v>791</v>
      </c>
      <c r="B13" s="759">
        <v>80</v>
      </c>
      <c r="C13" s="760">
        <v>52</v>
      </c>
      <c r="D13" s="760">
        <v>28</v>
      </c>
      <c r="E13" s="760">
        <v>0</v>
      </c>
      <c r="F13" s="760">
        <v>28</v>
      </c>
      <c r="G13" s="761">
        <v>0</v>
      </c>
      <c r="H13" s="517" t="s">
        <v>103</v>
      </c>
    </row>
    <row r="14" spans="1:8" s="41" customFormat="1" ht="22.5" customHeight="1">
      <c r="A14" s="758" t="s">
        <v>778</v>
      </c>
      <c r="B14" s="759">
        <v>22</v>
      </c>
      <c r="C14" s="760">
        <v>15</v>
      </c>
      <c r="D14" s="760">
        <v>7</v>
      </c>
      <c r="E14" s="760">
        <v>0</v>
      </c>
      <c r="F14" s="760">
        <v>7</v>
      </c>
      <c r="G14" s="761">
        <v>0</v>
      </c>
      <c r="H14" s="517" t="s">
        <v>105</v>
      </c>
    </row>
    <row r="15" spans="1:8" s="41" customFormat="1" ht="22.5" customHeight="1">
      <c r="A15" s="758" t="s">
        <v>779</v>
      </c>
      <c r="B15" s="759">
        <v>8</v>
      </c>
      <c r="C15" s="760">
        <v>6</v>
      </c>
      <c r="D15" s="760">
        <v>2</v>
      </c>
      <c r="E15" s="760">
        <v>0</v>
      </c>
      <c r="F15" s="760">
        <v>2</v>
      </c>
      <c r="G15" s="761">
        <v>0</v>
      </c>
      <c r="H15" s="517" t="s">
        <v>269</v>
      </c>
    </row>
    <row r="16" spans="1:8" s="41" customFormat="1" ht="22.5" customHeight="1">
      <c r="A16" s="758" t="s">
        <v>776</v>
      </c>
      <c r="B16" s="759">
        <v>11</v>
      </c>
      <c r="C16" s="760">
        <v>9</v>
      </c>
      <c r="D16" s="760">
        <v>2</v>
      </c>
      <c r="E16" s="760">
        <v>0</v>
      </c>
      <c r="F16" s="760">
        <v>2</v>
      </c>
      <c r="G16" s="761">
        <v>0</v>
      </c>
      <c r="H16" s="517" t="s">
        <v>104</v>
      </c>
    </row>
    <row r="17" spans="1:8" s="41" customFormat="1" ht="22.5" customHeight="1">
      <c r="A17" s="758" t="s">
        <v>780</v>
      </c>
      <c r="B17" s="759">
        <v>6</v>
      </c>
      <c r="C17" s="760">
        <v>3</v>
      </c>
      <c r="D17" s="760">
        <v>3</v>
      </c>
      <c r="E17" s="760">
        <v>1</v>
      </c>
      <c r="F17" s="760">
        <v>2</v>
      </c>
      <c r="G17" s="761">
        <v>0</v>
      </c>
      <c r="H17" s="517" t="s">
        <v>106</v>
      </c>
    </row>
    <row r="18" spans="1:8" s="41" customFormat="1" ht="22.5" customHeight="1">
      <c r="A18" s="758" t="s">
        <v>781</v>
      </c>
      <c r="B18" s="759">
        <v>3</v>
      </c>
      <c r="C18" s="760">
        <v>2</v>
      </c>
      <c r="D18" s="760">
        <v>1</v>
      </c>
      <c r="E18" s="760">
        <v>1</v>
      </c>
      <c r="F18" s="760">
        <v>0</v>
      </c>
      <c r="G18" s="761">
        <v>0</v>
      </c>
      <c r="H18" s="517" t="s">
        <v>98</v>
      </c>
    </row>
    <row r="19" spans="1:8" s="41" customFormat="1" ht="22.5" customHeight="1">
      <c r="A19" s="758" t="s">
        <v>777</v>
      </c>
      <c r="B19" s="759">
        <v>6</v>
      </c>
      <c r="C19" s="760">
        <v>3</v>
      </c>
      <c r="D19" s="760">
        <v>3</v>
      </c>
      <c r="E19" s="760">
        <v>0</v>
      </c>
      <c r="F19" s="760">
        <v>3</v>
      </c>
      <c r="G19" s="761">
        <v>0</v>
      </c>
      <c r="H19" s="205" t="s">
        <v>790</v>
      </c>
    </row>
    <row r="20" spans="1:8" s="41" customFormat="1" ht="22.5" customHeight="1">
      <c r="A20" s="762" t="s">
        <v>792</v>
      </c>
      <c r="B20" s="763">
        <v>27</v>
      </c>
      <c r="C20" s="764">
        <v>20</v>
      </c>
      <c r="D20" s="764">
        <v>7</v>
      </c>
      <c r="E20" s="764">
        <v>0</v>
      </c>
      <c r="F20" s="764">
        <v>7</v>
      </c>
      <c r="G20" s="765">
        <v>0</v>
      </c>
      <c r="H20" s="766" t="s">
        <v>275</v>
      </c>
    </row>
    <row r="21" spans="1:8" s="499" customFormat="1" ht="22.5" customHeight="1">
      <c r="A21" s="476"/>
      <c r="B21" s="179"/>
      <c r="C21" s="179"/>
      <c r="D21" s="557"/>
      <c r="E21" s="557"/>
      <c r="F21" s="179"/>
      <c r="G21" s="179"/>
      <c r="H21" s="484"/>
    </row>
    <row r="22" spans="1:8" s="41" customFormat="1" ht="29.25" customHeight="1">
      <c r="A22" s="545"/>
      <c r="B22" s="1030" t="s">
        <v>593</v>
      </c>
      <c r="C22" s="1031"/>
      <c r="D22" s="1031"/>
      <c r="E22" s="1031"/>
      <c r="F22" s="1031"/>
      <c r="G22" s="1032"/>
      <c r="H22" s="546"/>
    </row>
    <row r="23" spans="1:8" s="41" customFormat="1" ht="29.25" customHeight="1">
      <c r="A23" s="547" t="s">
        <v>582</v>
      </c>
      <c r="B23" s="1020" t="s">
        <v>594</v>
      </c>
      <c r="C23" s="1031"/>
      <c r="D23" s="1031"/>
      <c r="E23" s="1031"/>
      <c r="F23" s="1031"/>
      <c r="G23" s="1032"/>
      <c r="H23" s="517" t="s">
        <v>97</v>
      </c>
    </row>
    <row r="24" spans="1:8" s="41" customFormat="1" ht="19.5" customHeight="1">
      <c r="A24" s="547" t="s">
        <v>584</v>
      </c>
      <c r="B24" s="548" t="s">
        <v>595</v>
      </c>
      <c r="C24" s="519" t="s">
        <v>586</v>
      </c>
      <c r="D24" s="558" t="s">
        <v>596</v>
      </c>
      <c r="E24" s="1027" t="s">
        <v>101</v>
      </c>
      <c r="F24" s="1028"/>
      <c r="G24" s="519" t="s">
        <v>588</v>
      </c>
      <c r="H24" s="517" t="s">
        <v>102</v>
      </c>
    </row>
    <row r="25" spans="1:8" s="41" customFormat="1" ht="24.75" customHeight="1">
      <c r="A25" s="549"/>
      <c r="B25" s="522" t="s">
        <v>362</v>
      </c>
      <c r="C25" s="522" t="s">
        <v>280</v>
      </c>
      <c r="D25" s="550" t="s">
        <v>589</v>
      </c>
      <c r="E25" s="551" t="s">
        <v>590</v>
      </c>
      <c r="F25" s="551" t="s">
        <v>591</v>
      </c>
      <c r="G25" s="522" t="s">
        <v>281</v>
      </c>
      <c r="H25" s="552"/>
    </row>
    <row r="26" spans="1:8" s="41" customFormat="1" ht="22.5" customHeight="1">
      <c r="A26" s="476" t="s">
        <v>465</v>
      </c>
      <c r="B26" s="553">
        <v>72</v>
      </c>
      <c r="C26" s="554">
        <v>39</v>
      </c>
      <c r="D26" s="554">
        <v>33</v>
      </c>
      <c r="E26" s="554">
        <v>1</v>
      </c>
      <c r="F26" s="554">
        <v>32</v>
      </c>
      <c r="G26" s="555" t="s">
        <v>431</v>
      </c>
      <c r="H26" s="476" t="s">
        <v>465</v>
      </c>
    </row>
    <row r="27" spans="1:8" s="41" customFormat="1" ht="22.5" customHeight="1">
      <c r="A27" s="476" t="s">
        <v>481</v>
      </c>
      <c r="B27" s="553">
        <v>52</v>
      </c>
      <c r="C27" s="554">
        <v>34</v>
      </c>
      <c r="D27" s="554">
        <v>17</v>
      </c>
      <c r="E27" s="554">
        <v>3</v>
      </c>
      <c r="F27" s="554">
        <v>14</v>
      </c>
      <c r="G27" s="555">
        <v>1</v>
      </c>
      <c r="H27" s="476" t="s">
        <v>481</v>
      </c>
    </row>
    <row r="28" spans="1:8" s="41" customFormat="1" ht="22.5" customHeight="1">
      <c r="A28" s="476" t="s">
        <v>520</v>
      </c>
      <c r="B28" s="553">
        <v>62</v>
      </c>
      <c r="C28" s="554">
        <v>47</v>
      </c>
      <c r="D28" s="554">
        <v>15</v>
      </c>
      <c r="E28" s="554">
        <v>1</v>
      </c>
      <c r="F28" s="554">
        <v>14</v>
      </c>
      <c r="G28" s="555">
        <v>0</v>
      </c>
      <c r="H28" s="476" t="s">
        <v>520</v>
      </c>
    </row>
    <row r="29" spans="1:8" s="41" customFormat="1" ht="22.5" customHeight="1">
      <c r="A29" s="476" t="s">
        <v>836</v>
      </c>
      <c r="B29" s="553">
        <v>61</v>
      </c>
      <c r="C29" s="554">
        <v>40</v>
      </c>
      <c r="D29" s="554">
        <v>21</v>
      </c>
      <c r="E29" s="554">
        <v>0</v>
      </c>
      <c r="F29" s="554">
        <v>21</v>
      </c>
      <c r="G29" s="555">
        <v>0</v>
      </c>
      <c r="H29" s="476" t="s">
        <v>836</v>
      </c>
    </row>
    <row r="30" spans="1:8" s="176" customFormat="1" ht="22.5" customHeight="1">
      <c r="A30" s="531" t="s">
        <v>848</v>
      </c>
      <c r="B30" s="755">
        <v>62</v>
      </c>
      <c r="C30" s="756">
        <v>49</v>
      </c>
      <c r="D30" s="756">
        <v>13</v>
      </c>
      <c r="E30" s="756">
        <v>3</v>
      </c>
      <c r="F30" s="756">
        <v>10</v>
      </c>
      <c r="G30" s="767">
        <v>0</v>
      </c>
      <c r="H30" s="531" t="s">
        <v>848</v>
      </c>
    </row>
    <row r="31" spans="1:8" s="41" customFormat="1" ht="22.5" customHeight="1">
      <c r="A31" s="768" t="s">
        <v>782</v>
      </c>
      <c r="B31" s="759">
        <v>13</v>
      </c>
      <c r="C31" s="760">
        <v>11</v>
      </c>
      <c r="D31" s="760">
        <v>2</v>
      </c>
      <c r="E31" s="760">
        <v>0</v>
      </c>
      <c r="F31" s="760">
        <v>2</v>
      </c>
      <c r="G31" s="761">
        <v>0</v>
      </c>
      <c r="H31" s="517" t="s">
        <v>106</v>
      </c>
    </row>
    <row r="32" spans="1:8" s="41" customFormat="1" ht="22.5" customHeight="1">
      <c r="A32" s="768" t="s">
        <v>783</v>
      </c>
      <c r="B32" s="759">
        <v>13</v>
      </c>
      <c r="C32" s="760">
        <v>8</v>
      </c>
      <c r="D32" s="760">
        <v>5</v>
      </c>
      <c r="E32" s="760">
        <v>2</v>
      </c>
      <c r="F32" s="760">
        <v>3</v>
      </c>
      <c r="G32" s="761">
        <v>0</v>
      </c>
      <c r="H32" s="205" t="s">
        <v>270</v>
      </c>
    </row>
    <row r="33" spans="1:8" s="41" customFormat="1" ht="22.5" customHeight="1">
      <c r="A33" s="768" t="s">
        <v>784</v>
      </c>
      <c r="B33" s="759">
        <v>13</v>
      </c>
      <c r="C33" s="760">
        <v>8</v>
      </c>
      <c r="D33" s="760">
        <v>5</v>
      </c>
      <c r="E33" s="760">
        <v>0</v>
      </c>
      <c r="F33" s="760">
        <v>5</v>
      </c>
      <c r="G33" s="761">
        <v>0</v>
      </c>
      <c r="H33" s="517" t="s">
        <v>269</v>
      </c>
    </row>
    <row r="34" spans="1:8" s="41" customFormat="1" ht="22.5" customHeight="1">
      <c r="A34" s="768" t="s">
        <v>785</v>
      </c>
      <c r="B34" s="759">
        <v>6</v>
      </c>
      <c r="C34" s="760">
        <v>6</v>
      </c>
      <c r="D34" s="760">
        <v>0</v>
      </c>
      <c r="E34" s="760">
        <v>0</v>
      </c>
      <c r="F34" s="760">
        <v>0</v>
      </c>
      <c r="G34" s="761">
        <v>0</v>
      </c>
      <c r="H34" s="205" t="s">
        <v>107</v>
      </c>
    </row>
    <row r="35" spans="1:8" s="41" customFormat="1" ht="22.5" customHeight="1">
      <c r="A35" s="768" t="s">
        <v>786</v>
      </c>
      <c r="B35" s="759">
        <v>1</v>
      </c>
      <c r="C35" s="760">
        <v>1</v>
      </c>
      <c r="D35" s="760">
        <v>0</v>
      </c>
      <c r="E35" s="760">
        <v>0</v>
      </c>
      <c r="F35" s="760">
        <v>0</v>
      </c>
      <c r="G35" s="761">
        <v>0</v>
      </c>
      <c r="H35" s="205" t="s">
        <v>108</v>
      </c>
    </row>
    <row r="36" spans="1:8" s="41" customFormat="1" ht="22.5" customHeight="1">
      <c r="A36" s="768" t="s">
        <v>787</v>
      </c>
      <c r="B36" s="759">
        <v>0</v>
      </c>
      <c r="C36" s="760">
        <v>0</v>
      </c>
      <c r="D36" s="760">
        <v>0</v>
      </c>
      <c r="E36" s="760">
        <v>0</v>
      </c>
      <c r="F36" s="760">
        <v>0</v>
      </c>
      <c r="G36" s="761">
        <v>0</v>
      </c>
      <c r="H36" s="517" t="s">
        <v>103</v>
      </c>
    </row>
    <row r="37" spans="1:8" s="41" customFormat="1" ht="22.5" customHeight="1">
      <c r="A37" s="768" t="s">
        <v>788</v>
      </c>
      <c r="B37" s="759">
        <v>3</v>
      </c>
      <c r="C37" s="760">
        <v>3</v>
      </c>
      <c r="D37" s="760">
        <v>0</v>
      </c>
      <c r="E37" s="760">
        <v>0</v>
      </c>
      <c r="F37" s="760">
        <v>0</v>
      </c>
      <c r="G37" s="761">
        <v>0</v>
      </c>
      <c r="H37" s="205" t="s">
        <v>794</v>
      </c>
    </row>
    <row r="38" spans="1:8" s="41" customFormat="1" ht="22.5" customHeight="1">
      <c r="A38" s="768" t="s">
        <v>793</v>
      </c>
      <c r="B38" s="759">
        <v>2</v>
      </c>
      <c r="C38" s="760">
        <v>1</v>
      </c>
      <c r="D38" s="760">
        <v>1</v>
      </c>
      <c r="E38" s="760">
        <v>1</v>
      </c>
      <c r="F38" s="760">
        <v>0</v>
      </c>
      <c r="G38" s="761">
        <v>0</v>
      </c>
      <c r="H38" s="205" t="s">
        <v>795</v>
      </c>
    </row>
    <row r="39" spans="1:8" s="41" customFormat="1" ht="22.5" customHeight="1">
      <c r="A39" s="769" t="s">
        <v>789</v>
      </c>
      <c r="B39" s="770">
        <v>11</v>
      </c>
      <c r="C39" s="771">
        <v>11</v>
      </c>
      <c r="D39" s="771">
        <v>0</v>
      </c>
      <c r="E39" s="764">
        <v>0</v>
      </c>
      <c r="F39" s="771">
        <v>0</v>
      </c>
      <c r="G39" s="765">
        <v>0</v>
      </c>
      <c r="H39" s="557" t="s">
        <v>275</v>
      </c>
    </row>
    <row r="40" spans="1:6" s="442" customFormat="1" ht="13.5">
      <c r="A40" s="754" t="s">
        <v>775</v>
      </c>
      <c r="F40" s="442" t="s">
        <v>0</v>
      </c>
    </row>
    <row r="41" spans="1:5" s="442" customFormat="1" ht="13.5">
      <c r="A41" s="754" t="s">
        <v>796</v>
      </c>
      <c r="E41" s="754" t="s">
        <v>797</v>
      </c>
    </row>
    <row r="42" ht="13.5">
      <c r="A42" s="442"/>
    </row>
    <row r="43" ht="13.5">
      <c r="A43" s="442"/>
    </row>
    <row r="44" ht="13.5">
      <c r="A44" s="754"/>
    </row>
  </sheetData>
  <sheetProtection/>
  <mergeCells count="7">
    <mergeCell ref="E24:F24"/>
    <mergeCell ref="A1:H1"/>
    <mergeCell ref="B3:G3"/>
    <mergeCell ref="B4:G4"/>
    <mergeCell ref="E5:F5"/>
    <mergeCell ref="B22:G22"/>
    <mergeCell ref="B23:G23"/>
  </mergeCells>
  <printOptions/>
  <pageMargins left="0.5118110236220472" right="0.4724409448818898" top="0.3937007874015748" bottom="0.3937007874015748" header="0.5118110236220472" footer="0.5118110236220472"/>
  <pageSetup horizontalDpi="600" verticalDpi="600" orientation="portrait" paperSize="9" scale="7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C24" sqref="C24"/>
    </sheetView>
  </sheetViews>
  <sheetFormatPr defaultColWidth="8.88671875" defaultRowHeight="13.5"/>
  <cols>
    <col min="1" max="1" width="12.4453125" style="206" customWidth="1"/>
    <col min="2" max="5" width="26.21484375" style="206" customWidth="1"/>
    <col min="6" max="6" width="13.10546875" style="206" customWidth="1"/>
    <col min="7" max="16384" width="8.88671875" style="206" customWidth="1"/>
  </cols>
  <sheetData>
    <row r="1" spans="1:6" ht="32.25" customHeight="1">
      <c r="A1" s="1036" t="s">
        <v>799</v>
      </c>
      <c r="B1" s="1036"/>
      <c r="C1" s="1036"/>
      <c r="D1" s="1036"/>
      <c r="E1" s="1037"/>
      <c r="F1" s="1037"/>
    </row>
    <row r="2" spans="1:6" ht="27" customHeight="1">
      <c r="A2" s="443" t="s">
        <v>455</v>
      </c>
      <c r="B2" s="444"/>
      <c r="C2" s="444"/>
      <c r="D2" s="444"/>
      <c r="F2" s="444" t="s">
        <v>456</v>
      </c>
    </row>
    <row r="3" spans="1:6" s="445" customFormat="1" ht="20.25" customHeight="1">
      <c r="A3" s="1038" t="s">
        <v>111</v>
      </c>
      <c r="B3" s="1034" t="s">
        <v>853</v>
      </c>
      <c r="C3" s="1034" t="s">
        <v>854</v>
      </c>
      <c r="D3" s="1034" t="s">
        <v>855</v>
      </c>
      <c r="E3" s="1034" t="s">
        <v>856</v>
      </c>
      <c r="F3" s="1040" t="s">
        <v>249</v>
      </c>
    </row>
    <row r="4" spans="1:6" s="445" customFormat="1" ht="20.25" customHeight="1">
      <c r="A4" s="1039"/>
      <c r="B4" s="1035"/>
      <c r="C4" s="1035"/>
      <c r="D4" s="1035"/>
      <c r="E4" s="1035"/>
      <c r="F4" s="1041"/>
    </row>
    <row r="5" spans="1:6" s="23" customFormat="1" ht="34.5" customHeight="1">
      <c r="A5" s="212" t="s">
        <v>453</v>
      </c>
      <c r="B5" s="181">
        <v>2544</v>
      </c>
      <c r="C5" s="181">
        <v>251</v>
      </c>
      <c r="D5" s="181">
        <v>2398</v>
      </c>
      <c r="E5" s="851">
        <v>59</v>
      </c>
      <c r="F5" s="266" t="s">
        <v>453</v>
      </c>
    </row>
    <row r="6" spans="1:6" s="23" customFormat="1" ht="34.5" customHeight="1">
      <c r="A6" s="212" t="s">
        <v>480</v>
      </c>
      <c r="B6" s="181">
        <v>2674</v>
      </c>
      <c r="C6" s="181">
        <v>217</v>
      </c>
      <c r="D6" s="181">
        <v>2533</v>
      </c>
      <c r="E6" s="852">
        <v>40</v>
      </c>
      <c r="F6" s="266" t="s">
        <v>480</v>
      </c>
    </row>
    <row r="7" spans="1:6" s="23" customFormat="1" ht="34.5" customHeight="1">
      <c r="A7" s="212" t="s">
        <v>520</v>
      </c>
      <c r="B7" s="181">
        <v>2573</v>
      </c>
      <c r="C7" s="181">
        <v>218</v>
      </c>
      <c r="D7" s="181">
        <v>2485</v>
      </c>
      <c r="E7" s="852">
        <v>53</v>
      </c>
      <c r="F7" s="266" t="s">
        <v>520</v>
      </c>
    </row>
    <row r="8" spans="1:6" s="23" customFormat="1" ht="34.5" customHeight="1">
      <c r="A8" s="212" t="s">
        <v>836</v>
      </c>
      <c r="B8" s="181">
        <v>2736</v>
      </c>
      <c r="C8" s="181">
        <v>220</v>
      </c>
      <c r="D8" s="181">
        <v>2615</v>
      </c>
      <c r="E8" s="852">
        <v>52</v>
      </c>
      <c r="F8" s="266" t="s">
        <v>836</v>
      </c>
    </row>
    <row r="9" spans="1:6" s="589" customFormat="1" ht="34.5" customHeight="1">
      <c r="A9" s="772" t="s">
        <v>848</v>
      </c>
      <c r="B9" s="773">
        <v>2719</v>
      </c>
      <c r="C9" s="773">
        <v>179</v>
      </c>
      <c r="D9" s="773">
        <v>2578</v>
      </c>
      <c r="E9" s="853">
        <v>46</v>
      </c>
      <c r="F9" s="774" t="s">
        <v>848</v>
      </c>
    </row>
    <row r="10" spans="1:6" s="41" customFormat="1" ht="19.5" customHeight="1">
      <c r="A10" s="111" t="s">
        <v>800</v>
      </c>
      <c r="E10" s="559"/>
      <c r="F10" s="500" t="s">
        <v>2</v>
      </c>
    </row>
    <row r="11" s="41" customFormat="1" ht="19.5" customHeight="1">
      <c r="A11" s="111" t="s">
        <v>597</v>
      </c>
    </row>
    <row r="12" spans="1:6" s="41" customFormat="1" ht="19.5" customHeight="1">
      <c r="A12" s="1033" t="s">
        <v>598</v>
      </c>
      <c r="B12" s="1033"/>
      <c r="C12" s="1033"/>
      <c r="D12" s="1033"/>
      <c r="E12" s="1033"/>
      <c r="F12" s="1033"/>
    </row>
  </sheetData>
  <sheetProtection/>
  <mergeCells count="8">
    <mergeCell ref="A12:F12"/>
    <mergeCell ref="E3:E4"/>
    <mergeCell ref="A1:F1"/>
    <mergeCell ref="B3:B4"/>
    <mergeCell ref="C3:C4"/>
    <mergeCell ref="D3:D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zoomScaleSheetLayoutView="100" zoomScalePageLayoutView="0" workbookViewId="0" topLeftCell="A1">
      <selection activeCell="D25" sqref="D25"/>
    </sheetView>
  </sheetViews>
  <sheetFormatPr defaultColWidth="8.88671875" defaultRowHeight="13.5"/>
  <cols>
    <col min="1" max="6" width="15.335937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11.77734375" style="0" customWidth="1"/>
    <col min="12" max="13" width="7.88671875" style="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10" s="462" customFormat="1" ht="23.25">
      <c r="A1" s="460" t="s">
        <v>621</v>
      </c>
      <c r="B1" s="461"/>
      <c r="C1" s="456"/>
      <c r="D1" s="461"/>
      <c r="E1" s="461"/>
      <c r="F1" s="461"/>
      <c r="G1" s="461"/>
      <c r="H1" s="461"/>
      <c r="I1" s="461"/>
      <c r="J1" s="461"/>
    </row>
    <row r="2" spans="1:10" s="462" customFormat="1" ht="14.25">
      <c r="A2" s="463"/>
      <c r="B2" s="464"/>
      <c r="C2" s="464"/>
      <c r="D2" s="464"/>
      <c r="E2" s="464"/>
      <c r="F2" s="464"/>
      <c r="G2" s="464"/>
      <c r="H2" s="464"/>
      <c r="I2" s="464"/>
      <c r="J2" s="464"/>
    </row>
    <row r="3" spans="1:9" s="462" customFormat="1" ht="13.5">
      <c r="A3" s="605" t="s">
        <v>26</v>
      </c>
      <c r="B3" s="606"/>
      <c r="C3" s="606"/>
      <c r="D3" s="606"/>
      <c r="E3" s="606"/>
      <c r="F3" s="607" t="s">
        <v>130</v>
      </c>
      <c r="G3" s="464"/>
      <c r="H3" s="464"/>
      <c r="I3" s="464"/>
    </row>
    <row r="4" spans="1:7" s="602" customFormat="1" ht="42.75" customHeight="1">
      <c r="A4" s="465" t="s">
        <v>609</v>
      </c>
      <c r="B4" s="892" t="s">
        <v>615</v>
      </c>
      <c r="C4" s="893"/>
      <c r="D4" s="894"/>
      <c r="E4" s="892" t="s">
        <v>622</v>
      </c>
      <c r="F4" s="468" t="s">
        <v>610</v>
      </c>
      <c r="G4" s="609"/>
    </row>
    <row r="5" spans="1:7" s="602" customFormat="1" ht="27.75" customHeight="1">
      <c r="A5" s="465" t="s">
        <v>611</v>
      </c>
      <c r="B5" s="603"/>
      <c r="C5" s="898" t="s">
        <v>612</v>
      </c>
      <c r="D5" s="898" t="s">
        <v>613</v>
      </c>
      <c r="E5" s="896"/>
      <c r="F5" s="468" t="s">
        <v>614</v>
      </c>
      <c r="G5" s="609"/>
    </row>
    <row r="6" spans="1:7" s="602" customFormat="1" ht="27.75" customHeight="1">
      <c r="A6" s="466"/>
      <c r="B6" s="604"/>
      <c r="C6" s="899"/>
      <c r="D6" s="899"/>
      <c r="E6" s="897"/>
      <c r="F6" s="608"/>
      <c r="G6" s="609"/>
    </row>
    <row r="7" spans="1:7" s="658" customFormat="1" ht="27.75" customHeight="1">
      <c r="A7" s="800" t="s">
        <v>836</v>
      </c>
      <c r="B7" s="611">
        <v>1071</v>
      </c>
      <c r="C7" s="611">
        <v>496</v>
      </c>
      <c r="D7" s="611">
        <v>575</v>
      </c>
      <c r="E7" s="611">
        <v>1369</v>
      </c>
      <c r="F7" s="796" t="s">
        <v>836</v>
      </c>
      <c r="G7" s="795"/>
    </row>
    <row r="8" spans="1:7" s="658" customFormat="1" ht="27.75" customHeight="1">
      <c r="A8" s="801" t="s">
        <v>844</v>
      </c>
      <c r="B8" s="611">
        <v>832</v>
      </c>
      <c r="C8" s="611">
        <v>395</v>
      </c>
      <c r="D8" s="611">
        <v>437</v>
      </c>
      <c r="E8" s="611" t="s">
        <v>840</v>
      </c>
      <c r="F8" s="796" t="s">
        <v>841</v>
      </c>
      <c r="G8" s="795"/>
    </row>
    <row r="9" spans="1:7" s="658" customFormat="1" ht="27.75" customHeight="1">
      <c r="A9" s="802" t="s">
        <v>843</v>
      </c>
      <c r="B9" s="611">
        <v>239</v>
      </c>
      <c r="C9" s="611">
        <v>101</v>
      </c>
      <c r="D9" s="611">
        <v>138</v>
      </c>
      <c r="E9" s="808" t="s">
        <v>840</v>
      </c>
      <c r="F9" s="799" t="s">
        <v>842</v>
      </c>
      <c r="G9" s="795"/>
    </row>
    <row r="10" spans="1:7" s="602" customFormat="1" ht="27.75" customHeight="1">
      <c r="A10" s="803" t="s">
        <v>838</v>
      </c>
      <c r="B10" s="797">
        <v>1686</v>
      </c>
      <c r="C10" s="797">
        <v>798</v>
      </c>
      <c r="D10" s="797">
        <v>888</v>
      </c>
      <c r="E10" s="797">
        <v>1472</v>
      </c>
      <c r="F10" s="798" t="s">
        <v>838</v>
      </c>
      <c r="G10" s="609"/>
    </row>
    <row r="11" spans="1:7" s="602" customFormat="1" ht="27.75" customHeight="1">
      <c r="A11" s="803" t="s">
        <v>845</v>
      </c>
      <c r="B11" s="797">
        <v>1318</v>
      </c>
      <c r="C11" s="797">
        <v>630</v>
      </c>
      <c r="D11" s="797">
        <v>688</v>
      </c>
      <c r="E11" s="797" t="s">
        <v>840</v>
      </c>
      <c r="F11" s="804" t="s">
        <v>34</v>
      </c>
      <c r="G11" s="609"/>
    </row>
    <row r="12" spans="1:7" s="602" customFormat="1" ht="27.75" customHeight="1">
      <c r="A12" s="805" t="s">
        <v>846</v>
      </c>
      <c r="B12" s="806">
        <v>368</v>
      </c>
      <c r="C12" s="806">
        <v>168</v>
      </c>
      <c r="D12" s="806">
        <v>200</v>
      </c>
      <c r="E12" s="806" t="s">
        <v>840</v>
      </c>
      <c r="F12" s="807" t="s">
        <v>36</v>
      </c>
      <c r="G12" s="609"/>
    </row>
    <row r="13" spans="1:6" s="177" customFormat="1" ht="22.5" customHeight="1">
      <c r="A13" s="610" t="s">
        <v>616</v>
      </c>
      <c r="B13" s="610"/>
      <c r="C13" s="610"/>
      <c r="D13" s="610"/>
      <c r="E13" s="900" t="s">
        <v>617</v>
      </c>
      <c r="F13" s="900"/>
    </row>
    <row r="14" spans="1:7" s="177" customFormat="1" ht="31.5" customHeight="1">
      <c r="A14" s="195" t="s">
        <v>620</v>
      </c>
      <c r="B14" s="202"/>
      <c r="C14" s="202"/>
      <c r="D14" s="202"/>
      <c r="E14" s="895" t="s">
        <v>618</v>
      </c>
      <c r="F14" s="895"/>
      <c r="G14" s="895"/>
    </row>
    <row r="15" spans="1:5" s="580" customFormat="1" ht="12">
      <c r="A15" s="580" t="s">
        <v>458</v>
      </c>
      <c r="E15" s="314" t="s">
        <v>619</v>
      </c>
    </row>
    <row r="16" s="580" customFormat="1" ht="12"/>
    <row r="17" s="580" customFormat="1" ht="12"/>
    <row r="18" s="580" customFormat="1" ht="12"/>
    <row r="19" s="580" customFormat="1" ht="12"/>
  </sheetData>
  <sheetProtection/>
  <mergeCells count="6">
    <mergeCell ref="B4:D4"/>
    <mergeCell ref="E14:G14"/>
    <mergeCell ref="E4:E6"/>
    <mergeCell ref="C5:C6"/>
    <mergeCell ref="D5:D6"/>
    <mergeCell ref="E13:F13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5"/>
  <sheetViews>
    <sheetView zoomScalePageLayoutView="0" workbookViewId="0" topLeftCell="A34">
      <selection activeCell="J60" sqref="J60"/>
    </sheetView>
  </sheetViews>
  <sheetFormatPr defaultColWidth="8.88671875" defaultRowHeight="13.5"/>
  <cols>
    <col min="1" max="1" width="10.77734375" style="225" customWidth="1"/>
    <col min="2" max="31" width="7.3359375" style="225" customWidth="1"/>
    <col min="32" max="16384" width="8.88671875" style="225" customWidth="1"/>
  </cols>
  <sheetData>
    <row r="1" spans="1:23" s="447" customFormat="1" ht="28.5" customHeight="1">
      <c r="A1" s="560" t="s">
        <v>826</v>
      </c>
      <c r="B1" s="560"/>
      <c r="H1" s="561"/>
      <c r="Q1" s="561"/>
      <c r="W1" s="561"/>
    </row>
    <row r="2" spans="2:32" s="562" customFormat="1" ht="13.5">
      <c r="B2" s="225"/>
      <c r="C2" s="225"/>
      <c r="D2" s="225"/>
      <c r="E2" s="225"/>
      <c r="F2" s="225"/>
      <c r="G2" s="225"/>
      <c r="H2" s="563"/>
      <c r="I2" s="225"/>
      <c r="J2" s="225"/>
      <c r="K2" s="225"/>
      <c r="L2" s="225"/>
      <c r="M2" s="225"/>
      <c r="N2" s="225"/>
      <c r="O2" s="225"/>
      <c r="P2" s="225"/>
      <c r="Q2" s="563"/>
      <c r="R2" s="225"/>
      <c r="S2" s="225"/>
      <c r="T2" s="225"/>
      <c r="U2" s="225"/>
      <c r="V2" s="225"/>
      <c r="W2" s="563"/>
      <c r="X2" s="225"/>
      <c r="Y2" s="225"/>
      <c r="Z2" s="225"/>
      <c r="AA2" s="225"/>
      <c r="AB2" s="225"/>
      <c r="AC2" s="225"/>
      <c r="AD2" s="225"/>
      <c r="AE2" s="225"/>
      <c r="AF2" s="225"/>
    </row>
    <row r="3" spans="1:31" s="267" customFormat="1" ht="22.5" customHeight="1">
      <c r="A3" s="564" t="s">
        <v>827</v>
      </c>
      <c r="B3" s="564"/>
      <c r="H3" s="565"/>
      <c r="I3" s="449"/>
      <c r="Q3" s="565"/>
      <c r="W3" s="565"/>
      <c r="AE3" s="449" t="s">
        <v>828</v>
      </c>
    </row>
    <row r="4" spans="1:32" s="267" customFormat="1" ht="84.75" customHeight="1">
      <c r="A4" s="1045" t="s">
        <v>509</v>
      </c>
      <c r="B4" s="1042" t="s">
        <v>510</v>
      </c>
      <c r="C4" s="1043"/>
      <c r="D4" s="1044"/>
      <c r="E4" s="1042" t="s">
        <v>511</v>
      </c>
      <c r="F4" s="1043"/>
      <c r="G4" s="1044"/>
      <c r="H4" s="1047" t="s">
        <v>512</v>
      </c>
      <c r="I4" s="1048"/>
      <c r="J4" s="1049"/>
      <c r="K4" s="1042" t="s">
        <v>4</v>
      </c>
      <c r="L4" s="1043"/>
      <c r="M4" s="1044"/>
      <c r="N4" s="1042" t="s">
        <v>5</v>
      </c>
      <c r="O4" s="1043"/>
      <c r="P4" s="1044"/>
      <c r="Q4" s="1042" t="s">
        <v>6</v>
      </c>
      <c r="R4" s="1043"/>
      <c r="S4" s="1044"/>
      <c r="T4" s="1042" t="s">
        <v>7</v>
      </c>
      <c r="U4" s="1043"/>
      <c r="V4" s="1044"/>
      <c r="W4" s="1042" t="s">
        <v>8</v>
      </c>
      <c r="X4" s="1043"/>
      <c r="Y4" s="1044"/>
      <c r="Z4" s="1042" t="s">
        <v>9</v>
      </c>
      <c r="AA4" s="1043"/>
      <c r="AB4" s="1044"/>
      <c r="AC4" s="1042" t="s">
        <v>10</v>
      </c>
      <c r="AD4" s="1043"/>
      <c r="AE4" s="1043"/>
      <c r="AF4" s="854"/>
    </row>
    <row r="5" spans="1:32" s="267" customFormat="1" ht="25.5" customHeight="1">
      <c r="A5" s="1046"/>
      <c r="B5" s="270"/>
      <c r="C5" s="268" t="s">
        <v>11</v>
      </c>
      <c r="D5" s="268" t="s">
        <v>12</v>
      </c>
      <c r="E5" s="271"/>
      <c r="F5" s="269" t="s">
        <v>13</v>
      </c>
      <c r="G5" s="269" t="s">
        <v>14</v>
      </c>
      <c r="H5" s="270"/>
      <c r="I5" s="269" t="s">
        <v>13</v>
      </c>
      <c r="J5" s="269" t="s">
        <v>14</v>
      </c>
      <c r="K5" s="270"/>
      <c r="L5" s="269" t="s">
        <v>13</v>
      </c>
      <c r="M5" s="269" t="s">
        <v>14</v>
      </c>
      <c r="N5" s="270"/>
      <c r="O5" s="269" t="s">
        <v>13</v>
      </c>
      <c r="P5" s="269" t="s">
        <v>14</v>
      </c>
      <c r="Q5" s="270"/>
      <c r="R5" s="269" t="s">
        <v>13</v>
      </c>
      <c r="S5" s="269" t="s">
        <v>14</v>
      </c>
      <c r="T5" s="270"/>
      <c r="U5" s="269" t="s">
        <v>13</v>
      </c>
      <c r="V5" s="269" t="s">
        <v>14</v>
      </c>
      <c r="W5" s="270"/>
      <c r="X5" s="269" t="s">
        <v>13</v>
      </c>
      <c r="Y5" s="269" t="s">
        <v>14</v>
      </c>
      <c r="Z5" s="270"/>
      <c r="AA5" s="269" t="s">
        <v>13</v>
      </c>
      <c r="AB5" s="269" t="s">
        <v>14</v>
      </c>
      <c r="AC5" s="270"/>
      <c r="AD5" s="269" t="s">
        <v>13</v>
      </c>
      <c r="AE5" s="783" t="s">
        <v>14</v>
      </c>
      <c r="AF5" s="854"/>
    </row>
    <row r="6" spans="1:32" s="272" customFormat="1" ht="23.25" customHeight="1">
      <c r="A6" s="451" t="s">
        <v>838</v>
      </c>
      <c r="B6" s="775">
        <v>3300</v>
      </c>
      <c r="C6" s="775">
        <v>1742</v>
      </c>
      <c r="D6" s="775">
        <v>1558</v>
      </c>
      <c r="E6" s="775">
        <v>84</v>
      </c>
      <c r="F6" s="775">
        <v>39</v>
      </c>
      <c r="G6" s="775">
        <v>45</v>
      </c>
      <c r="H6" s="775">
        <v>929</v>
      </c>
      <c r="I6" s="775">
        <v>571</v>
      </c>
      <c r="J6" s="775">
        <v>358</v>
      </c>
      <c r="K6" s="775">
        <v>7</v>
      </c>
      <c r="L6" s="775">
        <v>3</v>
      </c>
      <c r="M6" s="775">
        <v>4</v>
      </c>
      <c r="N6" s="775">
        <v>92</v>
      </c>
      <c r="O6" s="775">
        <v>43</v>
      </c>
      <c r="P6" s="775">
        <v>49</v>
      </c>
      <c r="Q6" s="775">
        <v>55</v>
      </c>
      <c r="R6" s="775">
        <v>16</v>
      </c>
      <c r="S6" s="775">
        <v>39</v>
      </c>
      <c r="T6" s="775">
        <v>96</v>
      </c>
      <c r="U6" s="775">
        <v>26</v>
      </c>
      <c r="V6" s="775">
        <v>70</v>
      </c>
      <c r="W6" s="775">
        <v>0</v>
      </c>
      <c r="X6" s="775">
        <v>0</v>
      </c>
      <c r="Y6" s="775">
        <v>0</v>
      </c>
      <c r="Z6" s="775">
        <v>0</v>
      </c>
      <c r="AA6" s="775">
        <v>0</v>
      </c>
      <c r="AB6" s="775">
        <v>0</v>
      </c>
      <c r="AC6" s="775">
        <v>583</v>
      </c>
      <c r="AD6" s="775">
        <v>254</v>
      </c>
      <c r="AE6" s="775">
        <v>329</v>
      </c>
      <c r="AF6" s="855"/>
    </row>
    <row r="7" spans="1:32" s="267" customFormat="1" ht="18.75" customHeight="1">
      <c r="A7" s="794" t="s">
        <v>801</v>
      </c>
      <c r="B7" s="776">
        <v>15</v>
      </c>
      <c r="C7" s="776">
        <v>7</v>
      </c>
      <c r="D7" s="776">
        <v>8</v>
      </c>
      <c r="E7" s="776" t="s">
        <v>431</v>
      </c>
      <c r="F7" s="776" t="s">
        <v>431</v>
      </c>
      <c r="G7" s="776" t="s">
        <v>431</v>
      </c>
      <c r="H7" s="776" t="s">
        <v>431</v>
      </c>
      <c r="I7" s="776" t="s">
        <v>431</v>
      </c>
      <c r="J7" s="776" t="s">
        <v>431</v>
      </c>
      <c r="K7" s="776" t="s">
        <v>431</v>
      </c>
      <c r="L7" s="776" t="s">
        <v>431</v>
      </c>
      <c r="M7" s="776" t="s">
        <v>431</v>
      </c>
      <c r="N7" s="776" t="s">
        <v>431</v>
      </c>
      <c r="O7" s="776" t="s">
        <v>431</v>
      </c>
      <c r="P7" s="776" t="s">
        <v>431</v>
      </c>
      <c r="Q7" s="776" t="s">
        <v>431</v>
      </c>
      <c r="R7" s="776" t="s">
        <v>431</v>
      </c>
      <c r="S7" s="776" t="s">
        <v>431</v>
      </c>
      <c r="T7" s="776">
        <v>1</v>
      </c>
      <c r="U7" s="776" t="s">
        <v>431</v>
      </c>
      <c r="V7" s="776">
        <v>1</v>
      </c>
      <c r="W7" s="776">
        <v>0</v>
      </c>
      <c r="X7" s="776">
        <v>0</v>
      </c>
      <c r="Y7" s="776">
        <v>0</v>
      </c>
      <c r="Z7" s="776">
        <v>0</v>
      </c>
      <c r="AA7" s="776">
        <v>0</v>
      </c>
      <c r="AB7" s="776">
        <v>0</v>
      </c>
      <c r="AC7" s="776">
        <v>1</v>
      </c>
      <c r="AD7" s="776">
        <v>1</v>
      </c>
      <c r="AE7" s="776" t="s">
        <v>431</v>
      </c>
      <c r="AF7" s="854"/>
    </row>
    <row r="8" spans="1:32" s="267" customFormat="1" ht="18.75" customHeight="1">
      <c r="A8" s="794" t="s">
        <v>802</v>
      </c>
      <c r="B8" s="776">
        <v>9</v>
      </c>
      <c r="C8" s="776">
        <v>5</v>
      </c>
      <c r="D8" s="776">
        <v>4</v>
      </c>
      <c r="E8" s="776">
        <v>1</v>
      </c>
      <c r="F8" s="776">
        <v>1</v>
      </c>
      <c r="G8" s="776" t="s">
        <v>431</v>
      </c>
      <c r="H8" s="776">
        <v>1</v>
      </c>
      <c r="I8" s="776">
        <v>1</v>
      </c>
      <c r="J8" s="776" t="s">
        <v>431</v>
      </c>
      <c r="K8" s="776" t="s">
        <v>431</v>
      </c>
      <c r="L8" s="776" t="s">
        <v>431</v>
      </c>
      <c r="M8" s="776" t="s">
        <v>431</v>
      </c>
      <c r="N8" s="776" t="s">
        <v>431</v>
      </c>
      <c r="O8" s="776" t="s">
        <v>431</v>
      </c>
      <c r="P8" s="776" t="s">
        <v>431</v>
      </c>
      <c r="Q8" s="776" t="s">
        <v>431</v>
      </c>
      <c r="R8" s="776" t="s">
        <v>431</v>
      </c>
      <c r="S8" s="776" t="s">
        <v>431</v>
      </c>
      <c r="T8" s="776">
        <v>1</v>
      </c>
      <c r="U8" s="776">
        <v>1</v>
      </c>
      <c r="V8" s="776" t="s">
        <v>431</v>
      </c>
      <c r="W8" s="776">
        <v>0</v>
      </c>
      <c r="X8" s="776">
        <v>0</v>
      </c>
      <c r="Y8" s="776">
        <v>0</v>
      </c>
      <c r="Z8" s="776">
        <v>0</v>
      </c>
      <c r="AA8" s="776">
        <v>0</v>
      </c>
      <c r="AB8" s="776">
        <v>0</v>
      </c>
      <c r="AC8" s="776">
        <v>3</v>
      </c>
      <c r="AD8" s="776">
        <v>2</v>
      </c>
      <c r="AE8" s="776">
        <v>1</v>
      </c>
      <c r="AF8" s="854"/>
    </row>
    <row r="9" spans="1:32" s="267" customFormat="1" ht="18.75" customHeight="1">
      <c r="A9" s="794" t="s">
        <v>803</v>
      </c>
      <c r="B9" s="776">
        <v>5</v>
      </c>
      <c r="C9" s="776">
        <v>3</v>
      </c>
      <c r="D9" s="776">
        <v>2</v>
      </c>
      <c r="E9" s="776" t="s">
        <v>431</v>
      </c>
      <c r="F9" s="776" t="s">
        <v>431</v>
      </c>
      <c r="G9" s="776" t="s">
        <v>431</v>
      </c>
      <c r="H9" s="776">
        <v>2</v>
      </c>
      <c r="I9" s="776">
        <v>1</v>
      </c>
      <c r="J9" s="776">
        <v>1</v>
      </c>
      <c r="K9" s="776" t="s">
        <v>431</v>
      </c>
      <c r="L9" s="776" t="s">
        <v>431</v>
      </c>
      <c r="M9" s="776" t="s">
        <v>431</v>
      </c>
      <c r="N9" s="776" t="s">
        <v>431</v>
      </c>
      <c r="O9" s="776" t="s">
        <v>431</v>
      </c>
      <c r="P9" s="776" t="s">
        <v>431</v>
      </c>
      <c r="Q9" s="776" t="s">
        <v>431</v>
      </c>
      <c r="R9" s="776" t="s">
        <v>431</v>
      </c>
      <c r="S9" s="776" t="s">
        <v>431</v>
      </c>
      <c r="T9" s="776" t="s">
        <v>431</v>
      </c>
      <c r="U9" s="776" t="s">
        <v>431</v>
      </c>
      <c r="V9" s="776" t="s">
        <v>431</v>
      </c>
      <c r="W9" s="776">
        <v>0</v>
      </c>
      <c r="X9" s="776">
        <v>0</v>
      </c>
      <c r="Y9" s="776">
        <v>0</v>
      </c>
      <c r="Z9" s="776">
        <v>0</v>
      </c>
      <c r="AA9" s="776">
        <v>0</v>
      </c>
      <c r="AB9" s="776">
        <v>0</v>
      </c>
      <c r="AC9" s="776" t="s">
        <v>431</v>
      </c>
      <c r="AD9" s="776" t="s">
        <v>431</v>
      </c>
      <c r="AE9" s="776" t="s">
        <v>431</v>
      </c>
      <c r="AF9" s="854"/>
    </row>
    <row r="10" spans="1:32" s="267" customFormat="1" ht="18.75" customHeight="1">
      <c r="A10" s="794" t="s">
        <v>804</v>
      </c>
      <c r="B10" s="776">
        <v>3</v>
      </c>
      <c r="C10" s="776">
        <v>2</v>
      </c>
      <c r="D10" s="776">
        <v>1</v>
      </c>
      <c r="E10" s="776">
        <v>1</v>
      </c>
      <c r="F10" s="776">
        <v>1</v>
      </c>
      <c r="G10" s="776" t="s">
        <v>431</v>
      </c>
      <c r="H10" s="776" t="s">
        <v>431</v>
      </c>
      <c r="I10" s="776" t="s">
        <v>431</v>
      </c>
      <c r="J10" s="776" t="s">
        <v>431</v>
      </c>
      <c r="K10" s="776" t="s">
        <v>431</v>
      </c>
      <c r="L10" s="776" t="s">
        <v>431</v>
      </c>
      <c r="M10" s="776" t="s">
        <v>431</v>
      </c>
      <c r="N10" s="776" t="s">
        <v>431</v>
      </c>
      <c r="O10" s="776" t="s">
        <v>431</v>
      </c>
      <c r="P10" s="776" t="s">
        <v>431</v>
      </c>
      <c r="Q10" s="776" t="s">
        <v>431</v>
      </c>
      <c r="R10" s="776" t="s">
        <v>431</v>
      </c>
      <c r="S10" s="776" t="s">
        <v>431</v>
      </c>
      <c r="T10" s="776" t="s">
        <v>431</v>
      </c>
      <c r="U10" s="776" t="s">
        <v>431</v>
      </c>
      <c r="V10" s="776" t="s">
        <v>431</v>
      </c>
      <c r="W10" s="776">
        <v>0</v>
      </c>
      <c r="X10" s="776">
        <v>0</v>
      </c>
      <c r="Y10" s="776">
        <v>0</v>
      </c>
      <c r="Z10" s="776">
        <v>0</v>
      </c>
      <c r="AA10" s="776">
        <v>0</v>
      </c>
      <c r="AB10" s="776">
        <v>0</v>
      </c>
      <c r="AC10" s="776" t="s">
        <v>431</v>
      </c>
      <c r="AD10" s="776" t="s">
        <v>431</v>
      </c>
      <c r="AE10" s="776" t="s">
        <v>431</v>
      </c>
      <c r="AF10" s="854"/>
    </row>
    <row r="11" spans="1:32" s="267" customFormat="1" ht="18.75" customHeight="1">
      <c r="A11" s="794" t="s">
        <v>805</v>
      </c>
      <c r="B11" s="776">
        <v>11</v>
      </c>
      <c r="C11" s="776">
        <v>5</v>
      </c>
      <c r="D11" s="776">
        <v>6</v>
      </c>
      <c r="E11" s="776" t="s">
        <v>431</v>
      </c>
      <c r="F11" s="776" t="s">
        <v>431</v>
      </c>
      <c r="G11" s="776" t="s">
        <v>431</v>
      </c>
      <c r="H11" s="776">
        <v>1</v>
      </c>
      <c r="I11" s="776">
        <v>1</v>
      </c>
      <c r="J11" s="776" t="s">
        <v>431</v>
      </c>
      <c r="K11" s="776" t="s">
        <v>431</v>
      </c>
      <c r="L11" s="776" t="s">
        <v>431</v>
      </c>
      <c r="M11" s="776" t="s">
        <v>431</v>
      </c>
      <c r="N11" s="776" t="s">
        <v>431</v>
      </c>
      <c r="O11" s="776" t="s">
        <v>431</v>
      </c>
      <c r="P11" s="776" t="s">
        <v>431</v>
      </c>
      <c r="Q11" s="776" t="s">
        <v>431</v>
      </c>
      <c r="R11" s="776" t="s">
        <v>431</v>
      </c>
      <c r="S11" s="776" t="s">
        <v>431</v>
      </c>
      <c r="T11" s="776">
        <v>1</v>
      </c>
      <c r="U11" s="776">
        <v>1</v>
      </c>
      <c r="V11" s="776" t="s">
        <v>431</v>
      </c>
      <c r="W11" s="776">
        <v>0</v>
      </c>
      <c r="X11" s="776">
        <v>0</v>
      </c>
      <c r="Y11" s="776">
        <v>0</v>
      </c>
      <c r="Z11" s="776">
        <v>0</v>
      </c>
      <c r="AA11" s="776">
        <v>0</v>
      </c>
      <c r="AB11" s="776">
        <v>0</v>
      </c>
      <c r="AC11" s="776" t="s">
        <v>431</v>
      </c>
      <c r="AD11" s="776" t="s">
        <v>431</v>
      </c>
      <c r="AE11" s="776" t="s">
        <v>431</v>
      </c>
      <c r="AF11" s="854"/>
    </row>
    <row r="12" spans="1:32" s="267" customFormat="1" ht="18.75" customHeight="1">
      <c r="A12" s="794" t="s">
        <v>806</v>
      </c>
      <c r="B12" s="776">
        <v>16</v>
      </c>
      <c r="C12" s="776">
        <v>8</v>
      </c>
      <c r="D12" s="776">
        <v>8</v>
      </c>
      <c r="E12" s="776">
        <v>1</v>
      </c>
      <c r="F12" s="776" t="s">
        <v>431</v>
      </c>
      <c r="G12" s="776">
        <v>1</v>
      </c>
      <c r="H12" s="776">
        <v>1</v>
      </c>
      <c r="I12" s="776">
        <v>1</v>
      </c>
      <c r="J12" s="776" t="s">
        <v>431</v>
      </c>
      <c r="K12" s="776" t="s">
        <v>431</v>
      </c>
      <c r="L12" s="776" t="s">
        <v>431</v>
      </c>
      <c r="M12" s="776" t="s">
        <v>431</v>
      </c>
      <c r="N12" s="776" t="s">
        <v>431</v>
      </c>
      <c r="O12" s="776" t="s">
        <v>431</v>
      </c>
      <c r="P12" s="776" t="s">
        <v>431</v>
      </c>
      <c r="Q12" s="776" t="s">
        <v>431</v>
      </c>
      <c r="R12" s="776" t="s">
        <v>431</v>
      </c>
      <c r="S12" s="776" t="s">
        <v>431</v>
      </c>
      <c r="T12" s="776">
        <v>1</v>
      </c>
      <c r="U12" s="776" t="s">
        <v>431</v>
      </c>
      <c r="V12" s="776">
        <v>1</v>
      </c>
      <c r="W12" s="776">
        <v>0</v>
      </c>
      <c r="X12" s="776">
        <v>0</v>
      </c>
      <c r="Y12" s="776">
        <v>0</v>
      </c>
      <c r="Z12" s="776">
        <v>0</v>
      </c>
      <c r="AA12" s="776">
        <v>0</v>
      </c>
      <c r="AB12" s="776">
        <v>0</v>
      </c>
      <c r="AC12" s="776">
        <v>2</v>
      </c>
      <c r="AD12" s="776" t="s">
        <v>431</v>
      </c>
      <c r="AE12" s="776">
        <v>2</v>
      </c>
      <c r="AF12" s="854"/>
    </row>
    <row r="13" spans="1:32" s="267" customFormat="1" ht="18.75" customHeight="1">
      <c r="A13" s="794" t="s">
        <v>807</v>
      </c>
      <c r="B13" s="776">
        <v>17</v>
      </c>
      <c r="C13" s="776">
        <v>13</v>
      </c>
      <c r="D13" s="776">
        <v>4</v>
      </c>
      <c r="E13" s="776" t="s">
        <v>431</v>
      </c>
      <c r="F13" s="776" t="s">
        <v>431</v>
      </c>
      <c r="G13" s="776" t="s">
        <v>431</v>
      </c>
      <c r="H13" s="776">
        <v>2</v>
      </c>
      <c r="I13" s="776">
        <v>2</v>
      </c>
      <c r="J13" s="776" t="s">
        <v>431</v>
      </c>
      <c r="K13" s="776" t="s">
        <v>431</v>
      </c>
      <c r="L13" s="776" t="s">
        <v>431</v>
      </c>
      <c r="M13" s="776" t="s">
        <v>431</v>
      </c>
      <c r="N13" s="776" t="s">
        <v>431</v>
      </c>
      <c r="O13" s="776" t="s">
        <v>431</v>
      </c>
      <c r="P13" s="776" t="s">
        <v>431</v>
      </c>
      <c r="Q13" s="776" t="s">
        <v>431</v>
      </c>
      <c r="R13" s="776" t="s">
        <v>431</v>
      </c>
      <c r="S13" s="776" t="s">
        <v>431</v>
      </c>
      <c r="T13" s="776" t="s">
        <v>431</v>
      </c>
      <c r="U13" s="776" t="s">
        <v>431</v>
      </c>
      <c r="V13" s="776" t="s">
        <v>431</v>
      </c>
      <c r="W13" s="776">
        <v>0</v>
      </c>
      <c r="X13" s="776">
        <v>0</v>
      </c>
      <c r="Y13" s="776">
        <v>0</v>
      </c>
      <c r="Z13" s="776">
        <v>0</v>
      </c>
      <c r="AA13" s="776">
        <v>0</v>
      </c>
      <c r="AB13" s="776">
        <v>0</v>
      </c>
      <c r="AC13" s="776">
        <v>1</v>
      </c>
      <c r="AD13" s="776" t="s">
        <v>431</v>
      </c>
      <c r="AE13" s="776">
        <v>1</v>
      </c>
      <c r="AF13" s="854"/>
    </row>
    <row r="14" spans="1:32" s="267" customFormat="1" ht="18.75" customHeight="1">
      <c r="A14" s="794" t="s">
        <v>808</v>
      </c>
      <c r="B14" s="776">
        <v>36</v>
      </c>
      <c r="C14" s="776">
        <v>24</v>
      </c>
      <c r="D14" s="776">
        <v>12</v>
      </c>
      <c r="E14" s="776" t="s">
        <v>431</v>
      </c>
      <c r="F14" s="776" t="s">
        <v>431</v>
      </c>
      <c r="G14" s="776" t="s">
        <v>431</v>
      </c>
      <c r="H14" s="776">
        <v>4</v>
      </c>
      <c r="I14" s="776">
        <v>2</v>
      </c>
      <c r="J14" s="776">
        <v>2</v>
      </c>
      <c r="K14" s="776" t="s">
        <v>431</v>
      </c>
      <c r="L14" s="776" t="s">
        <v>431</v>
      </c>
      <c r="M14" s="776" t="s">
        <v>431</v>
      </c>
      <c r="N14" s="776" t="s">
        <v>431</v>
      </c>
      <c r="O14" s="776" t="s">
        <v>431</v>
      </c>
      <c r="P14" s="776" t="s">
        <v>431</v>
      </c>
      <c r="Q14" s="776" t="s">
        <v>431</v>
      </c>
      <c r="R14" s="776" t="s">
        <v>431</v>
      </c>
      <c r="S14" s="776" t="s">
        <v>431</v>
      </c>
      <c r="T14" s="776">
        <v>1</v>
      </c>
      <c r="U14" s="776" t="s">
        <v>431</v>
      </c>
      <c r="V14" s="776">
        <v>1</v>
      </c>
      <c r="W14" s="776">
        <v>0</v>
      </c>
      <c r="X14" s="776">
        <v>0</v>
      </c>
      <c r="Y14" s="776">
        <v>0</v>
      </c>
      <c r="Z14" s="776">
        <v>0</v>
      </c>
      <c r="AA14" s="776">
        <v>0</v>
      </c>
      <c r="AB14" s="776">
        <v>0</v>
      </c>
      <c r="AC14" s="776">
        <v>2</v>
      </c>
      <c r="AD14" s="776">
        <v>1</v>
      </c>
      <c r="AE14" s="776">
        <v>1</v>
      </c>
      <c r="AF14" s="854"/>
    </row>
    <row r="15" spans="1:32" s="267" customFormat="1" ht="18.75" customHeight="1">
      <c r="A15" s="794" t="s">
        <v>809</v>
      </c>
      <c r="B15" s="776">
        <v>50</v>
      </c>
      <c r="C15" s="776">
        <v>30</v>
      </c>
      <c r="D15" s="776">
        <v>20</v>
      </c>
      <c r="E15" s="776" t="s">
        <v>431</v>
      </c>
      <c r="F15" s="776" t="s">
        <v>431</v>
      </c>
      <c r="G15" s="776" t="s">
        <v>431</v>
      </c>
      <c r="H15" s="776">
        <v>12</v>
      </c>
      <c r="I15" s="776">
        <v>5</v>
      </c>
      <c r="J15" s="776">
        <v>7</v>
      </c>
      <c r="K15" s="776" t="s">
        <v>431</v>
      </c>
      <c r="L15" s="776" t="s">
        <v>431</v>
      </c>
      <c r="M15" s="776" t="s">
        <v>431</v>
      </c>
      <c r="N15" s="776" t="s">
        <v>431</v>
      </c>
      <c r="O15" s="776" t="s">
        <v>431</v>
      </c>
      <c r="P15" s="776" t="s">
        <v>431</v>
      </c>
      <c r="Q15" s="776" t="s">
        <v>431</v>
      </c>
      <c r="R15" s="776" t="s">
        <v>431</v>
      </c>
      <c r="S15" s="776" t="s">
        <v>431</v>
      </c>
      <c r="T15" s="776" t="s">
        <v>431</v>
      </c>
      <c r="U15" s="776" t="s">
        <v>431</v>
      </c>
      <c r="V15" s="776" t="s">
        <v>431</v>
      </c>
      <c r="W15" s="776">
        <v>0</v>
      </c>
      <c r="X15" s="776">
        <v>0</v>
      </c>
      <c r="Y15" s="776">
        <v>0</v>
      </c>
      <c r="Z15" s="776">
        <v>0</v>
      </c>
      <c r="AA15" s="776">
        <v>0</v>
      </c>
      <c r="AB15" s="776">
        <v>0</v>
      </c>
      <c r="AC15" s="776">
        <v>4</v>
      </c>
      <c r="AD15" s="776">
        <v>3</v>
      </c>
      <c r="AE15" s="776">
        <v>1</v>
      </c>
      <c r="AF15" s="854"/>
    </row>
    <row r="16" spans="1:32" s="267" customFormat="1" ht="18.75" customHeight="1">
      <c r="A16" s="794" t="s">
        <v>810</v>
      </c>
      <c r="B16" s="776">
        <v>89</v>
      </c>
      <c r="C16" s="776">
        <v>64</v>
      </c>
      <c r="D16" s="776">
        <v>25</v>
      </c>
      <c r="E16" s="776">
        <v>1</v>
      </c>
      <c r="F16" s="776">
        <v>1</v>
      </c>
      <c r="G16" s="776" t="s">
        <v>431</v>
      </c>
      <c r="H16" s="776">
        <v>14</v>
      </c>
      <c r="I16" s="776">
        <v>9</v>
      </c>
      <c r="J16" s="776">
        <v>5</v>
      </c>
      <c r="K16" s="776" t="s">
        <v>431</v>
      </c>
      <c r="L16" s="776" t="s">
        <v>431</v>
      </c>
      <c r="M16" s="776" t="s">
        <v>431</v>
      </c>
      <c r="N16" s="776">
        <v>3</v>
      </c>
      <c r="O16" s="776">
        <v>1</v>
      </c>
      <c r="P16" s="776">
        <v>2</v>
      </c>
      <c r="Q16" s="776">
        <v>1</v>
      </c>
      <c r="R16" s="776">
        <v>1</v>
      </c>
      <c r="S16" s="776" t="s">
        <v>431</v>
      </c>
      <c r="T16" s="776">
        <v>1</v>
      </c>
      <c r="U16" s="776" t="s">
        <v>431</v>
      </c>
      <c r="V16" s="776">
        <v>1</v>
      </c>
      <c r="W16" s="776">
        <v>0</v>
      </c>
      <c r="X16" s="776">
        <v>0</v>
      </c>
      <c r="Y16" s="776">
        <v>0</v>
      </c>
      <c r="Z16" s="776">
        <v>0</v>
      </c>
      <c r="AA16" s="776">
        <v>0</v>
      </c>
      <c r="AB16" s="776">
        <v>0</v>
      </c>
      <c r="AC16" s="776">
        <v>7</v>
      </c>
      <c r="AD16" s="776">
        <v>4</v>
      </c>
      <c r="AE16" s="776">
        <v>3</v>
      </c>
      <c r="AF16" s="854"/>
    </row>
    <row r="17" spans="1:32" s="267" customFormat="1" ht="18.75" customHeight="1">
      <c r="A17" s="794" t="s">
        <v>811</v>
      </c>
      <c r="B17" s="776">
        <v>129</v>
      </c>
      <c r="C17" s="776">
        <v>106</v>
      </c>
      <c r="D17" s="776">
        <v>23</v>
      </c>
      <c r="E17" s="776">
        <v>3</v>
      </c>
      <c r="F17" s="776">
        <v>3</v>
      </c>
      <c r="G17" s="776" t="s">
        <v>431</v>
      </c>
      <c r="H17" s="776">
        <v>37</v>
      </c>
      <c r="I17" s="776">
        <v>25</v>
      </c>
      <c r="J17" s="776">
        <v>12</v>
      </c>
      <c r="K17" s="776">
        <v>2</v>
      </c>
      <c r="L17" s="776" t="s">
        <v>431</v>
      </c>
      <c r="M17" s="776">
        <v>2</v>
      </c>
      <c r="N17" s="776">
        <v>2</v>
      </c>
      <c r="O17" s="776" t="s">
        <v>431</v>
      </c>
      <c r="P17" s="776">
        <v>2</v>
      </c>
      <c r="Q17" s="776" t="s">
        <v>431</v>
      </c>
      <c r="R17" s="776" t="s">
        <v>431</v>
      </c>
      <c r="S17" s="776" t="s">
        <v>431</v>
      </c>
      <c r="T17" s="776" t="s">
        <v>431</v>
      </c>
      <c r="U17" s="776" t="s">
        <v>431</v>
      </c>
      <c r="V17" s="776" t="s">
        <v>431</v>
      </c>
      <c r="W17" s="776">
        <v>0</v>
      </c>
      <c r="X17" s="776">
        <v>0</v>
      </c>
      <c r="Y17" s="776">
        <v>0</v>
      </c>
      <c r="Z17" s="776">
        <v>0</v>
      </c>
      <c r="AA17" s="776">
        <v>0</v>
      </c>
      <c r="AB17" s="776">
        <v>0</v>
      </c>
      <c r="AC17" s="776">
        <v>11</v>
      </c>
      <c r="AD17" s="776">
        <v>9</v>
      </c>
      <c r="AE17" s="776">
        <v>2</v>
      </c>
      <c r="AF17" s="854"/>
    </row>
    <row r="18" spans="1:32" s="267" customFormat="1" ht="18.75" customHeight="1">
      <c r="A18" s="794" t="s">
        <v>812</v>
      </c>
      <c r="B18" s="776">
        <v>169</v>
      </c>
      <c r="C18" s="776">
        <v>132</v>
      </c>
      <c r="D18" s="776">
        <v>37</v>
      </c>
      <c r="E18" s="776">
        <v>4</v>
      </c>
      <c r="F18" s="776">
        <v>4</v>
      </c>
      <c r="G18" s="776" t="s">
        <v>431</v>
      </c>
      <c r="H18" s="776">
        <v>58</v>
      </c>
      <c r="I18" s="776">
        <v>41</v>
      </c>
      <c r="J18" s="776">
        <v>17</v>
      </c>
      <c r="K18" s="776" t="s">
        <v>431</v>
      </c>
      <c r="L18" s="776" t="s">
        <v>431</v>
      </c>
      <c r="M18" s="776" t="s">
        <v>431</v>
      </c>
      <c r="N18" s="776">
        <v>2</v>
      </c>
      <c r="O18" s="776" t="s">
        <v>431</v>
      </c>
      <c r="P18" s="776">
        <v>2</v>
      </c>
      <c r="Q18" s="776" t="s">
        <v>431</v>
      </c>
      <c r="R18" s="776" t="s">
        <v>431</v>
      </c>
      <c r="S18" s="776" t="s">
        <v>431</v>
      </c>
      <c r="T18" s="776">
        <v>5</v>
      </c>
      <c r="U18" s="776">
        <v>4</v>
      </c>
      <c r="V18" s="776">
        <v>1</v>
      </c>
      <c r="W18" s="776">
        <v>0</v>
      </c>
      <c r="X18" s="776">
        <v>0</v>
      </c>
      <c r="Y18" s="776">
        <v>0</v>
      </c>
      <c r="Z18" s="776">
        <v>0</v>
      </c>
      <c r="AA18" s="776">
        <v>0</v>
      </c>
      <c r="AB18" s="776">
        <v>0</v>
      </c>
      <c r="AC18" s="776">
        <v>17</v>
      </c>
      <c r="AD18" s="776">
        <v>15</v>
      </c>
      <c r="AE18" s="776">
        <v>2</v>
      </c>
      <c r="AF18" s="854"/>
    </row>
    <row r="19" spans="1:32" s="267" customFormat="1" ht="18.75" customHeight="1">
      <c r="A19" s="794" t="s">
        <v>813</v>
      </c>
      <c r="B19" s="776">
        <v>205</v>
      </c>
      <c r="C19" s="776">
        <v>168</v>
      </c>
      <c r="D19" s="776">
        <v>37</v>
      </c>
      <c r="E19" s="776">
        <v>7</v>
      </c>
      <c r="F19" s="776">
        <v>3</v>
      </c>
      <c r="G19" s="776">
        <v>4</v>
      </c>
      <c r="H19" s="776">
        <v>85</v>
      </c>
      <c r="I19" s="776">
        <v>70</v>
      </c>
      <c r="J19" s="776">
        <v>15</v>
      </c>
      <c r="K19" s="776">
        <v>1</v>
      </c>
      <c r="L19" s="776">
        <v>1</v>
      </c>
      <c r="M19" s="776" t="s">
        <v>431</v>
      </c>
      <c r="N19" s="776">
        <v>6</v>
      </c>
      <c r="O19" s="776">
        <v>6</v>
      </c>
      <c r="P19" s="776" t="s">
        <v>431</v>
      </c>
      <c r="Q19" s="776" t="s">
        <v>431</v>
      </c>
      <c r="R19" s="776" t="s">
        <v>431</v>
      </c>
      <c r="S19" s="776" t="s">
        <v>431</v>
      </c>
      <c r="T19" s="776">
        <v>3</v>
      </c>
      <c r="U19" s="776">
        <v>2</v>
      </c>
      <c r="V19" s="776">
        <v>1</v>
      </c>
      <c r="W19" s="776">
        <v>0</v>
      </c>
      <c r="X19" s="776">
        <v>0</v>
      </c>
      <c r="Y19" s="776">
        <v>0</v>
      </c>
      <c r="Z19" s="776">
        <v>0</v>
      </c>
      <c r="AA19" s="776">
        <v>0</v>
      </c>
      <c r="AB19" s="776">
        <v>0</v>
      </c>
      <c r="AC19" s="776">
        <v>16</v>
      </c>
      <c r="AD19" s="776">
        <v>13</v>
      </c>
      <c r="AE19" s="776">
        <v>3</v>
      </c>
      <c r="AF19" s="854"/>
    </row>
    <row r="20" spans="1:32" s="267" customFormat="1" ht="18.75" customHeight="1">
      <c r="A20" s="794" t="s">
        <v>814</v>
      </c>
      <c r="B20" s="776">
        <v>173</v>
      </c>
      <c r="C20" s="776">
        <v>125</v>
      </c>
      <c r="D20" s="776">
        <v>48</v>
      </c>
      <c r="E20" s="776">
        <v>3</v>
      </c>
      <c r="F20" s="776">
        <v>3</v>
      </c>
      <c r="G20" s="776" t="s">
        <v>431</v>
      </c>
      <c r="H20" s="776">
        <v>66</v>
      </c>
      <c r="I20" s="776">
        <v>46</v>
      </c>
      <c r="J20" s="776">
        <v>20</v>
      </c>
      <c r="K20" s="776" t="s">
        <v>431</v>
      </c>
      <c r="L20" s="776" t="s">
        <v>431</v>
      </c>
      <c r="M20" s="776" t="s">
        <v>431</v>
      </c>
      <c r="N20" s="776">
        <v>6</v>
      </c>
      <c r="O20" s="776">
        <v>5</v>
      </c>
      <c r="P20" s="776">
        <v>1</v>
      </c>
      <c r="Q20" s="776" t="s">
        <v>431</v>
      </c>
      <c r="R20" s="776" t="s">
        <v>431</v>
      </c>
      <c r="S20" s="776" t="s">
        <v>431</v>
      </c>
      <c r="T20" s="776">
        <v>2</v>
      </c>
      <c r="U20" s="776" t="s">
        <v>431</v>
      </c>
      <c r="V20" s="776">
        <v>2</v>
      </c>
      <c r="W20" s="776">
        <v>0</v>
      </c>
      <c r="X20" s="776">
        <v>0</v>
      </c>
      <c r="Y20" s="776">
        <v>0</v>
      </c>
      <c r="Z20" s="776">
        <v>0</v>
      </c>
      <c r="AA20" s="776">
        <v>0</v>
      </c>
      <c r="AB20" s="776">
        <v>0</v>
      </c>
      <c r="AC20" s="776">
        <v>30</v>
      </c>
      <c r="AD20" s="776">
        <v>21</v>
      </c>
      <c r="AE20" s="776">
        <v>9</v>
      </c>
      <c r="AF20" s="854"/>
    </row>
    <row r="21" spans="1:32" s="267" customFormat="1" ht="18.75" customHeight="1">
      <c r="A21" s="794" t="s">
        <v>815</v>
      </c>
      <c r="B21" s="776">
        <v>208</v>
      </c>
      <c r="C21" s="776">
        <v>161</v>
      </c>
      <c r="D21" s="776">
        <v>47</v>
      </c>
      <c r="E21" s="776">
        <v>4</v>
      </c>
      <c r="F21" s="776">
        <v>3</v>
      </c>
      <c r="G21" s="776">
        <v>1</v>
      </c>
      <c r="H21" s="776">
        <v>96</v>
      </c>
      <c r="I21" s="776">
        <v>70</v>
      </c>
      <c r="J21" s="776">
        <v>26</v>
      </c>
      <c r="K21" s="776" t="s">
        <v>431</v>
      </c>
      <c r="L21" s="776" t="s">
        <v>431</v>
      </c>
      <c r="M21" s="776" t="s">
        <v>431</v>
      </c>
      <c r="N21" s="776">
        <v>8</v>
      </c>
      <c r="O21" s="776">
        <v>5</v>
      </c>
      <c r="P21" s="776">
        <v>3</v>
      </c>
      <c r="Q21" s="776">
        <v>2</v>
      </c>
      <c r="R21" s="776">
        <v>1</v>
      </c>
      <c r="S21" s="776">
        <v>1</v>
      </c>
      <c r="T21" s="776">
        <v>3</v>
      </c>
      <c r="U21" s="776">
        <v>1</v>
      </c>
      <c r="V21" s="776">
        <v>2</v>
      </c>
      <c r="W21" s="776">
        <v>0</v>
      </c>
      <c r="X21" s="776">
        <v>0</v>
      </c>
      <c r="Y21" s="776">
        <v>0</v>
      </c>
      <c r="Z21" s="776">
        <v>0</v>
      </c>
      <c r="AA21" s="776">
        <v>0</v>
      </c>
      <c r="AB21" s="776">
        <v>0</v>
      </c>
      <c r="AC21" s="776">
        <v>29</v>
      </c>
      <c r="AD21" s="776">
        <v>23</v>
      </c>
      <c r="AE21" s="776">
        <v>6</v>
      </c>
      <c r="AF21" s="854"/>
    </row>
    <row r="22" spans="1:32" s="267" customFormat="1" ht="18.75" customHeight="1">
      <c r="A22" s="794" t="s">
        <v>816</v>
      </c>
      <c r="B22" s="776">
        <v>372</v>
      </c>
      <c r="C22" s="776">
        <v>243</v>
      </c>
      <c r="D22" s="776">
        <v>129</v>
      </c>
      <c r="E22" s="776">
        <v>5</v>
      </c>
      <c r="F22" s="776">
        <v>2</v>
      </c>
      <c r="G22" s="776">
        <v>3</v>
      </c>
      <c r="H22" s="776">
        <v>150</v>
      </c>
      <c r="I22" s="776">
        <v>100</v>
      </c>
      <c r="J22" s="776">
        <v>50</v>
      </c>
      <c r="K22" s="776">
        <v>2</v>
      </c>
      <c r="L22" s="776">
        <v>1</v>
      </c>
      <c r="M22" s="776">
        <v>1</v>
      </c>
      <c r="N22" s="776">
        <v>21</v>
      </c>
      <c r="O22" s="776">
        <v>13</v>
      </c>
      <c r="P22" s="776">
        <v>8</v>
      </c>
      <c r="Q22" s="776">
        <v>4</v>
      </c>
      <c r="R22" s="776">
        <v>4</v>
      </c>
      <c r="S22" s="776" t="s">
        <v>431</v>
      </c>
      <c r="T22" s="776">
        <v>8</v>
      </c>
      <c r="U22" s="776">
        <v>3</v>
      </c>
      <c r="V22" s="776">
        <v>5</v>
      </c>
      <c r="W22" s="776">
        <v>0</v>
      </c>
      <c r="X22" s="776">
        <v>0</v>
      </c>
      <c r="Y22" s="776">
        <v>0</v>
      </c>
      <c r="Z22" s="776">
        <v>0</v>
      </c>
      <c r="AA22" s="776">
        <v>0</v>
      </c>
      <c r="AB22" s="776">
        <v>0</v>
      </c>
      <c r="AC22" s="776">
        <v>56</v>
      </c>
      <c r="AD22" s="776">
        <v>32</v>
      </c>
      <c r="AE22" s="776">
        <v>24</v>
      </c>
      <c r="AF22" s="854"/>
    </row>
    <row r="23" spans="1:32" s="267" customFormat="1" ht="18.75" customHeight="1">
      <c r="A23" s="794" t="s">
        <v>817</v>
      </c>
      <c r="B23" s="776">
        <v>467</v>
      </c>
      <c r="C23" s="776">
        <v>264</v>
      </c>
      <c r="D23" s="776">
        <v>203</v>
      </c>
      <c r="E23" s="776">
        <v>14</v>
      </c>
      <c r="F23" s="776">
        <v>7</v>
      </c>
      <c r="G23" s="776">
        <v>7</v>
      </c>
      <c r="H23" s="776">
        <v>163</v>
      </c>
      <c r="I23" s="776">
        <v>95</v>
      </c>
      <c r="J23" s="776">
        <v>68</v>
      </c>
      <c r="K23" s="776">
        <v>1</v>
      </c>
      <c r="L23" s="776">
        <v>1</v>
      </c>
      <c r="M23" s="776" t="s">
        <v>431</v>
      </c>
      <c r="N23" s="776">
        <v>11</v>
      </c>
      <c r="O23" s="776">
        <v>8</v>
      </c>
      <c r="P23" s="776">
        <v>3</v>
      </c>
      <c r="Q23" s="776">
        <v>4</v>
      </c>
      <c r="R23" s="776">
        <v>1</v>
      </c>
      <c r="S23" s="776">
        <v>3</v>
      </c>
      <c r="T23" s="776">
        <v>17</v>
      </c>
      <c r="U23" s="776">
        <v>5</v>
      </c>
      <c r="V23" s="776">
        <v>12</v>
      </c>
      <c r="W23" s="776">
        <v>0</v>
      </c>
      <c r="X23" s="776">
        <v>0</v>
      </c>
      <c r="Y23" s="776">
        <v>0</v>
      </c>
      <c r="Z23" s="776">
        <v>0</v>
      </c>
      <c r="AA23" s="776">
        <v>0</v>
      </c>
      <c r="AB23" s="776">
        <v>0</v>
      </c>
      <c r="AC23" s="776">
        <v>91</v>
      </c>
      <c r="AD23" s="776">
        <v>49</v>
      </c>
      <c r="AE23" s="776">
        <v>42</v>
      </c>
      <c r="AF23" s="854"/>
    </row>
    <row r="24" spans="1:32" s="267" customFormat="1" ht="18.75" customHeight="1">
      <c r="A24" s="794" t="s">
        <v>818</v>
      </c>
      <c r="B24" s="776">
        <v>499</v>
      </c>
      <c r="C24" s="776">
        <v>210</v>
      </c>
      <c r="D24" s="776">
        <v>289</v>
      </c>
      <c r="E24" s="776">
        <v>18</v>
      </c>
      <c r="F24" s="776">
        <v>6</v>
      </c>
      <c r="G24" s="776">
        <v>12</v>
      </c>
      <c r="H24" s="776">
        <v>125</v>
      </c>
      <c r="I24" s="776">
        <v>69</v>
      </c>
      <c r="J24" s="776">
        <v>56</v>
      </c>
      <c r="K24" s="776" t="s">
        <v>431</v>
      </c>
      <c r="L24" s="776" t="s">
        <v>431</v>
      </c>
      <c r="M24" s="776" t="s">
        <v>431</v>
      </c>
      <c r="N24" s="776">
        <v>14</v>
      </c>
      <c r="O24" s="776">
        <v>3</v>
      </c>
      <c r="P24" s="776">
        <v>11</v>
      </c>
      <c r="Q24" s="776">
        <v>10</v>
      </c>
      <c r="R24" s="776">
        <v>5</v>
      </c>
      <c r="S24" s="776">
        <v>5</v>
      </c>
      <c r="T24" s="776">
        <v>22</v>
      </c>
      <c r="U24" s="776">
        <v>2</v>
      </c>
      <c r="V24" s="776">
        <v>20</v>
      </c>
      <c r="W24" s="776">
        <v>0</v>
      </c>
      <c r="X24" s="776">
        <v>0</v>
      </c>
      <c r="Y24" s="776">
        <v>0</v>
      </c>
      <c r="Z24" s="776">
        <v>0</v>
      </c>
      <c r="AA24" s="776">
        <v>0</v>
      </c>
      <c r="AB24" s="776">
        <v>0</v>
      </c>
      <c r="AC24" s="776">
        <v>106</v>
      </c>
      <c r="AD24" s="776">
        <v>36</v>
      </c>
      <c r="AE24" s="776">
        <v>70</v>
      </c>
      <c r="AF24" s="854"/>
    </row>
    <row r="25" spans="1:32" s="267" customFormat="1" ht="18.75" customHeight="1">
      <c r="A25" s="794" t="s">
        <v>819</v>
      </c>
      <c r="B25" s="776">
        <v>333</v>
      </c>
      <c r="C25" s="776">
        <v>96</v>
      </c>
      <c r="D25" s="776">
        <v>237</v>
      </c>
      <c r="E25" s="776">
        <v>7</v>
      </c>
      <c r="F25" s="776">
        <v>2</v>
      </c>
      <c r="G25" s="776">
        <v>5</v>
      </c>
      <c r="H25" s="776">
        <v>68</v>
      </c>
      <c r="I25" s="776">
        <v>22</v>
      </c>
      <c r="J25" s="776">
        <v>46</v>
      </c>
      <c r="K25" s="776" t="s">
        <v>431</v>
      </c>
      <c r="L25" s="776" t="s">
        <v>431</v>
      </c>
      <c r="M25" s="776" t="s">
        <v>431</v>
      </c>
      <c r="N25" s="776">
        <v>9</v>
      </c>
      <c r="O25" s="776" t="s">
        <v>431</v>
      </c>
      <c r="P25" s="776">
        <v>9</v>
      </c>
      <c r="Q25" s="776">
        <v>7</v>
      </c>
      <c r="R25" s="776">
        <v>1</v>
      </c>
      <c r="S25" s="776">
        <v>6</v>
      </c>
      <c r="T25" s="776">
        <v>16</v>
      </c>
      <c r="U25" s="776">
        <v>3</v>
      </c>
      <c r="V25" s="776">
        <v>13</v>
      </c>
      <c r="W25" s="776">
        <v>0</v>
      </c>
      <c r="X25" s="776">
        <v>0</v>
      </c>
      <c r="Y25" s="776">
        <v>0</v>
      </c>
      <c r="Z25" s="776">
        <v>0</v>
      </c>
      <c r="AA25" s="776">
        <v>0</v>
      </c>
      <c r="AB25" s="776">
        <v>0</v>
      </c>
      <c r="AC25" s="776">
        <v>83</v>
      </c>
      <c r="AD25" s="776">
        <v>25</v>
      </c>
      <c r="AE25" s="776">
        <v>58</v>
      </c>
      <c r="AF25" s="854"/>
    </row>
    <row r="26" spans="1:32" s="267" customFormat="1" ht="18.75" customHeight="1">
      <c r="A26" s="856" t="s">
        <v>820</v>
      </c>
      <c r="B26" s="776">
        <v>493</v>
      </c>
      <c r="C26" s="776">
        <v>75</v>
      </c>
      <c r="D26" s="776">
        <v>418</v>
      </c>
      <c r="E26" s="776">
        <v>15</v>
      </c>
      <c r="F26" s="776">
        <v>3</v>
      </c>
      <c r="G26" s="776">
        <v>12</v>
      </c>
      <c r="H26" s="776">
        <v>44</v>
      </c>
      <c r="I26" s="776">
        <v>11</v>
      </c>
      <c r="J26" s="776">
        <v>33</v>
      </c>
      <c r="K26" s="776">
        <v>1</v>
      </c>
      <c r="L26" s="776" t="s">
        <v>431</v>
      </c>
      <c r="M26" s="776">
        <v>1</v>
      </c>
      <c r="N26" s="776">
        <v>10</v>
      </c>
      <c r="O26" s="776">
        <v>2</v>
      </c>
      <c r="P26" s="776">
        <v>8</v>
      </c>
      <c r="Q26" s="776">
        <v>27</v>
      </c>
      <c r="R26" s="776">
        <v>3</v>
      </c>
      <c r="S26" s="776">
        <v>24</v>
      </c>
      <c r="T26" s="776">
        <v>14</v>
      </c>
      <c r="U26" s="776">
        <v>4</v>
      </c>
      <c r="V26" s="776">
        <v>10</v>
      </c>
      <c r="W26" s="776">
        <v>0</v>
      </c>
      <c r="X26" s="776">
        <v>0</v>
      </c>
      <c r="Y26" s="776">
        <v>0</v>
      </c>
      <c r="Z26" s="776">
        <v>0</v>
      </c>
      <c r="AA26" s="776">
        <v>0</v>
      </c>
      <c r="AB26" s="776">
        <v>0</v>
      </c>
      <c r="AC26" s="776">
        <v>124</v>
      </c>
      <c r="AD26" s="776">
        <v>20</v>
      </c>
      <c r="AE26" s="776">
        <v>104</v>
      </c>
      <c r="AF26" s="854"/>
    </row>
    <row r="27" spans="1:32" s="267" customFormat="1" ht="18.75" customHeight="1">
      <c r="A27" s="857" t="s">
        <v>857</v>
      </c>
      <c r="B27" s="777">
        <v>1</v>
      </c>
      <c r="C27" s="777">
        <v>1</v>
      </c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 t="s">
        <v>431</v>
      </c>
      <c r="R27" s="777" t="s">
        <v>431</v>
      </c>
      <c r="S27" s="777" t="s">
        <v>431</v>
      </c>
      <c r="T27" s="777" t="s">
        <v>431</v>
      </c>
      <c r="U27" s="777" t="s">
        <v>431</v>
      </c>
      <c r="V27" s="777" t="s">
        <v>431</v>
      </c>
      <c r="W27" s="777"/>
      <c r="X27" s="777"/>
      <c r="Y27" s="777"/>
      <c r="Z27" s="777"/>
      <c r="AA27" s="777"/>
      <c r="AB27" s="777"/>
      <c r="AC27" s="777" t="s">
        <v>431</v>
      </c>
      <c r="AD27" s="777" t="s">
        <v>431</v>
      </c>
      <c r="AE27" s="777" t="s">
        <v>431</v>
      </c>
      <c r="AF27" s="854"/>
    </row>
    <row r="28" s="267" customFormat="1" ht="20.25" customHeight="1"/>
    <row r="29" spans="1:32" s="267" customFormat="1" ht="102.75" customHeight="1">
      <c r="A29" s="1045" t="s">
        <v>509</v>
      </c>
      <c r="B29" s="1042" t="s">
        <v>858</v>
      </c>
      <c r="C29" s="1043"/>
      <c r="D29" s="1044"/>
      <c r="E29" s="1042" t="s">
        <v>15</v>
      </c>
      <c r="F29" s="1043"/>
      <c r="G29" s="1044"/>
      <c r="H29" s="1042" t="s">
        <v>16</v>
      </c>
      <c r="I29" s="1043"/>
      <c r="J29" s="1044"/>
      <c r="K29" s="1042" t="s">
        <v>17</v>
      </c>
      <c r="L29" s="1043"/>
      <c r="M29" s="1044"/>
      <c r="N29" s="1042" t="s">
        <v>18</v>
      </c>
      <c r="O29" s="1043"/>
      <c r="P29" s="1044"/>
      <c r="Q29" s="1042" t="s">
        <v>19</v>
      </c>
      <c r="R29" s="1043"/>
      <c r="S29" s="1044"/>
      <c r="T29" s="1042" t="s">
        <v>20</v>
      </c>
      <c r="U29" s="1043"/>
      <c r="V29" s="1044"/>
      <c r="W29" s="1042" t="s">
        <v>21</v>
      </c>
      <c r="X29" s="1043"/>
      <c r="Y29" s="1044"/>
      <c r="Z29" s="1042" t="s">
        <v>22</v>
      </c>
      <c r="AA29" s="1043"/>
      <c r="AB29" s="1044"/>
      <c r="AC29" s="1042" t="s">
        <v>23</v>
      </c>
      <c r="AD29" s="1043"/>
      <c r="AE29" s="1043"/>
      <c r="AF29" s="854"/>
    </row>
    <row r="30" spans="1:32" s="267" customFormat="1" ht="19.5" customHeight="1">
      <c r="A30" s="1046"/>
      <c r="B30" s="270"/>
      <c r="C30" s="269" t="s">
        <v>24</v>
      </c>
      <c r="D30" s="269" t="s">
        <v>25</v>
      </c>
      <c r="E30" s="270"/>
      <c r="F30" s="269" t="s">
        <v>24</v>
      </c>
      <c r="G30" s="269" t="s">
        <v>25</v>
      </c>
      <c r="H30" s="270"/>
      <c r="I30" s="269" t="s">
        <v>24</v>
      </c>
      <c r="J30" s="269" t="s">
        <v>25</v>
      </c>
      <c r="K30" s="270"/>
      <c r="L30" s="269" t="s">
        <v>24</v>
      </c>
      <c r="M30" s="269" t="s">
        <v>25</v>
      </c>
      <c r="N30" s="270"/>
      <c r="O30" s="269" t="s">
        <v>24</v>
      </c>
      <c r="P30" s="269" t="s">
        <v>25</v>
      </c>
      <c r="Q30" s="270"/>
      <c r="R30" s="269" t="s">
        <v>24</v>
      </c>
      <c r="S30" s="269" t="s">
        <v>25</v>
      </c>
      <c r="T30" s="270"/>
      <c r="U30" s="269" t="s">
        <v>24</v>
      </c>
      <c r="V30" s="269" t="s">
        <v>25</v>
      </c>
      <c r="W30" s="270"/>
      <c r="X30" s="269" t="s">
        <v>24</v>
      </c>
      <c r="Y30" s="269" t="s">
        <v>25</v>
      </c>
      <c r="Z30" s="270"/>
      <c r="AA30" s="269" t="s">
        <v>24</v>
      </c>
      <c r="AB30" s="269" t="s">
        <v>25</v>
      </c>
      <c r="AC30" s="270"/>
      <c r="AD30" s="269" t="s">
        <v>24</v>
      </c>
      <c r="AE30" s="783" t="s">
        <v>25</v>
      </c>
      <c r="AF30" s="854"/>
    </row>
    <row r="31" spans="1:32" s="272" customFormat="1" ht="27.75" customHeight="1">
      <c r="A31" s="451" t="s">
        <v>838</v>
      </c>
      <c r="B31" s="778">
        <v>350</v>
      </c>
      <c r="C31" s="778">
        <v>154</v>
      </c>
      <c r="D31" s="778">
        <v>196</v>
      </c>
      <c r="E31" s="778">
        <v>151</v>
      </c>
      <c r="F31" s="778">
        <v>88</v>
      </c>
      <c r="G31" s="778">
        <v>63</v>
      </c>
      <c r="H31" s="778">
        <v>10</v>
      </c>
      <c r="I31" s="778">
        <v>4</v>
      </c>
      <c r="J31" s="778">
        <v>6</v>
      </c>
      <c r="K31" s="778">
        <v>12</v>
      </c>
      <c r="L31" s="778">
        <v>4</v>
      </c>
      <c r="M31" s="778">
        <v>8</v>
      </c>
      <c r="N31" s="778">
        <v>73</v>
      </c>
      <c r="O31" s="778">
        <v>35</v>
      </c>
      <c r="P31" s="778">
        <v>38</v>
      </c>
      <c r="Q31" s="778">
        <v>2</v>
      </c>
      <c r="R31" s="778">
        <v>2</v>
      </c>
      <c r="S31" s="778">
        <v>5</v>
      </c>
      <c r="T31" s="778">
        <v>3</v>
      </c>
      <c r="U31" s="778">
        <v>2</v>
      </c>
      <c r="V31" s="778">
        <v>8</v>
      </c>
      <c r="W31" s="778">
        <v>3</v>
      </c>
      <c r="X31" s="778">
        <v>5</v>
      </c>
      <c r="Y31" s="778">
        <v>435</v>
      </c>
      <c r="Z31" s="778">
        <v>222</v>
      </c>
      <c r="AA31" s="778">
        <v>213</v>
      </c>
      <c r="AB31" s="778">
        <v>408</v>
      </c>
      <c r="AC31" s="778">
        <v>277</v>
      </c>
      <c r="AD31" s="778">
        <v>131</v>
      </c>
      <c r="AE31" s="778">
        <v>161</v>
      </c>
      <c r="AF31" s="855"/>
    </row>
    <row r="32" spans="1:32" s="267" customFormat="1" ht="17.25" customHeight="1">
      <c r="A32" s="794" t="s">
        <v>801</v>
      </c>
      <c r="B32" s="779" t="s">
        <v>431</v>
      </c>
      <c r="C32" s="779" t="s">
        <v>431</v>
      </c>
      <c r="D32" s="779" t="s">
        <v>431</v>
      </c>
      <c r="E32" s="779" t="s">
        <v>431</v>
      </c>
      <c r="F32" s="779" t="s">
        <v>431</v>
      </c>
      <c r="G32" s="779" t="s">
        <v>431</v>
      </c>
      <c r="H32" s="779" t="s">
        <v>431</v>
      </c>
      <c r="I32" s="779" t="s">
        <v>431</v>
      </c>
      <c r="J32" s="779" t="s">
        <v>431</v>
      </c>
      <c r="K32" s="779" t="s">
        <v>431</v>
      </c>
      <c r="L32" s="779" t="s">
        <v>431</v>
      </c>
      <c r="M32" s="779" t="s">
        <v>431</v>
      </c>
      <c r="N32" s="779" t="s">
        <v>431</v>
      </c>
      <c r="O32" s="779" t="s">
        <v>431</v>
      </c>
      <c r="P32" s="779" t="s">
        <v>431</v>
      </c>
      <c r="Q32" s="779" t="s">
        <v>431</v>
      </c>
      <c r="R32" s="779" t="s">
        <v>431</v>
      </c>
      <c r="S32" s="779">
        <v>5</v>
      </c>
      <c r="T32" s="779">
        <v>3</v>
      </c>
      <c r="U32" s="779">
        <v>2</v>
      </c>
      <c r="V32" s="779">
        <v>4</v>
      </c>
      <c r="W32" s="779">
        <v>2</v>
      </c>
      <c r="X32" s="779">
        <v>2</v>
      </c>
      <c r="Y32" s="779">
        <v>3</v>
      </c>
      <c r="Z32" s="779">
        <v>1</v>
      </c>
      <c r="AA32" s="779">
        <v>2</v>
      </c>
      <c r="AB32" s="779">
        <v>1</v>
      </c>
      <c r="AC32" s="779" t="s">
        <v>431</v>
      </c>
      <c r="AD32" s="779">
        <v>1</v>
      </c>
      <c r="AE32" s="779">
        <v>0</v>
      </c>
      <c r="AF32" s="854"/>
    </row>
    <row r="33" spans="1:32" s="267" customFormat="1" ht="17.25" customHeight="1">
      <c r="A33" s="794" t="s">
        <v>802</v>
      </c>
      <c r="B33" s="779" t="s">
        <v>431</v>
      </c>
      <c r="C33" s="779" t="s">
        <v>431</v>
      </c>
      <c r="D33" s="779" t="s">
        <v>431</v>
      </c>
      <c r="E33" s="779" t="s">
        <v>431</v>
      </c>
      <c r="F33" s="779" t="s">
        <v>431</v>
      </c>
      <c r="G33" s="779" t="s">
        <v>431</v>
      </c>
      <c r="H33" s="779" t="s">
        <v>431</v>
      </c>
      <c r="I33" s="779" t="s">
        <v>431</v>
      </c>
      <c r="J33" s="779" t="s">
        <v>431</v>
      </c>
      <c r="K33" s="779" t="s">
        <v>431</v>
      </c>
      <c r="L33" s="779" t="s">
        <v>431</v>
      </c>
      <c r="M33" s="779" t="s">
        <v>431</v>
      </c>
      <c r="N33" s="779" t="s">
        <v>431</v>
      </c>
      <c r="O33" s="779" t="s">
        <v>431</v>
      </c>
      <c r="P33" s="779" t="s">
        <v>431</v>
      </c>
      <c r="Q33" s="779" t="s">
        <v>431</v>
      </c>
      <c r="R33" s="779" t="s">
        <v>431</v>
      </c>
      <c r="S33" s="779" t="s">
        <v>431</v>
      </c>
      <c r="T33" s="779" t="s">
        <v>431</v>
      </c>
      <c r="U33" s="779" t="s">
        <v>431</v>
      </c>
      <c r="V33" s="779">
        <v>1</v>
      </c>
      <c r="W33" s="779" t="s">
        <v>431</v>
      </c>
      <c r="X33" s="779">
        <v>1</v>
      </c>
      <c r="Y33" s="779">
        <v>2</v>
      </c>
      <c r="Z33" s="779" t="s">
        <v>431</v>
      </c>
      <c r="AA33" s="779">
        <v>2</v>
      </c>
      <c r="AB33" s="779" t="s">
        <v>431</v>
      </c>
      <c r="AC33" s="779" t="s">
        <v>431</v>
      </c>
      <c r="AD33" s="779" t="s">
        <v>431</v>
      </c>
      <c r="AE33" s="779">
        <v>1</v>
      </c>
      <c r="AF33" s="854"/>
    </row>
    <row r="34" spans="1:32" s="267" customFormat="1" ht="17.25" customHeight="1">
      <c r="A34" s="794" t="s">
        <v>803</v>
      </c>
      <c r="B34" s="779" t="s">
        <v>431</v>
      </c>
      <c r="C34" s="779" t="s">
        <v>431</v>
      </c>
      <c r="D34" s="779" t="s">
        <v>431</v>
      </c>
      <c r="E34" s="779" t="s">
        <v>431</v>
      </c>
      <c r="F34" s="779" t="s">
        <v>431</v>
      </c>
      <c r="G34" s="779" t="s">
        <v>431</v>
      </c>
      <c r="H34" s="779" t="s">
        <v>431</v>
      </c>
      <c r="I34" s="779" t="s">
        <v>431</v>
      </c>
      <c r="J34" s="779" t="s">
        <v>431</v>
      </c>
      <c r="K34" s="779" t="s">
        <v>431</v>
      </c>
      <c r="L34" s="779" t="s">
        <v>431</v>
      </c>
      <c r="M34" s="779" t="s">
        <v>431</v>
      </c>
      <c r="N34" s="779" t="s">
        <v>431</v>
      </c>
      <c r="O34" s="779" t="s">
        <v>431</v>
      </c>
      <c r="P34" s="779" t="s">
        <v>431</v>
      </c>
      <c r="Q34" s="779" t="s">
        <v>431</v>
      </c>
      <c r="R34" s="779" t="s">
        <v>431</v>
      </c>
      <c r="S34" s="779" t="s">
        <v>431</v>
      </c>
      <c r="T34" s="779" t="s">
        <v>431</v>
      </c>
      <c r="U34" s="779" t="s">
        <v>431</v>
      </c>
      <c r="V34" s="779" t="s">
        <v>431</v>
      </c>
      <c r="W34" s="779" t="s">
        <v>431</v>
      </c>
      <c r="X34" s="779" t="s">
        <v>431</v>
      </c>
      <c r="Y34" s="779" t="s">
        <v>431</v>
      </c>
      <c r="Z34" s="779" t="s">
        <v>431</v>
      </c>
      <c r="AA34" s="779" t="s">
        <v>431</v>
      </c>
      <c r="AB34" s="779">
        <v>3</v>
      </c>
      <c r="AC34" s="779">
        <v>2</v>
      </c>
      <c r="AD34" s="779">
        <v>1</v>
      </c>
      <c r="AE34" s="779">
        <v>0</v>
      </c>
      <c r="AF34" s="854"/>
    </row>
    <row r="35" spans="1:32" s="267" customFormat="1" ht="17.25" customHeight="1">
      <c r="A35" s="794" t="s">
        <v>804</v>
      </c>
      <c r="B35" s="779" t="s">
        <v>431</v>
      </c>
      <c r="C35" s="779" t="s">
        <v>431</v>
      </c>
      <c r="D35" s="779" t="s">
        <v>431</v>
      </c>
      <c r="E35" s="779" t="s">
        <v>431</v>
      </c>
      <c r="F35" s="779" t="s">
        <v>431</v>
      </c>
      <c r="G35" s="779" t="s">
        <v>431</v>
      </c>
      <c r="H35" s="779" t="s">
        <v>431</v>
      </c>
      <c r="I35" s="779" t="s">
        <v>431</v>
      </c>
      <c r="J35" s="779" t="s">
        <v>431</v>
      </c>
      <c r="K35" s="779" t="s">
        <v>431</v>
      </c>
      <c r="L35" s="779" t="s">
        <v>431</v>
      </c>
      <c r="M35" s="779" t="s">
        <v>431</v>
      </c>
      <c r="N35" s="779" t="s">
        <v>431</v>
      </c>
      <c r="O35" s="779" t="s">
        <v>431</v>
      </c>
      <c r="P35" s="779" t="s">
        <v>431</v>
      </c>
      <c r="Q35" s="779" t="s">
        <v>431</v>
      </c>
      <c r="R35" s="779" t="s">
        <v>431</v>
      </c>
      <c r="S35" s="779" t="s">
        <v>431</v>
      </c>
      <c r="T35" s="779" t="s">
        <v>431</v>
      </c>
      <c r="U35" s="779" t="s">
        <v>431</v>
      </c>
      <c r="V35" s="779" t="s">
        <v>431</v>
      </c>
      <c r="W35" s="779" t="s">
        <v>431</v>
      </c>
      <c r="X35" s="779" t="s">
        <v>431</v>
      </c>
      <c r="Y35" s="779" t="s">
        <v>431</v>
      </c>
      <c r="Z35" s="779" t="s">
        <v>431</v>
      </c>
      <c r="AA35" s="779" t="s">
        <v>431</v>
      </c>
      <c r="AB35" s="779">
        <v>2</v>
      </c>
      <c r="AC35" s="779">
        <v>1</v>
      </c>
      <c r="AD35" s="779">
        <v>1</v>
      </c>
      <c r="AE35" s="779">
        <v>0</v>
      </c>
      <c r="AF35" s="854"/>
    </row>
    <row r="36" spans="1:32" s="267" customFormat="1" ht="17.25" customHeight="1">
      <c r="A36" s="794" t="s">
        <v>805</v>
      </c>
      <c r="B36" s="779" t="s">
        <v>431</v>
      </c>
      <c r="C36" s="779" t="s">
        <v>431</v>
      </c>
      <c r="D36" s="779" t="s">
        <v>431</v>
      </c>
      <c r="E36" s="779" t="s">
        <v>431</v>
      </c>
      <c r="F36" s="779" t="s">
        <v>431</v>
      </c>
      <c r="G36" s="779" t="s">
        <v>431</v>
      </c>
      <c r="H36" s="779" t="s">
        <v>431</v>
      </c>
      <c r="I36" s="779" t="s">
        <v>431</v>
      </c>
      <c r="J36" s="779" t="s">
        <v>431</v>
      </c>
      <c r="K36" s="779" t="s">
        <v>431</v>
      </c>
      <c r="L36" s="779" t="s">
        <v>431</v>
      </c>
      <c r="M36" s="779" t="s">
        <v>431</v>
      </c>
      <c r="N36" s="779" t="s">
        <v>431</v>
      </c>
      <c r="O36" s="779" t="s">
        <v>431</v>
      </c>
      <c r="P36" s="779" t="s">
        <v>431</v>
      </c>
      <c r="Q36" s="779" t="s">
        <v>431</v>
      </c>
      <c r="R36" s="779" t="s">
        <v>431</v>
      </c>
      <c r="S36" s="779" t="s">
        <v>431</v>
      </c>
      <c r="T36" s="779" t="s">
        <v>431</v>
      </c>
      <c r="U36" s="779" t="s">
        <v>431</v>
      </c>
      <c r="V36" s="779" t="s">
        <v>431</v>
      </c>
      <c r="W36" s="779" t="s">
        <v>431</v>
      </c>
      <c r="X36" s="779" t="s">
        <v>431</v>
      </c>
      <c r="Y36" s="779" t="s">
        <v>431</v>
      </c>
      <c r="Z36" s="779" t="s">
        <v>431</v>
      </c>
      <c r="AA36" s="779" t="s">
        <v>431</v>
      </c>
      <c r="AB36" s="779">
        <v>9</v>
      </c>
      <c r="AC36" s="779">
        <v>3</v>
      </c>
      <c r="AD36" s="779">
        <v>6</v>
      </c>
      <c r="AE36" s="779">
        <v>3</v>
      </c>
      <c r="AF36" s="854"/>
    </row>
    <row r="37" spans="1:32" s="267" customFormat="1" ht="17.25" customHeight="1">
      <c r="A37" s="794" t="s">
        <v>806</v>
      </c>
      <c r="B37" s="779" t="s">
        <v>431</v>
      </c>
      <c r="C37" s="779" t="s">
        <v>431</v>
      </c>
      <c r="D37" s="779" t="s">
        <v>431</v>
      </c>
      <c r="E37" s="779" t="s">
        <v>431</v>
      </c>
      <c r="F37" s="779" t="s">
        <v>431</v>
      </c>
      <c r="G37" s="779" t="s">
        <v>431</v>
      </c>
      <c r="H37" s="779" t="s">
        <v>431</v>
      </c>
      <c r="I37" s="779" t="s">
        <v>431</v>
      </c>
      <c r="J37" s="779" t="s">
        <v>431</v>
      </c>
      <c r="K37" s="779" t="s">
        <v>431</v>
      </c>
      <c r="L37" s="779" t="s">
        <v>431</v>
      </c>
      <c r="M37" s="779" t="s">
        <v>431</v>
      </c>
      <c r="N37" s="779" t="s">
        <v>431</v>
      </c>
      <c r="O37" s="779" t="s">
        <v>431</v>
      </c>
      <c r="P37" s="779" t="s">
        <v>431</v>
      </c>
      <c r="Q37" s="779" t="s">
        <v>431</v>
      </c>
      <c r="R37" s="779" t="s">
        <v>431</v>
      </c>
      <c r="S37" s="779" t="s">
        <v>431</v>
      </c>
      <c r="T37" s="779" t="s">
        <v>431</v>
      </c>
      <c r="U37" s="779" t="s">
        <v>431</v>
      </c>
      <c r="V37" s="779" t="s">
        <v>431</v>
      </c>
      <c r="W37" s="779" t="s">
        <v>431</v>
      </c>
      <c r="X37" s="779" t="s">
        <v>431</v>
      </c>
      <c r="Y37" s="779" t="s">
        <v>431</v>
      </c>
      <c r="Z37" s="779" t="s">
        <v>431</v>
      </c>
      <c r="AA37" s="779" t="s">
        <v>431</v>
      </c>
      <c r="AB37" s="779">
        <v>11</v>
      </c>
      <c r="AC37" s="779">
        <v>7</v>
      </c>
      <c r="AD37" s="779">
        <v>4</v>
      </c>
      <c r="AE37" s="779">
        <v>3</v>
      </c>
      <c r="AF37" s="854"/>
    </row>
    <row r="38" spans="1:32" s="267" customFormat="1" ht="17.25" customHeight="1">
      <c r="A38" s="794" t="s">
        <v>807</v>
      </c>
      <c r="B38" s="779" t="s">
        <v>431</v>
      </c>
      <c r="C38" s="779" t="s">
        <v>431</v>
      </c>
      <c r="D38" s="779" t="s">
        <v>431</v>
      </c>
      <c r="E38" s="779" t="s">
        <v>431</v>
      </c>
      <c r="F38" s="779" t="s">
        <v>431</v>
      </c>
      <c r="G38" s="779" t="s">
        <v>431</v>
      </c>
      <c r="H38" s="779" t="s">
        <v>431</v>
      </c>
      <c r="I38" s="779" t="s">
        <v>431</v>
      </c>
      <c r="J38" s="779" t="s">
        <v>431</v>
      </c>
      <c r="K38" s="779" t="s">
        <v>431</v>
      </c>
      <c r="L38" s="779" t="s">
        <v>431</v>
      </c>
      <c r="M38" s="779" t="s">
        <v>431</v>
      </c>
      <c r="N38" s="779" t="s">
        <v>431</v>
      </c>
      <c r="O38" s="779" t="s">
        <v>431</v>
      </c>
      <c r="P38" s="779" t="s">
        <v>431</v>
      </c>
      <c r="Q38" s="779" t="s">
        <v>431</v>
      </c>
      <c r="R38" s="779" t="s">
        <v>431</v>
      </c>
      <c r="S38" s="779" t="s">
        <v>431</v>
      </c>
      <c r="T38" s="779" t="s">
        <v>431</v>
      </c>
      <c r="U38" s="779" t="s">
        <v>431</v>
      </c>
      <c r="V38" s="779" t="s">
        <v>431</v>
      </c>
      <c r="W38" s="779" t="s">
        <v>431</v>
      </c>
      <c r="X38" s="779" t="s">
        <v>431</v>
      </c>
      <c r="Y38" s="779">
        <v>2</v>
      </c>
      <c r="Z38" s="779">
        <v>1</v>
      </c>
      <c r="AA38" s="779">
        <v>1</v>
      </c>
      <c r="AB38" s="779">
        <v>12</v>
      </c>
      <c r="AC38" s="779">
        <v>10</v>
      </c>
      <c r="AD38" s="779">
        <v>2</v>
      </c>
      <c r="AE38" s="779">
        <v>3</v>
      </c>
      <c r="AF38" s="854"/>
    </row>
    <row r="39" spans="1:32" s="267" customFormat="1" ht="17.25" customHeight="1">
      <c r="A39" s="794" t="s">
        <v>808</v>
      </c>
      <c r="B39" s="779" t="s">
        <v>431</v>
      </c>
      <c r="C39" s="779" t="s">
        <v>431</v>
      </c>
      <c r="D39" s="779" t="s">
        <v>431</v>
      </c>
      <c r="E39" s="779">
        <v>1</v>
      </c>
      <c r="F39" s="779">
        <v>1</v>
      </c>
      <c r="G39" s="779" t="s">
        <v>431</v>
      </c>
      <c r="H39" s="779" t="s">
        <v>431</v>
      </c>
      <c r="I39" s="779" t="s">
        <v>431</v>
      </c>
      <c r="J39" s="779" t="s">
        <v>431</v>
      </c>
      <c r="K39" s="779" t="s">
        <v>431</v>
      </c>
      <c r="L39" s="779" t="s">
        <v>431</v>
      </c>
      <c r="M39" s="779" t="s">
        <v>431</v>
      </c>
      <c r="N39" s="779" t="s">
        <v>431</v>
      </c>
      <c r="O39" s="779" t="s">
        <v>431</v>
      </c>
      <c r="P39" s="779" t="s">
        <v>431</v>
      </c>
      <c r="Q39" s="779">
        <v>1</v>
      </c>
      <c r="R39" s="779">
        <v>1</v>
      </c>
      <c r="S39" s="779" t="s">
        <v>431</v>
      </c>
      <c r="T39" s="779" t="s">
        <v>431</v>
      </c>
      <c r="U39" s="779" t="s">
        <v>431</v>
      </c>
      <c r="V39" s="779" t="s">
        <v>431</v>
      </c>
      <c r="W39" s="779" t="s">
        <v>431</v>
      </c>
      <c r="X39" s="779" t="s">
        <v>431</v>
      </c>
      <c r="Y39" s="779">
        <v>1</v>
      </c>
      <c r="Z39" s="779">
        <v>1</v>
      </c>
      <c r="AA39" s="779" t="s">
        <v>431</v>
      </c>
      <c r="AB39" s="779">
        <v>26</v>
      </c>
      <c r="AC39" s="779">
        <v>19</v>
      </c>
      <c r="AD39" s="779">
        <v>7</v>
      </c>
      <c r="AE39" s="779">
        <v>11</v>
      </c>
      <c r="AF39" s="854"/>
    </row>
    <row r="40" spans="1:32" s="267" customFormat="1" ht="17.25" customHeight="1">
      <c r="A40" s="794" t="s">
        <v>809</v>
      </c>
      <c r="B40" s="779">
        <v>2</v>
      </c>
      <c r="C40" s="779" t="s">
        <v>431</v>
      </c>
      <c r="D40" s="779">
        <v>2</v>
      </c>
      <c r="E40" s="779">
        <v>2</v>
      </c>
      <c r="F40" s="779" t="s">
        <v>431</v>
      </c>
      <c r="G40" s="779">
        <v>2</v>
      </c>
      <c r="H40" s="779" t="s">
        <v>431</v>
      </c>
      <c r="I40" s="779" t="s">
        <v>431</v>
      </c>
      <c r="J40" s="779" t="s">
        <v>431</v>
      </c>
      <c r="K40" s="779" t="s">
        <v>431</v>
      </c>
      <c r="L40" s="779" t="s">
        <v>431</v>
      </c>
      <c r="M40" s="779" t="s">
        <v>431</v>
      </c>
      <c r="N40" s="779" t="s">
        <v>431</v>
      </c>
      <c r="O40" s="779" t="s">
        <v>431</v>
      </c>
      <c r="P40" s="779" t="s">
        <v>431</v>
      </c>
      <c r="Q40" s="779" t="s">
        <v>431</v>
      </c>
      <c r="R40" s="779" t="s">
        <v>431</v>
      </c>
      <c r="S40" s="779" t="s">
        <v>431</v>
      </c>
      <c r="T40" s="779" t="s">
        <v>431</v>
      </c>
      <c r="U40" s="779" t="s">
        <v>431</v>
      </c>
      <c r="V40" s="779" t="s">
        <v>431</v>
      </c>
      <c r="W40" s="779" t="s">
        <v>431</v>
      </c>
      <c r="X40" s="779" t="s">
        <v>431</v>
      </c>
      <c r="Y40" s="779">
        <v>6</v>
      </c>
      <c r="Z40" s="779">
        <v>4</v>
      </c>
      <c r="AA40" s="779">
        <v>2</v>
      </c>
      <c r="AB40" s="779">
        <v>24</v>
      </c>
      <c r="AC40" s="779">
        <v>18</v>
      </c>
      <c r="AD40" s="779">
        <v>6</v>
      </c>
      <c r="AE40" s="779">
        <v>10</v>
      </c>
      <c r="AF40" s="854"/>
    </row>
    <row r="41" spans="1:32" s="267" customFormat="1" ht="17.25" customHeight="1">
      <c r="A41" s="794" t="s">
        <v>810</v>
      </c>
      <c r="B41" s="779">
        <v>2</v>
      </c>
      <c r="C41" s="779">
        <v>1</v>
      </c>
      <c r="D41" s="779">
        <v>1</v>
      </c>
      <c r="E41" s="779">
        <v>8</v>
      </c>
      <c r="F41" s="779">
        <v>8</v>
      </c>
      <c r="G41" s="779" t="s">
        <v>431</v>
      </c>
      <c r="H41" s="779">
        <v>2</v>
      </c>
      <c r="I41" s="779">
        <v>2</v>
      </c>
      <c r="J41" s="779" t="s">
        <v>431</v>
      </c>
      <c r="K41" s="779" t="s">
        <v>431</v>
      </c>
      <c r="L41" s="779" t="s">
        <v>431</v>
      </c>
      <c r="M41" s="779" t="s">
        <v>431</v>
      </c>
      <c r="N41" s="779" t="s">
        <v>431</v>
      </c>
      <c r="O41" s="779" t="s">
        <v>431</v>
      </c>
      <c r="P41" s="779" t="s">
        <v>431</v>
      </c>
      <c r="Q41" s="779">
        <v>1</v>
      </c>
      <c r="R41" s="779">
        <v>1</v>
      </c>
      <c r="S41" s="779" t="s">
        <v>431</v>
      </c>
      <c r="T41" s="779" t="s">
        <v>431</v>
      </c>
      <c r="U41" s="779" t="s">
        <v>431</v>
      </c>
      <c r="V41" s="779">
        <v>1</v>
      </c>
      <c r="W41" s="779" t="s">
        <v>431</v>
      </c>
      <c r="X41" s="779">
        <v>1</v>
      </c>
      <c r="Y41" s="779">
        <v>14</v>
      </c>
      <c r="Z41" s="779">
        <v>12</v>
      </c>
      <c r="AA41" s="779">
        <v>2</v>
      </c>
      <c r="AB41" s="779">
        <v>34</v>
      </c>
      <c r="AC41" s="779">
        <v>25</v>
      </c>
      <c r="AD41" s="779">
        <v>9</v>
      </c>
      <c r="AE41" s="779">
        <v>9</v>
      </c>
      <c r="AF41" s="854"/>
    </row>
    <row r="42" spans="1:32" s="267" customFormat="1" ht="17.25" customHeight="1">
      <c r="A42" s="794" t="s">
        <v>811</v>
      </c>
      <c r="B42" s="779">
        <v>2</v>
      </c>
      <c r="C42" s="779">
        <v>1</v>
      </c>
      <c r="D42" s="779">
        <v>1</v>
      </c>
      <c r="E42" s="779">
        <v>14</v>
      </c>
      <c r="F42" s="779">
        <v>13</v>
      </c>
      <c r="G42" s="779">
        <v>1</v>
      </c>
      <c r="H42" s="779" t="s">
        <v>431</v>
      </c>
      <c r="I42" s="779" t="s">
        <v>431</v>
      </c>
      <c r="J42" s="779" t="s">
        <v>431</v>
      </c>
      <c r="K42" s="779" t="s">
        <v>431</v>
      </c>
      <c r="L42" s="779" t="s">
        <v>431</v>
      </c>
      <c r="M42" s="779" t="s">
        <v>431</v>
      </c>
      <c r="N42" s="779" t="s">
        <v>431</v>
      </c>
      <c r="O42" s="779" t="s">
        <v>431</v>
      </c>
      <c r="P42" s="779" t="s">
        <v>431</v>
      </c>
      <c r="Q42" s="779" t="s">
        <v>431</v>
      </c>
      <c r="R42" s="779" t="s">
        <v>431</v>
      </c>
      <c r="S42" s="779" t="s">
        <v>431</v>
      </c>
      <c r="T42" s="779" t="s">
        <v>431</v>
      </c>
      <c r="U42" s="779" t="s">
        <v>431</v>
      </c>
      <c r="V42" s="779" t="s">
        <v>431</v>
      </c>
      <c r="W42" s="779" t="s">
        <v>431</v>
      </c>
      <c r="X42" s="779" t="s">
        <v>431</v>
      </c>
      <c r="Y42" s="779">
        <v>23</v>
      </c>
      <c r="Z42" s="779">
        <v>23</v>
      </c>
      <c r="AA42" s="779" t="s">
        <v>431</v>
      </c>
      <c r="AB42" s="779">
        <v>35</v>
      </c>
      <c r="AC42" s="779">
        <v>32</v>
      </c>
      <c r="AD42" s="779">
        <v>3</v>
      </c>
      <c r="AE42" s="779">
        <v>6</v>
      </c>
      <c r="AF42" s="854"/>
    </row>
    <row r="43" spans="1:32" s="267" customFormat="1" ht="17.25" customHeight="1">
      <c r="A43" s="794" t="s">
        <v>812</v>
      </c>
      <c r="B43" s="779">
        <v>3</v>
      </c>
      <c r="C43" s="779">
        <v>2</v>
      </c>
      <c r="D43" s="779">
        <v>1</v>
      </c>
      <c r="E43" s="779">
        <v>19</v>
      </c>
      <c r="F43" s="779">
        <v>19</v>
      </c>
      <c r="G43" s="779" t="s">
        <v>431</v>
      </c>
      <c r="H43" s="779" t="s">
        <v>431</v>
      </c>
      <c r="I43" s="779" t="s">
        <v>431</v>
      </c>
      <c r="J43" s="779" t="s">
        <v>431</v>
      </c>
      <c r="K43" s="779">
        <v>1</v>
      </c>
      <c r="L43" s="779" t="s">
        <v>431</v>
      </c>
      <c r="M43" s="779">
        <v>1</v>
      </c>
      <c r="N43" s="779">
        <v>4</v>
      </c>
      <c r="O43" s="779">
        <v>3</v>
      </c>
      <c r="P43" s="779">
        <v>1</v>
      </c>
      <c r="Q43" s="779" t="s">
        <v>431</v>
      </c>
      <c r="R43" s="779" t="s">
        <v>431</v>
      </c>
      <c r="S43" s="779" t="s">
        <v>431</v>
      </c>
      <c r="T43" s="779" t="s">
        <v>431</v>
      </c>
      <c r="U43" s="779" t="s">
        <v>431</v>
      </c>
      <c r="V43" s="779" t="s">
        <v>431</v>
      </c>
      <c r="W43" s="779" t="s">
        <v>431</v>
      </c>
      <c r="X43" s="779" t="s">
        <v>431</v>
      </c>
      <c r="Y43" s="779">
        <v>22</v>
      </c>
      <c r="Z43" s="779">
        <v>19</v>
      </c>
      <c r="AA43" s="779">
        <v>3</v>
      </c>
      <c r="AB43" s="779">
        <v>34</v>
      </c>
      <c r="AC43" s="779">
        <v>25</v>
      </c>
      <c r="AD43" s="779">
        <v>9</v>
      </c>
      <c r="AE43" s="779">
        <v>13</v>
      </c>
      <c r="AF43" s="854"/>
    </row>
    <row r="44" spans="1:32" s="267" customFormat="1" ht="17.25" customHeight="1">
      <c r="A44" s="794" t="s">
        <v>813</v>
      </c>
      <c r="B44" s="779">
        <v>6</v>
      </c>
      <c r="C44" s="779">
        <v>4</v>
      </c>
      <c r="D44" s="779">
        <v>2</v>
      </c>
      <c r="E44" s="779">
        <v>16</v>
      </c>
      <c r="F44" s="779">
        <v>12</v>
      </c>
      <c r="G44" s="779">
        <v>4</v>
      </c>
      <c r="H44" s="779" t="s">
        <v>431</v>
      </c>
      <c r="I44" s="779" t="s">
        <v>431</v>
      </c>
      <c r="J44" s="779" t="s">
        <v>431</v>
      </c>
      <c r="K44" s="779">
        <v>1</v>
      </c>
      <c r="L44" s="779">
        <v>1</v>
      </c>
      <c r="M44" s="779" t="s">
        <v>431</v>
      </c>
      <c r="N44" s="779">
        <v>3</v>
      </c>
      <c r="O44" s="779">
        <v>3</v>
      </c>
      <c r="P44" s="779" t="s">
        <v>431</v>
      </c>
      <c r="Q44" s="779" t="s">
        <v>431</v>
      </c>
      <c r="R44" s="779" t="s">
        <v>431</v>
      </c>
      <c r="S44" s="779" t="s">
        <v>431</v>
      </c>
      <c r="T44" s="779" t="s">
        <v>431</v>
      </c>
      <c r="U44" s="779" t="s">
        <v>431</v>
      </c>
      <c r="V44" s="779" t="s">
        <v>431</v>
      </c>
      <c r="W44" s="779" t="s">
        <v>431</v>
      </c>
      <c r="X44" s="779" t="s">
        <v>431</v>
      </c>
      <c r="Y44" s="779">
        <v>30</v>
      </c>
      <c r="Z44" s="779">
        <v>27</v>
      </c>
      <c r="AA44" s="779">
        <v>3</v>
      </c>
      <c r="AB44" s="779">
        <v>31</v>
      </c>
      <c r="AC44" s="779">
        <v>26</v>
      </c>
      <c r="AD44" s="779">
        <v>5</v>
      </c>
      <c r="AE44" s="779">
        <v>3</v>
      </c>
      <c r="AF44" s="854"/>
    </row>
    <row r="45" spans="1:32" s="267" customFormat="1" ht="17.25" customHeight="1">
      <c r="A45" s="794" t="s">
        <v>814</v>
      </c>
      <c r="B45" s="779">
        <v>7</v>
      </c>
      <c r="C45" s="779">
        <v>5</v>
      </c>
      <c r="D45" s="779">
        <v>2</v>
      </c>
      <c r="E45" s="779">
        <v>14</v>
      </c>
      <c r="F45" s="779">
        <v>9</v>
      </c>
      <c r="G45" s="779">
        <v>5</v>
      </c>
      <c r="H45" s="779">
        <v>1</v>
      </c>
      <c r="I45" s="779" t="s">
        <v>431</v>
      </c>
      <c r="J45" s="779">
        <v>1</v>
      </c>
      <c r="K45" s="779" t="s">
        <v>431</v>
      </c>
      <c r="L45" s="779" t="s">
        <v>431</v>
      </c>
      <c r="M45" s="779" t="s">
        <v>431</v>
      </c>
      <c r="N45" s="779">
        <v>2</v>
      </c>
      <c r="O45" s="779">
        <v>1</v>
      </c>
      <c r="P45" s="779">
        <v>1</v>
      </c>
      <c r="Q45" s="779" t="s">
        <v>431</v>
      </c>
      <c r="R45" s="779" t="s">
        <v>431</v>
      </c>
      <c r="S45" s="779" t="s">
        <v>431</v>
      </c>
      <c r="T45" s="779" t="s">
        <v>431</v>
      </c>
      <c r="U45" s="779" t="s">
        <v>431</v>
      </c>
      <c r="V45" s="779">
        <v>1</v>
      </c>
      <c r="W45" s="779">
        <v>1</v>
      </c>
      <c r="X45" s="779" t="s">
        <v>431</v>
      </c>
      <c r="Y45" s="779">
        <v>18</v>
      </c>
      <c r="Z45" s="779">
        <v>16</v>
      </c>
      <c r="AA45" s="779">
        <v>2</v>
      </c>
      <c r="AB45" s="779">
        <v>23</v>
      </c>
      <c r="AC45" s="779">
        <v>18</v>
      </c>
      <c r="AD45" s="779">
        <v>5</v>
      </c>
      <c r="AE45" s="779">
        <v>6</v>
      </c>
      <c r="AF45" s="854"/>
    </row>
    <row r="46" spans="1:32" s="267" customFormat="1" ht="17.25" customHeight="1">
      <c r="A46" s="794" t="s">
        <v>815</v>
      </c>
      <c r="B46" s="779">
        <v>18</v>
      </c>
      <c r="C46" s="779">
        <v>16</v>
      </c>
      <c r="D46" s="779">
        <v>2</v>
      </c>
      <c r="E46" s="779">
        <v>7</v>
      </c>
      <c r="F46" s="779">
        <v>6</v>
      </c>
      <c r="G46" s="779">
        <v>1</v>
      </c>
      <c r="H46" s="779" t="s">
        <v>431</v>
      </c>
      <c r="I46" s="779" t="s">
        <v>431</v>
      </c>
      <c r="J46" s="779" t="s">
        <v>431</v>
      </c>
      <c r="K46" s="779" t="s">
        <v>431</v>
      </c>
      <c r="L46" s="779" t="s">
        <v>431</v>
      </c>
      <c r="M46" s="779" t="s">
        <v>431</v>
      </c>
      <c r="N46" s="779">
        <v>1</v>
      </c>
      <c r="O46" s="779">
        <v>1</v>
      </c>
      <c r="P46" s="779" t="s">
        <v>431</v>
      </c>
      <c r="Q46" s="779" t="s">
        <v>431</v>
      </c>
      <c r="R46" s="779" t="s">
        <v>431</v>
      </c>
      <c r="S46" s="779" t="s">
        <v>431</v>
      </c>
      <c r="T46" s="779" t="s">
        <v>431</v>
      </c>
      <c r="U46" s="779" t="s">
        <v>431</v>
      </c>
      <c r="V46" s="779" t="s">
        <v>431</v>
      </c>
      <c r="W46" s="779" t="s">
        <v>431</v>
      </c>
      <c r="X46" s="779" t="s">
        <v>431</v>
      </c>
      <c r="Y46" s="779">
        <v>16</v>
      </c>
      <c r="Z46" s="779">
        <v>16</v>
      </c>
      <c r="AA46" s="779" t="s">
        <v>431</v>
      </c>
      <c r="AB46" s="779">
        <v>24</v>
      </c>
      <c r="AC46" s="779">
        <v>19</v>
      </c>
      <c r="AD46" s="779">
        <v>5</v>
      </c>
      <c r="AE46" s="779">
        <v>9</v>
      </c>
      <c r="AF46" s="854"/>
    </row>
    <row r="47" spans="1:32" s="267" customFormat="1" ht="17.25" customHeight="1">
      <c r="A47" s="794" t="s">
        <v>816</v>
      </c>
      <c r="B47" s="779">
        <v>28</v>
      </c>
      <c r="C47" s="779">
        <v>21</v>
      </c>
      <c r="D47" s="779">
        <v>7</v>
      </c>
      <c r="E47" s="779">
        <v>14</v>
      </c>
      <c r="F47" s="779">
        <v>9</v>
      </c>
      <c r="G47" s="779">
        <v>5</v>
      </c>
      <c r="H47" s="779">
        <v>1</v>
      </c>
      <c r="I47" s="779">
        <v>1</v>
      </c>
      <c r="J47" s="779" t="s">
        <v>431</v>
      </c>
      <c r="K47" s="779">
        <v>1</v>
      </c>
      <c r="L47" s="779" t="s">
        <v>431</v>
      </c>
      <c r="M47" s="779">
        <v>1</v>
      </c>
      <c r="N47" s="779">
        <v>9</v>
      </c>
      <c r="O47" s="779">
        <v>6</v>
      </c>
      <c r="P47" s="779">
        <v>3</v>
      </c>
      <c r="Q47" s="779" t="s">
        <v>431</v>
      </c>
      <c r="R47" s="779" t="s">
        <v>431</v>
      </c>
      <c r="S47" s="779" t="s">
        <v>431</v>
      </c>
      <c r="T47" s="779" t="s">
        <v>431</v>
      </c>
      <c r="U47" s="779" t="s">
        <v>431</v>
      </c>
      <c r="V47" s="779" t="s">
        <v>431</v>
      </c>
      <c r="W47" s="779" t="s">
        <v>431</v>
      </c>
      <c r="X47" s="779" t="s">
        <v>431</v>
      </c>
      <c r="Y47" s="779">
        <v>35</v>
      </c>
      <c r="Z47" s="779">
        <v>24</v>
      </c>
      <c r="AA47" s="779">
        <v>11</v>
      </c>
      <c r="AB47" s="779">
        <v>38</v>
      </c>
      <c r="AC47" s="779">
        <v>27</v>
      </c>
      <c r="AD47" s="779">
        <v>11</v>
      </c>
      <c r="AE47" s="779">
        <v>15</v>
      </c>
      <c r="AF47" s="854"/>
    </row>
    <row r="48" spans="1:32" s="267" customFormat="1" ht="17.25" customHeight="1">
      <c r="A48" s="794" t="s">
        <v>817</v>
      </c>
      <c r="B48" s="779">
        <v>56</v>
      </c>
      <c r="C48" s="779">
        <v>35</v>
      </c>
      <c r="D48" s="779">
        <v>21</v>
      </c>
      <c r="E48" s="779">
        <v>8</v>
      </c>
      <c r="F48" s="779">
        <v>3</v>
      </c>
      <c r="G48" s="779">
        <v>5</v>
      </c>
      <c r="H48" s="779">
        <v>1</v>
      </c>
      <c r="I48" s="779">
        <v>1</v>
      </c>
      <c r="J48" s="779" t="s">
        <v>431</v>
      </c>
      <c r="K48" s="779">
        <v>2</v>
      </c>
      <c r="L48" s="779" t="s">
        <v>431</v>
      </c>
      <c r="M48" s="779">
        <v>2</v>
      </c>
      <c r="N48" s="779">
        <v>17</v>
      </c>
      <c r="O48" s="779">
        <v>13</v>
      </c>
      <c r="P48" s="779">
        <v>4</v>
      </c>
      <c r="Q48" s="779" t="s">
        <v>431</v>
      </c>
      <c r="R48" s="779" t="s">
        <v>431</v>
      </c>
      <c r="S48" s="779" t="s">
        <v>431</v>
      </c>
      <c r="T48" s="779" t="s">
        <v>431</v>
      </c>
      <c r="U48" s="779" t="s">
        <v>431</v>
      </c>
      <c r="V48" s="779">
        <v>1</v>
      </c>
      <c r="W48" s="779" t="s">
        <v>431</v>
      </c>
      <c r="X48" s="779">
        <v>1</v>
      </c>
      <c r="Y48" s="779">
        <v>44</v>
      </c>
      <c r="Z48" s="779">
        <v>23</v>
      </c>
      <c r="AA48" s="779">
        <v>21</v>
      </c>
      <c r="AB48" s="779">
        <v>37</v>
      </c>
      <c r="AC48" s="779">
        <v>23</v>
      </c>
      <c r="AD48" s="779">
        <v>14</v>
      </c>
      <c r="AE48" s="779">
        <v>23</v>
      </c>
      <c r="AF48" s="854"/>
    </row>
    <row r="49" spans="1:32" s="267" customFormat="1" ht="17.25" customHeight="1">
      <c r="A49" s="794" t="s">
        <v>818</v>
      </c>
      <c r="B49" s="779">
        <v>69</v>
      </c>
      <c r="C49" s="779">
        <v>32</v>
      </c>
      <c r="D49" s="779">
        <v>37</v>
      </c>
      <c r="E49" s="779">
        <v>20</v>
      </c>
      <c r="F49" s="779">
        <v>6</v>
      </c>
      <c r="G49" s="779">
        <v>14</v>
      </c>
      <c r="H49" s="779">
        <v>2</v>
      </c>
      <c r="I49" s="779" t="s">
        <v>431</v>
      </c>
      <c r="J49" s="779">
        <v>2</v>
      </c>
      <c r="K49" s="779">
        <v>4</v>
      </c>
      <c r="L49" s="779">
        <v>2</v>
      </c>
      <c r="M49" s="779">
        <v>2</v>
      </c>
      <c r="N49" s="779">
        <v>14</v>
      </c>
      <c r="O49" s="779">
        <v>6</v>
      </c>
      <c r="P49" s="779">
        <v>8</v>
      </c>
      <c r="Q49" s="779" t="s">
        <v>431</v>
      </c>
      <c r="R49" s="779" t="s">
        <v>431</v>
      </c>
      <c r="S49" s="779" t="s">
        <v>431</v>
      </c>
      <c r="T49" s="779" t="s">
        <v>431</v>
      </c>
      <c r="U49" s="779" t="s">
        <v>431</v>
      </c>
      <c r="V49" s="779" t="s">
        <v>431</v>
      </c>
      <c r="W49" s="779" t="s">
        <v>431</v>
      </c>
      <c r="X49" s="779" t="s">
        <v>431</v>
      </c>
      <c r="Y49" s="779">
        <v>65</v>
      </c>
      <c r="Z49" s="779">
        <v>31</v>
      </c>
      <c r="AA49" s="779">
        <v>34</v>
      </c>
      <c r="AB49" s="779">
        <v>30</v>
      </c>
      <c r="AC49" s="779">
        <v>12</v>
      </c>
      <c r="AD49" s="779">
        <v>18</v>
      </c>
      <c r="AE49" s="779">
        <v>16</v>
      </c>
      <c r="AF49" s="854"/>
    </row>
    <row r="50" spans="1:32" s="267" customFormat="1" ht="17.25" customHeight="1">
      <c r="A50" s="794" t="s">
        <v>819</v>
      </c>
      <c r="B50" s="779">
        <v>53</v>
      </c>
      <c r="C50" s="779">
        <v>19</v>
      </c>
      <c r="D50" s="779">
        <v>34</v>
      </c>
      <c r="E50" s="779">
        <v>9</v>
      </c>
      <c r="F50" s="779">
        <v>1</v>
      </c>
      <c r="G50" s="779">
        <v>8</v>
      </c>
      <c r="H50" s="779">
        <v>1</v>
      </c>
      <c r="I50" s="779" t="s">
        <v>431</v>
      </c>
      <c r="J50" s="779">
        <v>1</v>
      </c>
      <c r="K50" s="779">
        <v>2</v>
      </c>
      <c r="L50" s="779">
        <v>1</v>
      </c>
      <c r="M50" s="779">
        <v>1</v>
      </c>
      <c r="N50" s="779">
        <v>9</v>
      </c>
      <c r="O50" s="779" t="s">
        <v>431</v>
      </c>
      <c r="P50" s="779">
        <v>9</v>
      </c>
      <c r="Q50" s="779" t="s">
        <v>431</v>
      </c>
      <c r="R50" s="779" t="s">
        <v>431</v>
      </c>
      <c r="S50" s="779" t="s">
        <v>431</v>
      </c>
      <c r="T50" s="779" t="s">
        <v>431</v>
      </c>
      <c r="U50" s="779" t="s">
        <v>431</v>
      </c>
      <c r="V50" s="779" t="s">
        <v>431</v>
      </c>
      <c r="W50" s="779" t="s">
        <v>431</v>
      </c>
      <c r="X50" s="779" t="s">
        <v>431</v>
      </c>
      <c r="Y50" s="779">
        <v>50</v>
      </c>
      <c r="Z50" s="779">
        <v>15</v>
      </c>
      <c r="AA50" s="779">
        <v>35</v>
      </c>
      <c r="AB50" s="779">
        <v>19</v>
      </c>
      <c r="AC50" s="779">
        <v>7</v>
      </c>
      <c r="AD50" s="779">
        <v>12</v>
      </c>
      <c r="AE50" s="779">
        <v>11</v>
      </c>
      <c r="AF50" s="854"/>
    </row>
    <row r="51" spans="1:32" s="267" customFormat="1" ht="17.25" customHeight="1">
      <c r="A51" s="794" t="s">
        <v>820</v>
      </c>
      <c r="B51" s="779">
        <v>104</v>
      </c>
      <c r="C51" s="779">
        <v>18</v>
      </c>
      <c r="D51" s="779">
        <v>86</v>
      </c>
      <c r="E51" s="779">
        <v>19</v>
      </c>
      <c r="F51" s="779">
        <v>1</v>
      </c>
      <c r="G51" s="779">
        <v>18</v>
      </c>
      <c r="H51" s="779">
        <v>2</v>
      </c>
      <c r="I51" s="779" t="s">
        <v>431</v>
      </c>
      <c r="J51" s="779">
        <v>2</v>
      </c>
      <c r="K51" s="779">
        <v>1</v>
      </c>
      <c r="L51" s="779" t="s">
        <v>431</v>
      </c>
      <c r="M51" s="779">
        <v>1</v>
      </c>
      <c r="N51" s="779">
        <v>14</v>
      </c>
      <c r="O51" s="779">
        <v>2</v>
      </c>
      <c r="P51" s="779">
        <v>12</v>
      </c>
      <c r="Q51" s="779" t="s">
        <v>431</v>
      </c>
      <c r="R51" s="779" t="s">
        <v>431</v>
      </c>
      <c r="S51" s="779" t="s">
        <v>431</v>
      </c>
      <c r="T51" s="779" t="s">
        <v>431</v>
      </c>
      <c r="U51" s="779" t="s">
        <v>431</v>
      </c>
      <c r="V51" s="779" t="s">
        <v>431</v>
      </c>
      <c r="W51" s="779" t="s">
        <v>431</v>
      </c>
      <c r="X51" s="779" t="s">
        <v>431</v>
      </c>
      <c r="Y51" s="779">
        <v>104</v>
      </c>
      <c r="Z51" s="779">
        <v>9</v>
      </c>
      <c r="AA51" s="779">
        <v>95</v>
      </c>
      <c r="AB51" s="779">
        <v>14</v>
      </c>
      <c r="AC51" s="779">
        <v>2</v>
      </c>
      <c r="AD51" s="779">
        <v>12</v>
      </c>
      <c r="AE51" s="779">
        <v>19</v>
      </c>
      <c r="AF51" s="854"/>
    </row>
    <row r="52" spans="1:31" s="267" customFormat="1" ht="17.25" customHeight="1">
      <c r="A52" s="858" t="s">
        <v>857</v>
      </c>
      <c r="B52" s="780" t="s">
        <v>431</v>
      </c>
      <c r="C52" s="780" t="s">
        <v>431</v>
      </c>
      <c r="D52" s="780" t="s">
        <v>431</v>
      </c>
      <c r="E52" s="780" t="s">
        <v>431</v>
      </c>
      <c r="F52" s="780" t="s">
        <v>431</v>
      </c>
      <c r="G52" s="780" t="s">
        <v>431</v>
      </c>
      <c r="H52" s="780" t="s">
        <v>431</v>
      </c>
      <c r="I52" s="780" t="s">
        <v>431</v>
      </c>
      <c r="J52" s="780" t="s">
        <v>431</v>
      </c>
      <c r="K52" s="780" t="s">
        <v>431</v>
      </c>
      <c r="L52" s="780" t="s">
        <v>431</v>
      </c>
      <c r="M52" s="780" t="s">
        <v>431</v>
      </c>
      <c r="N52" s="780" t="s">
        <v>431</v>
      </c>
      <c r="O52" s="780" t="s">
        <v>431</v>
      </c>
      <c r="P52" s="780" t="s">
        <v>431</v>
      </c>
      <c r="Q52" s="780" t="s">
        <v>431</v>
      </c>
      <c r="R52" s="780" t="s">
        <v>431</v>
      </c>
      <c r="S52" s="780" t="s">
        <v>431</v>
      </c>
      <c r="T52" s="780" t="s">
        <v>431</v>
      </c>
      <c r="U52" s="780" t="s">
        <v>431</v>
      </c>
      <c r="V52" s="780" t="s">
        <v>431</v>
      </c>
      <c r="W52" s="780" t="s">
        <v>431</v>
      </c>
      <c r="X52" s="780" t="s">
        <v>431</v>
      </c>
      <c r="Y52" s="780" t="s">
        <v>431</v>
      </c>
      <c r="Z52" s="780" t="s">
        <v>431</v>
      </c>
      <c r="AA52" s="780" t="s">
        <v>431</v>
      </c>
      <c r="AB52" s="780">
        <v>1</v>
      </c>
      <c r="AC52" s="780">
        <v>1</v>
      </c>
      <c r="AD52" s="780" t="s">
        <v>431</v>
      </c>
      <c r="AE52" s="859"/>
    </row>
    <row r="53" spans="1:32" s="282" customFormat="1" ht="13.5">
      <c r="A53" s="279" t="s">
        <v>822</v>
      </c>
      <c r="B53" s="279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782" t="s">
        <v>823</v>
      </c>
      <c r="AF53" s="784"/>
    </row>
    <row r="54" spans="1:32" s="282" customFormat="1" ht="13.5">
      <c r="A54" s="448" t="s">
        <v>824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781" t="s">
        <v>821</v>
      </c>
      <c r="AF54" s="784"/>
    </row>
    <row r="55" spans="1:32" s="202" customFormat="1" ht="17.25" customHeight="1">
      <c r="A55" s="224" t="s">
        <v>825</v>
      </c>
      <c r="B55" s="224"/>
      <c r="C55" s="224"/>
      <c r="D55" s="224"/>
      <c r="E55" s="224"/>
      <c r="F55" s="224"/>
      <c r="I55" s="224"/>
      <c r="J55" s="224"/>
      <c r="K55" s="224"/>
      <c r="M55" s="224"/>
      <c r="N55" s="224"/>
      <c r="O55" s="224"/>
      <c r="P55" s="224"/>
      <c r="Q55" s="224"/>
      <c r="R55" s="224"/>
      <c r="S55" s="224"/>
      <c r="X55" s="224" t="s">
        <v>96</v>
      </c>
      <c r="AF55" s="238"/>
    </row>
  </sheetData>
  <sheetProtection/>
  <mergeCells count="22"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5" r:id="rId1"/>
  <headerFooter alignWithMargins="0">
    <oddFooter>&amp;L&amp;"돋움,기울임꼴"Ⅲ. 인 구&amp;C-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5"/>
  <sheetViews>
    <sheetView zoomScalePageLayoutView="0" workbookViewId="0" topLeftCell="A1">
      <selection activeCell="E22" sqref="E22"/>
    </sheetView>
  </sheetViews>
  <sheetFormatPr defaultColWidth="10.77734375" defaultRowHeight="13.5"/>
  <cols>
    <col min="1" max="1" width="10.77734375" style="214" customWidth="1"/>
    <col min="2" max="15" width="12.4453125" style="214" customWidth="1"/>
    <col min="16" max="16" width="2.88671875" style="214" customWidth="1"/>
    <col min="17" max="18" width="3.6640625" style="214" customWidth="1"/>
    <col min="19" max="19" width="2.4453125" style="214" customWidth="1"/>
    <col min="20" max="21" width="3.4453125" style="214" customWidth="1"/>
    <col min="22" max="22" width="2.6640625" style="214" customWidth="1"/>
    <col min="23" max="24" width="3.5546875" style="214" customWidth="1"/>
    <col min="25" max="25" width="2.6640625" style="214" customWidth="1"/>
    <col min="26" max="27" width="3.4453125" style="214" customWidth="1"/>
    <col min="28" max="28" width="2.99609375" style="214" customWidth="1"/>
    <col min="29" max="30" width="3.5546875" style="214" customWidth="1"/>
    <col min="31" max="255" width="8.88671875" style="214" customWidth="1"/>
    <col min="256" max="16384" width="10.77734375" style="214" customWidth="1"/>
  </cols>
  <sheetData>
    <row r="1" spans="1:3" s="213" customFormat="1" ht="23.25">
      <c r="A1" s="566" t="s">
        <v>829</v>
      </c>
      <c r="B1" s="560"/>
      <c r="C1" s="560"/>
    </row>
    <row r="2" spans="1:31" s="568" customFormat="1" ht="13.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</row>
    <row r="3" spans="1:15" s="274" customFormat="1" ht="23.25" customHeight="1">
      <c r="A3" s="1050" t="s">
        <v>599</v>
      </c>
      <c r="B3" s="1050"/>
      <c r="C3" s="273"/>
      <c r="O3" s="275" t="s">
        <v>600</v>
      </c>
    </row>
    <row r="4" spans="1:17" ht="27.75" customHeight="1">
      <c r="A4" s="569" t="s">
        <v>859</v>
      </c>
      <c r="B4" s="570" t="s">
        <v>860</v>
      </c>
      <c r="C4" s="571" t="s">
        <v>861</v>
      </c>
      <c r="D4" s="571" t="s">
        <v>862</v>
      </c>
      <c r="E4" s="571" t="s">
        <v>863</v>
      </c>
      <c r="F4" s="571" t="s">
        <v>864</v>
      </c>
      <c r="G4" s="571" t="s">
        <v>865</v>
      </c>
      <c r="H4" s="571" t="s">
        <v>866</v>
      </c>
      <c r="I4" s="571" t="s">
        <v>867</v>
      </c>
      <c r="J4" s="571" t="s">
        <v>868</v>
      </c>
      <c r="K4" s="571" t="s">
        <v>869</v>
      </c>
      <c r="L4" s="571" t="s">
        <v>870</v>
      </c>
      <c r="M4" s="571" t="s">
        <v>871</v>
      </c>
      <c r="N4" s="571" t="s">
        <v>872</v>
      </c>
      <c r="O4" s="785" t="s">
        <v>873</v>
      </c>
      <c r="P4" s="870"/>
      <c r="Q4" s="870"/>
    </row>
    <row r="5" spans="1:17" ht="27.75" customHeight="1">
      <c r="A5" s="572" t="s">
        <v>521</v>
      </c>
      <c r="B5" s="573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70"/>
      <c r="Q5" s="870"/>
    </row>
    <row r="6" spans="1:17" ht="27.75" customHeight="1">
      <c r="A6" s="861" t="s">
        <v>874</v>
      </c>
      <c r="B6" s="574">
        <v>14.8</v>
      </c>
      <c r="C6" s="575">
        <v>0.6</v>
      </c>
      <c r="D6" s="575">
        <v>6.6</v>
      </c>
      <c r="E6" s="575">
        <v>48.3</v>
      </c>
      <c r="F6" s="575">
        <v>59</v>
      </c>
      <c r="G6" s="575">
        <v>24.1</v>
      </c>
      <c r="H6" s="575">
        <v>13.1</v>
      </c>
      <c r="I6" s="575">
        <v>6.9</v>
      </c>
      <c r="J6" s="575">
        <v>4.7</v>
      </c>
      <c r="K6" s="575">
        <v>4.1</v>
      </c>
      <c r="L6" s="575">
        <v>2.1</v>
      </c>
      <c r="M6" s="575">
        <v>1.5</v>
      </c>
      <c r="N6" s="575">
        <v>0.3</v>
      </c>
      <c r="O6" s="575">
        <v>0.6</v>
      </c>
      <c r="P6" s="870"/>
      <c r="Q6" s="870"/>
    </row>
    <row r="7" spans="1:17" ht="27.75" customHeight="1">
      <c r="A7" s="862" t="s">
        <v>875</v>
      </c>
      <c r="B7" s="574">
        <v>13.7</v>
      </c>
      <c r="C7" s="575">
        <v>1.6</v>
      </c>
      <c r="D7" s="575">
        <v>17.3</v>
      </c>
      <c r="E7" s="575">
        <v>75.6</v>
      </c>
      <c r="F7" s="575">
        <v>50.1</v>
      </c>
      <c r="G7" s="575">
        <v>14.8</v>
      </c>
      <c r="H7" s="575">
        <v>8.4</v>
      </c>
      <c r="I7" s="575">
        <v>5.1</v>
      </c>
      <c r="J7" s="575">
        <v>3.1</v>
      </c>
      <c r="K7" s="575">
        <v>2.3</v>
      </c>
      <c r="L7" s="575">
        <v>1.6</v>
      </c>
      <c r="M7" s="575">
        <v>0.1</v>
      </c>
      <c r="N7" s="575">
        <v>0.3</v>
      </c>
      <c r="O7" s="575">
        <v>0</v>
      </c>
      <c r="P7" s="870"/>
      <c r="Q7" s="870"/>
    </row>
    <row r="8" spans="1:17" ht="27.75" customHeight="1">
      <c r="A8" s="572" t="s">
        <v>876</v>
      </c>
      <c r="B8" s="786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870"/>
      <c r="Q8" s="870"/>
    </row>
    <row r="9" spans="1:17" ht="27.75" customHeight="1">
      <c r="A9" s="863" t="s">
        <v>877</v>
      </c>
      <c r="B9" s="574">
        <v>15.1</v>
      </c>
      <c r="C9" s="864">
        <v>1.2</v>
      </c>
      <c r="D9" s="864">
        <v>7.2</v>
      </c>
      <c r="E9" s="864">
        <v>48.1</v>
      </c>
      <c r="F9" s="864">
        <v>63.2</v>
      </c>
      <c r="G9" s="864">
        <v>26.8</v>
      </c>
      <c r="H9" s="864">
        <v>12.6</v>
      </c>
      <c r="I9" s="864">
        <v>7.6</v>
      </c>
      <c r="J9" s="864">
        <v>4.3</v>
      </c>
      <c r="K9" s="864">
        <v>3.1</v>
      </c>
      <c r="L9" s="864">
        <v>2.6</v>
      </c>
      <c r="M9" s="864">
        <v>1.5</v>
      </c>
      <c r="N9" s="864">
        <v>1</v>
      </c>
      <c r="O9" s="864">
        <v>0.3</v>
      </c>
      <c r="P9" s="870"/>
      <c r="Q9" s="870"/>
    </row>
    <row r="10" spans="1:17" ht="27.75" customHeight="1">
      <c r="A10" s="862" t="s">
        <v>878</v>
      </c>
      <c r="B10" s="574">
        <v>14.1</v>
      </c>
      <c r="C10" s="864">
        <v>2.6</v>
      </c>
      <c r="D10" s="864">
        <v>16.5</v>
      </c>
      <c r="E10" s="864">
        <v>78.9</v>
      </c>
      <c r="F10" s="864">
        <v>53.5</v>
      </c>
      <c r="G10" s="864">
        <v>16.5</v>
      </c>
      <c r="H10" s="864">
        <v>8.6</v>
      </c>
      <c r="I10" s="864">
        <v>5.6</v>
      </c>
      <c r="J10" s="864">
        <v>3.9</v>
      </c>
      <c r="K10" s="864">
        <v>2.5</v>
      </c>
      <c r="L10" s="864">
        <v>0.9</v>
      </c>
      <c r="M10" s="864">
        <v>0.6</v>
      </c>
      <c r="N10" s="864">
        <v>0.3</v>
      </c>
      <c r="O10" s="864">
        <v>0.1</v>
      </c>
      <c r="P10" s="870"/>
      <c r="Q10" s="870"/>
    </row>
    <row r="11" spans="1:17" ht="27.75" customHeight="1">
      <c r="A11" s="865" t="s">
        <v>879</v>
      </c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870"/>
      <c r="Q11" s="870"/>
    </row>
    <row r="12" spans="1:15" ht="27.75" customHeight="1">
      <c r="A12" s="866" t="s">
        <v>877</v>
      </c>
      <c r="B12" s="575">
        <v>14.5</v>
      </c>
      <c r="C12" s="864">
        <v>1.1</v>
      </c>
      <c r="D12" s="864">
        <v>6.1</v>
      </c>
      <c r="E12" s="864">
        <v>51.3</v>
      </c>
      <c r="F12" s="864">
        <v>58.1</v>
      </c>
      <c r="G12" s="864">
        <v>26.4</v>
      </c>
      <c r="H12" s="864">
        <v>11.7</v>
      </c>
      <c r="I12" s="864">
        <v>7.5</v>
      </c>
      <c r="J12" s="864">
        <v>5.6</v>
      </c>
      <c r="K12" s="864">
        <v>4</v>
      </c>
      <c r="L12" s="864">
        <v>2.4</v>
      </c>
      <c r="M12" s="864">
        <v>1.9</v>
      </c>
      <c r="N12" s="864">
        <v>0.5</v>
      </c>
      <c r="O12" s="864">
        <v>0.7</v>
      </c>
    </row>
    <row r="13" spans="1:15" ht="27.75" customHeight="1">
      <c r="A13" s="867" t="s">
        <v>878</v>
      </c>
      <c r="B13" s="868">
        <v>13.6</v>
      </c>
      <c r="C13" s="869">
        <v>2.2</v>
      </c>
      <c r="D13" s="869">
        <v>17.6</v>
      </c>
      <c r="E13" s="869">
        <v>77.9</v>
      </c>
      <c r="F13" s="869">
        <v>49.4</v>
      </c>
      <c r="G13" s="869">
        <v>16.4</v>
      </c>
      <c r="H13" s="869">
        <v>7.8</v>
      </c>
      <c r="I13" s="869">
        <v>6.6</v>
      </c>
      <c r="J13" s="869">
        <v>3.9</v>
      </c>
      <c r="K13" s="869">
        <v>2.7</v>
      </c>
      <c r="L13" s="869">
        <v>1.5</v>
      </c>
      <c r="M13" s="869">
        <v>0.3</v>
      </c>
      <c r="N13" s="869">
        <v>0.2</v>
      </c>
      <c r="O13" s="869">
        <v>0.1</v>
      </c>
    </row>
    <row r="14" spans="1:14" s="227" customFormat="1" ht="15" customHeight="1">
      <c r="A14" s="226" t="s">
        <v>830</v>
      </c>
      <c r="B14" s="226"/>
      <c r="L14" s="223" t="s">
        <v>2</v>
      </c>
      <c r="N14" s="228"/>
    </row>
    <row r="15" spans="1:19" s="202" customFormat="1" ht="15" customHeight="1">
      <c r="A15" s="224" t="s">
        <v>95</v>
      </c>
      <c r="B15" s="224"/>
      <c r="C15" s="224"/>
      <c r="D15" s="224"/>
      <c r="E15" s="224"/>
      <c r="F15" s="224"/>
      <c r="I15" s="224"/>
      <c r="K15" s="224" t="s">
        <v>96</v>
      </c>
      <c r="M15" s="224"/>
      <c r="N15" s="224"/>
      <c r="O15" s="224"/>
      <c r="P15" s="224"/>
      <c r="Q15" s="224"/>
      <c r="R15" s="224"/>
      <c r="S15" s="224"/>
    </row>
  </sheetData>
  <sheetProtection/>
  <mergeCells count="1">
    <mergeCell ref="A3:B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5"/>
  <sheetViews>
    <sheetView zoomScale="90" zoomScaleNormal="90" zoomScalePageLayoutView="0" workbookViewId="0" topLeftCell="A1">
      <selection activeCell="M30" sqref="M30:M31"/>
    </sheetView>
  </sheetViews>
  <sheetFormatPr defaultColWidth="10.3359375" defaultRowHeight="13.5"/>
  <cols>
    <col min="1" max="1" width="10.3359375" style="214" customWidth="1"/>
    <col min="2" max="15" width="12.3359375" style="214" customWidth="1"/>
    <col min="16" max="255" width="8.88671875" style="214" customWidth="1"/>
    <col min="256" max="16384" width="10.3359375" style="214" customWidth="1"/>
  </cols>
  <sheetData>
    <row r="1" s="213" customFormat="1" ht="23.25">
      <c r="A1" s="560" t="s">
        <v>831</v>
      </c>
    </row>
    <row r="2" s="568" customFormat="1" ht="14.25">
      <c r="A2" s="576"/>
    </row>
    <row r="3" spans="1:30" s="274" customFormat="1" ht="21" customHeight="1">
      <c r="A3" s="273" t="s">
        <v>601</v>
      </c>
      <c r="B3" s="273"/>
      <c r="J3" s="1051" t="s">
        <v>27</v>
      </c>
      <c r="K3" s="1051"/>
      <c r="L3" s="1051"/>
      <c r="M3" s="1051"/>
      <c r="N3" s="1051"/>
      <c r="O3" s="1051"/>
      <c r="AD3" s="275"/>
    </row>
    <row r="4" spans="1:16" ht="45" customHeight="1">
      <c r="A4" s="569" t="s">
        <v>880</v>
      </c>
      <c r="B4" s="570" t="s">
        <v>881</v>
      </c>
      <c r="C4" s="571" t="s">
        <v>861</v>
      </c>
      <c r="D4" s="571" t="s">
        <v>862</v>
      </c>
      <c r="E4" s="571" t="s">
        <v>863</v>
      </c>
      <c r="F4" s="571" t="s">
        <v>864</v>
      </c>
      <c r="G4" s="571" t="s">
        <v>865</v>
      </c>
      <c r="H4" s="571" t="s">
        <v>866</v>
      </c>
      <c r="I4" s="571" t="s">
        <v>867</v>
      </c>
      <c r="J4" s="571" t="s">
        <v>868</v>
      </c>
      <c r="K4" s="571" t="s">
        <v>869</v>
      </c>
      <c r="L4" s="571" t="s">
        <v>870</v>
      </c>
      <c r="M4" s="571" t="s">
        <v>871</v>
      </c>
      <c r="N4" s="571" t="s">
        <v>872</v>
      </c>
      <c r="O4" s="785" t="s">
        <v>873</v>
      </c>
      <c r="P4" s="870"/>
    </row>
    <row r="5" spans="1:16" ht="24" customHeight="1">
      <c r="A5" s="572" t="s">
        <v>521</v>
      </c>
      <c r="B5" s="573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60"/>
      <c r="P5" s="870"/>
    </row>
    <row r="6" spans="1:16" ht="24" customHeight="1">
      <c r="A6" s="861" t="s">
        <v>874</v>
      </c>
      <c r="B6" s="577">
        <v>6.1</v>
      </c>
      <c r="C6" s="872">
        <v>0</v>
      </c>
      <c r="D6" s="872">
        <v>0.6</v>
      </c>
      <c r="E6" s="872">
        <v>3.9</v>
      </c>
      <c r="F6" s="872">
        <v>8.6</v>
      </c>
      <c r="G6" s="872">
        <v>10.8</v>
      </c>
      <c r="H6" s="872">
        <v>11.2</v>
      </c>
      <c r="I6" s="872">
        <v>9.7</v>
      </c>
      <c r="J6" s="872">
        <v>8.3</v>
      </c>
      <c r="K6" s="872">
        <v>5.3</v>
      </c>
      <c r="L6" s="872">
        <v>3.7</v>
      </c>
      <c r="M6" s="872">
        <v>2.6</v>
      </c>
      <c r="N6" s="872">
        <v>1</v>
      </c>
      <c r="O6" s="872">
        <v>0.5</v>
      </c>
      <c r="P6" s="870"/>
    </row>
    <row r="7" spans="1:16" ht="24" customHeight="1">
      <c r="A7" s="862" t="s">
        <v>882</v>
      </c>
      <c r="B7" s="577">
        <v>5.6</v>
      </c>
      <c r="C7" s="872">
        <v>0</v>
      </c>
      <c r="D7" s="872">
        <v>1.7</v>
      </c>
      <c r="E7" s="872">
        <v>7.6</v>
      </c>
      <c r="F7" s="872">
        <v>10.6</v>
      </c>
      <c r="G7" s="872">
        <v>12.7</v>
      </c>
      <c r="H7" s="872">
        <v>11.6</v>
      </c>
      <c r="I7" s="872">
        <v>8.8</v>
      </c>
      <c r="J7" s="872">
        <v>5.3</v>
      </c>
      <c r="K7" s="872">
        <v>3.1</v>
      </c>
      <c r="L7" s="872">
        <v>2.4</v>
      </c>
      <c r="M7" s="872">
        <v>1.1</v>
      </c>
      <c r="N7" s="872">
        <v>0.3</v>
      </c>
      <c r="O7" s="872">
        <v>0</v>
      </c>
      <c r="P7" s="870"/>
    </row>
    <row r="8" spans="1:16" ht="24" customHeight="1">
      <c r="A8" s="572" t="s">
        <v>876</v>
      </c>
      <c r="B8" s="788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870"/>
    </row>
    <row r="9" spans="1:16" ht="24" customHeight="1">
      <c r="A9" s="866" t="s">
        <v>877</v>
      </c>
      <c r="B9" s="873">
        <v>6</v>
      </c>
      <c r="C9" s="791">
        <v>0</v>
      </c>
      <c r="D9" s="791">
        <v>0.3</v>
      </c>
      <c r="E9" s="791">
        <v>2.8</v>
      </c>
      <c r="F9" s="791">
        <v>7.8</v>
      </c>
      <c r="G9" s="791">
        <v>10</v>
      </c>
      <c r="H9" s="791">
        <v>10.9</v>
      </c>
      <c r="I9" s="791">
        <v>9.5</v>
      </c>
      <c r="J9" s="791">
        <v>9.1</v>
      </c>
      <c r="K9" s="791">
        <v>3.8</v>
      </c>
      <c r="L9" s="791">
        <v>6.6</v>
      </c>
      <c r="M9" s="791">
        <v>4</v>
      </c>
      <c r="N9" s="791">
        <v>2.8</v>
      </c>
      <c r="O9" s="791">
        <v>1.6</v>
      </c>
      <c r="P9" s="870"/>
    </row>
    <row r="10" spans="1:16" ht="24" customHeight="1">
      <c r="A10" s="874" t="s">
        <v>883</v>
      </c>
      <c r="B10" s="873">
        <v>5.6</v>
      </c>
      <c r="C10" s="791">
        <v>0.1</v>
      </c>
      <c r="D10" s="791">
        <v>1.2</v>
      </c>
      <c r="E10" s="791">
        <v>5.7</v>
      </c>
      <c r="F10" s="791">
        <v>10.9</v>
      </c>
      <c r="G10" s="791">
        <v>12.1</v>
      </c>
      <c r="H10" s="791">
        <v>10.1</v>
      </c>
      <c r="I10" s="791">
        <v>9.9</v>
      </c>
      <c r="J10" s="791">
        <v>6.9</v>
      </c>
      <c r="K10" s="791">
        <v>1.9</v>
      </c>
      <c r="L10" s="791">
        <v>4.7</v>
      </c>
      <c r="M10" s="791">
        <v>2.7</v>
      </c>
      <c r="N10" s="791">
        <v>1.1</v>
      </c>
      <c r="O10" s="791">
        <v>0.8</v>
      </c>
      <c r="P10" s="870"/>
    </row>
    <row r="11" spans="1:16" ht="24" customHeight="1">
      <c r="A11" s="572" t="s">
        <v>879</v>
      </c>
      <c r="B11" s="788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870"/>
    </row>
    <row r="12" spans="1:16" ht="24" customHeight="1">
      <c r="A12" s="863" t="s">
        <v>877</v>
      </c>
      <c r="B12" s="790">
        <v>6.2</v>
      </c>
      <c r="C12" s="791">
        <v>0</v>
      </c>
      <c r="D12" s="791">
        <v>0.7</v>
      </c>
      <c r="E12" s="791">
        <v>2.5</v>
      </c>
      <c r="F12" s="791">
        <v>6.9</v>
      </c>
      <c r="G12" s="791">
        <v>10.6</v>
      </c>
      <c r="H12" s="791">
        <v>12</v>
      </c>
      <c r="I12" s="791">
        <v>11</v>
      </c>
      <c r="J12" s="791">
        <v>8.8</v>
      </c>
      <c r="K12" s="791">
        <v>5.5</v>
      </c>
      <c r="L12" s="791">
        <v>5.6</v>
      </c>
      <c r="M12" s="791">
        <v>1.9</v>
      </c>
      <c r="N12" s="791">
        <v>2.3</v>
      </c>
      <c r="O12" s="791">
        <v>0.8</v>
      </c>
      <c r="P12" s="870"/>
    </row>
    <row r="13" spans="1:16" ht="24" customHeight="1">
      <c r="A13" s="867" t="s">
        <v>883</v>
      </c>
      <c r="B13" s="792">
        <v>5.6</v>
      </c>
      <c r="C13" s="793">
        <v>0</v>
      </c>
      <c r="D13" s="793">
        <v>2</v>
      </c>
      <c r="E13" s="793">
        <v>5.7</v>
      </c>
      <c r="F13" s="793">
        <v>10.1</v>
      </c>
      <c r="G13" s="793">
        <v>11.6</v>
      </c>
      <c r="H13" s="793">
        <v>11.7</v>
      </c>
      <c r="I13" s="793">
        <v>9.1</v>
      </c>
      <c r="J13" s="793">
        <v>7.3</v>
      </c>
      <c r="K13" s="793">
        <v>4.4</v>
      </c>
      <c r="L13" s="793">
        <v>2</v>
      </c>
      <c r="M13" s="793">
        <v>0.9</v>
      </c>
      <c r="N13" s="793">
        <v>0.8</v>
      </c>
      <c r="O13" s="793">
        <v>0.2</v>
      </c>
      <c r="P13" s="870"/>
    </row>
    <row r="14" spans="1:14" s="227" customFormat="1" ht="15" customHeight="1">
      <c r="A14" s="226" t="s">
        <v>832</v>
      </c>
      <c r="B14" s="226"/>
      <c r="J14" s="223" t="s">
        <v>2</v>
      </c>
      <c r="N14" s="228"/>
    </row>
    <row r="15" spans="1:19" s="202" customFormat="1" ht="15" customHeight="1">
      <c r="A15" s="224" t="s">
        <v>1</v>
      </c>
      <c r="B15" s="224"/>
      <c r="C15" s="224"/>
      <c r="D15" s="224"/>
      <c r="E15" s="224"/>
      <c r="F15" s="224"/>
      <c r="I15" s="224"/>
      <c r="J15" s="224" t="s">
        <v>96</v>
      </c>
      <c r="K15" s="224"/>
      <c r="M15" s="224"/>
      <c r="N15" s="224"/>
      <c r="O15" s="224"/>
      <c r="P15" s="224"/>
      <c r="Q15" s="224"/>
      <c r="R15" s="224"/>
      <c r="S15" s="224"/>
    </row>
  </sheetData>
  <sheetProtection/>
  <mergeCells count="1">
    <mergeCell ref="J3:O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"/>
  <sheetViews>
    <sheetView tabSelected="1" zoomScalePageLayoutView="0" workbookViewId="0" topLeftCell="A1">
      <selection activeCell="C14" sqref="C14"/>
    </sheetView>
  </sheetViews>
  <sheetFormatPr defaultColWidth="8.88671875" defaultRowHeight="13.5"/>
  <cols>
    <col min="1" max="1" width="12.99609375" style="225" bestFit="1" customWidth="1"/>
    <col min="2" max="6" width="9.21484375" style="225" customWidth="1"/>
    <col min="7" max="7" width="3.4453125" style="225" customWidth="1"/>
    <col min="8" max="9" width="1.88671875" style="225" customWidth="1"/>
    <col min="10" max="10" width="2.6640625" style="225" customWidth="1"/>
    <col min="11" max="15" width="9.3359375" style="225" customWidth="1"/>
    <col min="16" max="16384" width="8.88671875" style="225" customWidth="1"/>
  </cols>
  <sheetData>
    <row r="1" spans="1:15" s="447" customFormat="1" ht="35.25" customHeight="1">
      <c r="A1" s="1062" t="s">
        <v>833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</row>
    <row r="2" spans="1:16" s="282" customFormat="1" ht="23.25" customHeight="1">
      <c r="A2" s="281" t="s">
        <v>109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283"/>
      <c r="P2" s="449" t="s">
        <v>39</v>
      </c>
    </row>
    <row r="3" spans="1:16" s="267" customFormat="1" ht="49.5" customHeight="1">
      <c r="A3" s="268" t="s">
        <v>28</v>
      </c>
      <c r="B3" s="1045" t="s">
        <v>602</v>
      </c>
      <c r="C3" s="1045"/>
      <c r="D3" s="1045"/>
      <c r="E3" s="1063" t="s">
        <v>29</v>
      </c>
      <c r="F3" s="1043"/>
      <c r="G3" s="1043"/>
      <c r="H3" s="1043"/>
      <c r="I3" s="1063" t="s">
        <v>30</v>
      </c>
      <c r="J3" s="1043"/>
      <c r="K3" s="1043"/>
      <c r="L3" s="1044"/>
      <c r="M3" s="1045" t="s">
        <v>31</v>
      </c>
      <c r="N3" s="1045"/>
      <c r="O3" s="1045"/>
      <c r="P3" s="450" t="s">
        <v>32</v>
      </c>
    </row>
    <row r="4" spans="1:16" s="272" customFormat="1" ht="22.5" customHeight="1">
      <c r="A4" s="451" t="s">
        <v>33</v>
      </c>
      <c r="B4" s="1064">
        <v>187323</v>
      </c>
      <c r="C4" s="1064"/>
      <c r="D4" s="1064"/>
      <c r="E4" s="1064">
        <v>52342</v>
      </c>
      <c r="F4" s="1064"/>
      <c r="G4" s="1064"/>
      <c r="H4" s="1064"/>
      <c r="I4" s="1064">
        <v>134981</v>
      </c>
      <c r="J4" s="1064"/>
      <c r="K4" s="1064"/>
      <c r="L4" s="1064"/>
      <c r="M4" s="1052">
        <f>(E4/B4)*100</f>
        <v>27.942110685820747</v>
      </c>
      <c r="N4" s="1052"/>
      <c r="O4" s="1053"/>
      <c r="P4" s="452" t="s">
        <v>33</v>
      </c>
    </row>
    <row r="5" spans="1:16" s="267" customFormat="1" ht="22.5" customHeight="1">
      <c r="A5" s="453" t="s">
        <v>37</v>
      </c>
      <c r="B5" s="1054">
        <v>139485</v>
      </c>
      <c r="C5" s="1054"/>
      <c r="D5" s="1054"/>
      <c r="E5" s="1054">
        <v>39437</v>
      </c>
      <c r="F5" s="1054"/>
      <c r="G5" s="1054"/>
      <c r="H5" s="1054"/>
      <c r="I5" s="1054">
        <v>100048</v>
      </c>
      <c r="J5" s="1054"/>
      <c r="K5" s="1054"/>
      <c r="L5" s="1054"/>
      <c r="M5" s="1055">
        <f>(E5/B5)*100</f>
        <v>28.2732910348783</v>
      </c>
      <c r="N5" s="1055"/>
      <c r="O5" s="1056"/>
      <c r="P5" s="180" t="s">
        <v>34</v>
      </c>
    </row>
    <row r="6" spans="1:16" s="267" customFormat="1" ht="22.5" customHeight="1">
      <c r="A6" s="454" t="s">
        <v>35</v>
      </c>
      <c r="B6" s="1057">
        <v>47838</v>
      </c>
      <c r="C6" s="1057"/>
      <c r="D6" s="1057"/>
      <c r="E6" s="1057">
        <v>12905</v>
      </c>
      <c r="F6" s="1057"/>
      <c r="G6" s="1057"/>
      <c r="H6" s="1057"/>
      <c r="I6" s="1057">
        <v>34933</v>
      </c>
      <c r="J6" s="1057"/>
      <c r="K6" s="1057"/>
      <c r="L6" s="1057"/>
      <c r="M6" s="1058">
        <f>(E6/B6)*100</f>
        <v>26.97646222668172</v>
      </c>
      <c r="N6" s="1058"/>
      <c r="O6" s="1059"/>
      <c r="P6" s="278" t="s">
        <v>36</v>
      </c>
    </row>
    <row r="7" spans="1:16" s="280" customFormat="1" ht="19.5" customHeight="1">
      <c r="A7" s="281" t="s">
        <v>834</v>
      </c>
      <c r="M7" s="455"/>
      <c r="N7" s="1060" t="s">
        <v>92</v>
      </c>
      <c r="O7" s="1060"/>
      <c r="P7" s="1060"/>
    </row>
    <row r="8" spans="1:15" s="280" customFormat="1" ht="19.5" customHeight="1">
      <c r="A8" s="1061" t="s">
        <v>517</v>
      </c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</row>
    <row r="9" spans="1:12" s="280" customFormat="1" ht="19.5" customHeight="1">
      <c r="A9" s="281" t="s">
        <v>518</v>
      </c>
      <c r="L9" s="224" t="s">
        <v>3</v>
      </c>
    </row>
    <row r="10" s="280" customFormat="1" ht="18.75" customHeight="1">
      <c r="A10" s="280" t="s">
        <v>519</v>
      </c>
    </row>
  </sheetData>
  <sheetProtection/>
  <mergeCells count="19">
    <mergeCell ref="N7:P7"/>
    <mergeCell ref="A8:O8"/>
    <mergeCell ref="A1:O1"/>
    <mergeCell ref="B3:D3"/>
    <mergeCell ref="E3:H3"/>
    <mergeCell ref="I3:L3"/>
    <mergeCell ref="M3:O3"/>
    <mergeCell ref="B4:D4"/>
    <mergeCell ref="E4:H4"/>
    <mergeCell ref="I4:L4"/>
    <mergeCell ref="M4:O4"/>
    <mergeCell ref="B5:D5"/>
    <mergeCell ref="E5:H5"/>
    <mergeCell ref="I5:L5"/>
    <mergeCell ref="M5:O5"/>
    <mergeCell ref="B6:D6"/>
    <mergeCell ref="E6:H6"/>
    <mergeCell ref="I6:L6"/>
    <mergeCell ref="M6:O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&amp;L&amp;"돋움,기울임꼴"Ⅲ. 인 구&amp;C-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zoomScaleSheetLayoutView="100" zoomScalePageLayoutView="0" workbookViewId="0" topLeftCell="A5">
      <selection activeCell="H36" sqref="H36"/>
    </sheetView>
  </sheetViews>
  <sheetFormatPr defaultColWidth="13.77734375" defaultRowHeight="13.5"/>
  <cols>
    <col min="1" max="1" width="12.77734375" style="235" customWidth="1"/>
    <col min="2" max="11" width="9.4453125" style="235" customWidth="1"/>
    <col min="12" max="12" width="11.4453125" style="235" customWidth="1"/>
    <col min="13" max="13" width="16.5546875" style="235" customWidth="1"/>
    <col min="14" max="14" width="12.77734375" style="235" customWidth="1"/>
    <col min="15" max="16384" width="13.77734375" style="235" customWidth="1"/>
  </cols>
  <sheetData>
    <row r="1" spans="1:14" s="478" customFormat="1" ht="24" customHeight="1">
      <c r="A1" s="908" t="s">
        <v>658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477"/>
    </row>
    <row r="2" spans="1:13" s="111" customFormat="1" ht="18" customHeight="1">
      <c r="A2" s="111" t="s">
        <v>41</v>
      </c>
      <c r="L2" s="41"/>
      <c r="M2" s="479" t="s">
        <v>42</v>
      </c>
    </row>
    <row r="3" spans="1:13" s="483" customFormat="1" ht="24.75" customHeight="1">
      <c r="A3" s="480"/>
      <c r="B3" s="481" t="s">
        <v>43</v>
      </c>
      <c r="C3" s="901" t="s">
        <v>630</v>
      </c>
      <c r="D3" s="902"/>
      <c r="E3" s="902"/>
      <c r="F3" s="902"/>
      <c r="G3" s="902"/>
      <c r="H3" s="902"/>
      <c r="I3" s="902"/>
      <c r="J3" s="902"/>
      <c r="K3" s="903"/>
      <c r="L3" s="33" t="s">
        <v>44</v>
      </c>
      <c r="M3" s="482"/>
    </row>
    <row r="4" spans="1:13" s="483" customFormat="1" ht="24.75" customHeight="1">
      <c r="A4" s="484" t="s">
        <v>45</v>
      </c>
      <c r="B4" s="485"/>
      <c r="C4" s="904" t="s">
        <v>627</v>
      </c>
      <c r="D4" s="905"/>
      <c r="E4" s="906"/>
      <c r="F4" s="907" t="s">
        <v>628</v>
      </c>
      <c r="G4" s="905"/>
      <c r="H4" s="906"/>
      <c r="I4" s="907" t="s">
        <v>629</v>
      </c>
      <c r="J4" s="905"/>
      <c r="K4" s="906"/>
      <c r="L4" s="481" t="s">
        <v>623</v>
      </c>
      <c r="M4" s="58" t="s">
        <v>46</v>
      </c>
    </row>
    <row r="5" spans="1:13" s="483" customFormat="1" ht="24.75" customHeight="1">
      <c r="A5" s="50" t="s">
        <v>47</v>
      </c>
      <c r="B5" s="485" t="s">
        <v>48</v>
      </c>
      <c r="C5" s="485"/>
      <c r="D5" s="481" t="s">
        <v>49</v>
      </c>
      <c r="E5" s="481" t="s">
        <v>50</v>
      </c>
      <c r="F5" s="486"/>
      <c r="G5" s="481" t="s">
        <v>49</v>
      </c>
      <c r="H5" s="481" t="s">
        <v>50</v>
      </c>
      <c r="I5" s="486"/>
      <c r="J5" s="481" t="s">
        <v>49</v>
      </c>
      <c r="K5" s="481" t="s">
        <v>50</v>
      </c>
      <c r="L5" s="47" t="s">
        <v>51</v>
      </c>
      <c r="M5" s="487" t="s">
        <v>52</v>
      </c>
    </row>
    <row r="6" spans="1:13" s="483" customFormat="1" ht="24.75" customHeight="1">
      <c r="A6" s="488"/>
      <c r="B6" s="485"/>
      <c r="C6" s="484"/>
      <c r="D6" s="485"/>
      <c r="E6" s="485"/>
      <c r="F6" s="58"/>
      <c r="G6" s="485"/>
      <c r="H6" s="485"/>
      <c r="I6" s="58"/>
      <c r="J6" s="485"/>
      <c r="K6" s="485"/>
      <c r="L6" s="47" t="s">
        <v>53</v>
      </c>
      <c r="M6" s="487"/>
    </row>
    <row r="7" spans="1:13" s="483" customFormat="1" ht="24.75" customHeight="1">
      <c r="A7" s="489"/>
      <c r="B7" s="485" t="s">
        <v>54</v>
      </c>
      <c r="C7" s="484" t="s">
        <v>173</v>
      </c>
      <c r="D7" s="485" t="s">
        <v>55</v>
      </c>
      <c r="E7" s="485" t="s">
        <v>56</v>
      </c>
      <c r="F7" s="58" t="s">
        <v>419</v>
      </c>
      <c r="G7" s="485" t="s">
        <v>55</v>
      </c>
      <c r="H7" s="485" t="s">
        <v>56</v>
      </c>
      <c r="I7" s="58" t="s">
        <v>524</v>
      </c>
      <c r="J7" s="485" t="s">
        <v>55</v>
      </c>
      <c r="K7" s="485" t="s">
        <v>56</v>
      </c>
      <c r="L7" s="47" t="s">
        <v>57</v>
      </c>
      <c r="M7" s="490"/>
    </row>
    <row r="8" spans="1:13" s="619" customFormat="1" ht="15" customHeight="1">
      <c r="A8" s="530" t="s">
        <v>631</v>
      </c>
      <c r="B8" s="615">
        <v>179090</v>
      </c>
      <c r="C8" s="616">
        <v>458325</v>
      </c>
      <c r="D8" s="616">
        <v>229687</v>
      </c>
      <c r="E8" s="616">
        <v>228638</v>
      </c>
      <c r="F8" s="616">
        <v>448834</v>
      </c>
      <c r="G8" s="616">
        <v>224581</v>
      </c>
      <c r="H8" s="616">
        <v>224253</v>
      </c>
      <c r="I8" s="616">
        <v>9491</v>
      </c>
      <c r="J8" s="616">
        <v>5106</v>
      </c>
      <c r="K8" s="616">
        <v>4385</v>
      </c>
      <c r="L8" s="617">
        <v>54534</v>
      </c>
      <c r="M8" s="618" t="s">
        <v>34</v>
      </c>
    </row>
    <row r="9" spans="1:13" s="472" customFormat="1" ht="15" customHeight="1">
      <c r="A9" s="179" t="s">
        <v>632</v>
      </c>
      <c r="B9" s="620">
        <v>8859</v>
      </c>
      <c r="C9" s="621">
        <v>22450</v>
      </c>
      <c r="D9" s="621">
        <v>11859</v>
      </c>
      <c r="E9" s="621">
        <v>10591</v>
      </c>
      <c r="F9" s="621">
        <v>19643</v>
      </c>
      <c r="G9" s="621">
        <v>10154</v>
      </c>
      <c r="H9" s="621">
        <v>9489</v>
      </c>
      <c r="I9" s="621">
        <v>2807</v>
      </c>
      <c r="J9" s="621">
        <v>1705</v>
      </c>
      <c r="K9" s="621">
        <v>1102</v>
      </c>
      <c r="L9" s="622">
        <v>3836</v>
      </c>
      <c r="M9" s="623" t="s">
        <v>58</v>
      </c>
    </row>
    <row r="10" spans="1:13" s="472" customFormat="1" ht="15" customHeight="1">
      <c r="A10" s="179" t="s">
        <v>633</v>
      </c>
      <c r="B10" s="620">
        <v>12342</v>
      </c>
      <c r="C10" s="621">
        <v>30153</v>
      </c>
      <c r="D10" s="621">
        <v>15510</v>
      </c>
      <c r="E10" s="621">
        <v>14643</v>
      </c>
      <c r="F10" s="621">
        <v>29613</v>
      </c>
      <c r="G10" s="621">
        <v>15216</v>
      </c>
      <c r="H10" s="621">
        <v>14397</v>
      </c>
      <c r="I10" s="621">
        <v>540</v>
      </c>
      <c r="J10" s="621">
        <v>294</v>
      </c>
      <c r="K10" s="621">
        <v>246</v>
      </c>
      <c r="L10" s="622">
        <v>5111</v>
      </c>
      <c r="M10" s="623" t="s">
        <v>59</v>
      </c>
    </row>
    <row r="11" spans="1:13" s="472" customFormat="1" ht="15" customHeight="1">
      <c r="A11" s="179" t="s">
        <v>634</v>
      </c>
      <c r="B11" s="620">
        <v>6660</v>
      </c>
      <c r="C11" s="621">
        <v>14984</v>
      </c>
      <c r="D11" s="621">
        <v>7645</v>
      </c>
      <c r="E11" s="621">
        <v>7339</v>
      </c>
      <c r="F11" s="621">
        <v>14600</v>
      </c>
      <c r="G11" s="621">
        <v>7390</v>
      </c>
      <c r="H11" s="621">
        <v>7210</v>
      </c>
      <c r="I11" s="621">
        <v>384</v>
      </c>
      <c r="J11" s="621">
        <v>255</v>
      </c>
      <c r="K11" s="621">
        <v>129</v>
      </c>
      <c r="L11" s="622">
        <v>3606</v>
      </c>
      <c r="M11" s="623" t="s">
        <v>60</v>
      </c>
    </row>
    <row r="12" spans="1:13" s="472" customFormat="1" ht="15" customHeight="1">
      <c r="A12" s="179" t="s">
        <v>635</v>
      </c>
      <c r="B12" s="624">
        <v>8375</v>
      </c>
      <c r="C12" s="625">
        <v>20782</v>
      </c>
      <c r="D12" s="625">
        <v>10746</v>
      </c>
      <c r="E12" s="625">
        <v>10036</v>
      </c>
      <c r="F12" s="625">
        <v>20446</v>
      </c>
      <c r="G12" s="625">
        <v>10545</v>
      </c>
      <c r="H12" s="625">
        <v>9901</v>
      </c>
      <c r="I12" s="621">
        <v>336</v>
      </c>
      <c r="J12" s="625">
        <v>201</v>
      </c>
      <c r="K12" s="625">
        <v>135</v>
      </c>
      <c r="L12" s="622">
        <v>3786</v>
      </c>
      <c r="M12" s="623" t="s">
        <v>61</v>
      </c>
    </row>
    <row r="13" spans="1:13" s="472" customFormat="1" ht="15" customHeight="1">
      <c r="A13" s="179" t="s">
        <v>636</v>
      </c>
      <c r="B13" s="624">
        <v>3938</v>
      </c>
      <c r="C13" s="625">
        <v>8543</v>
      </c>
      <c r="D13" s="625">
        <v>4331</v>
      </c>
      <c r="E13" s="625">
        <v>4212</v>
      </c>
      <c r="F13" s="625">
        <v>8331</v>
      </c>
      <c r="G13" s="625">
        <v>4187</v>
      </c>
      <c r="H13" s="625">
        <v>4144</v>
      </c>
      <c r="I13" s="621">
        <v>212</v>
      </c>
      <c r="J13" s="625">
        <v>144</v>
      </c>
      <c r="K13" s="625">
        <v>68</v>
      </c>
      <c r="L13" s="622">
        <v>2236</v>
      </c>
      <c r="M13" s="623" t="s">
        <v>62</v>
      </c>
    </row>
    <row r="14" spans="1:13" s="472" customFormat="1" ht="15" customHeight="1">
      <c r="A14" s="179" t="s">
        <v>637</v>
      </c>
      <c r="B14" s="620">
        <v>1133</v>
      </c>
      <c r="C14" s="621">
        <v>2471</v>
      </c>
      <c r="D14" s="621">
        <v>1531</v>
      </c>
      <c r="E14" s="621">
        <v>940</v>
      </c>
      <c r="F14" s="625">
        <v>2063</v>
      </c>
      <c r="G14" s="621">
        <v>1140</v>
      </c>
      <c r="H14" s="621">
        <v>923</v>
      </c>
      <c r="I14" s="621">
        <v>408</v>
      </c>
      <c r="J14" s="621">
        <v>391</v>
      </c>
      <c r="K14" s="621">
        <v>17</v>
      </c>
      <c r="L14" s="622">
        <v>554</v>
      </c>
      <c r="M14" s="623" t="s">
        <v>63</v>
      </c>
    </row>
    <row r="15" spans="1:13" s="472" customFormat="1" ht="15" customHeight="1">
      <c r="A15" s="179" t="s">
        <v>638</v>
      </c>
      <c r="B15" s="624">
        <v>828</v>
      </c>
      <c r="C15" s="625">
        <v>1667</v>
      </c>
      <c r="D15" s="625">
        <v>837</v>
      </c>
      <c r="E15" s="625">
        <v>830</v>
      </c>
      <c r="F15" s="625">
        <v>1646</v>
      </c>
      <c r="G15" s="625">
        <v>825</v>
      </c>
      <c r="H15" s="625">
        <v>821</v>
      </c>
      <c r="I15" s="621">
        <v>21</v>
      </c>
      <c r="J15" s="625">
        <v>12</v>
      </c>
      <c r="K15" s="625">
        <v>9</v>
      </c>
      <c r="L15" s="622">
        <v>411</v>
      </c>
      <c r="M15" s="623" t="s">
        <v>64</v>
      </c>
    </row>
    <row r="16" spans="1:13" s="472" customFormat="1" ht="15" customHeight="1">
      <c r="A16" s="179" t="s">
        <v>639</v>
      </c>
      <c r="B16" s="626">
        <v>1863</v>
      </c>
      <c r="C16" s="625">
        <v>3576</v>
      </c>
      <c r="D16" s="625">
        <v>1809</v>
      </c>
      <c r="E16" s="625">
        <v>1767</v>
      </c>
      <c r="F16" s="625">
        <v>3527</v>
      </c>
      <c r="G16" s="627">
        <v>1787</v>
      </c>
      <c r="H16" s="627">
        <v>1740</v>
      </c>
      <c r="I16" s="621">
        <v>49</v>
      </c>
      <c r="J16" s="627">
        <v>22</v>
      </c>
      <c r="K16" s="627">
        <v>27</v>
      </c>
      <c r="L16" s="622">
        <v>609</v>
      </c>
      <c r="M16" s="623" t="s">
        <v>65</v>
      </c>
    </row>
    <row r="17" spans="1:13" s="472" customFormat="1" ht="15" customHeight="1">
      <c r="A17" s="179" t="s">
        <v>640</v>
      </c>
      <c r="B17" s="628">
        <v>13179</v>
      </c>
      <c r="C17" s="621">
        <v>36583</v>
      </c>
      <c r="D17" s="621">
        <v>17987</v>
      </c>
      <c r="E17" s="621">
        <v>18596</v>
      </c>
      <c r="F17" s="621">
        <v>36391</v>
      </c>
      <c r="G17" s="629">
        <v>17924</v>
      </c>
      <c r="H17" s="629">
        <v>18467</v>
      </c>
      <c r="I17" s="621">
        <v>192</v>
      </c>
      <c r="J17" s="629">
        <v>63</v>
      </c>
      <c r="K17" s="629">
        <v>129</v>
      </c>
      <c r="L17" s="622">
        <v>3896</v>
      </c>
      <c r="M17" s="623" t="s">
        <v>66</v>
      </c>
    </row>
    <row r="18" spans="1:13" s="472" customFormat="1" ht="15" customHeight="1">
      <c r="A18" s="179" t="s">
        <v>641</v>
      </c>
      <c r="B18" s="628">
        <v>3453</v>
      </c>
      <c r="C18" s="621">
        <v>7999</v>
      </c>
      <c r="D18" s="621">
        <v>3968</v>
      </c>
      <c r="E18" s="621">
        <v>4031</v>
      </c>
      <c r="F18" s="621">
        <v>7890</v>
      </c>
      <c r="G18" s="629">
        <v>3929</v>
      </c>
      <c r="H18" s="629">
        <v>3961</v>
      </c>
      <c r="I18" s="621">
        <v>109</v>
      </c>
      <c r="J18" s="629">
        <v>39</v>
      </c>
      <c r="K18" s="629">
        <v>70</v>
      </c>
      <c r="L18" s="622">
        <v>1091</v>
      </c>
      <c r="M18" s="623" t="s">
        <v>67</v>
      </c>
    </row>
    <row r="19" spans="1:13" s="472" customFormat="1" ht="15" customHeight="1">
      <c r="A19" s="179" t="s">
        <v>642</v>
      </c>
      <c r="B19" s="620">
        <v>18763</v>
      </c>
      <c r="C19" s="621">
        <v>51167</v>
      </c>
      <c r="D19" s="621">
        <v>24852</v>
      </c>
      <c r="E19" s="621">
        <v>26315</v>
      </c>
      <c r="F19" s="621">
        <v>50758</v>
      </c>
      <c r="G19" s="621">
        <v>24713</v>
      </c>
      <c r="H19" s="621">
        <v>26045</v>
      </c>
      <c r="I19" s="621">
        <v>409</v>
      </c>
      <c r="J19" s="621">
        <v>139</v>
      </c>
      <c r="K19" s="621">
        <v>270</v>
      </c>
      <c r="L19" s="622">
        <v>4249</v>
      </c>
      <c r="M19" s="623" t="s">
        <v>68</v>
      </c>
    </row>
    <row r="20" spans="1:13" s="472" customFormat="1" ht="15" customHeight="1">
      <c r="A20" s="179" t="s">
        <v>643</v>
      </c>
      <c r="B20" s="628">
        <v>5814</v>
      </c>
      <c r="C20" s="621">
        <v>14856</v>
      </c>
      <c r="D20" s="621">
        <v>7234</v>
      </c>
      <c r="E20" s="621">
        <v>7622</v>
      </c>
      <c r="F20" s="621">
        <v>14756</v>
      </c>
      <c r="G20" s="629">
        <v>7192</v>
      </c>
      <c r="H20" s="629">
        <v>7564</v>
      </c>
      <c r="I20" s="621">
        <v>100</v>
      </c>
      <c r="J20" s="629">
        <v>42</v>
      </c>
      <c r="K20" s="629">
        <v>58</v>
      </c>
      <c r="L20" s="622">
        <v>2051</v>
      </c>
      <c r="M20" s="623" t="s">
        <v>69</v>
      </c>
    </row>
    <row r="21" spans="1:13" s="472" customFormat="1" ht="15" customHeight="1">
      <c r="A21" s="179" t="s">
        <v>644</v>
      </c>
      <c r="B21" s="628">
        <v>4370</v>
      </c>
      <c r="C21" s="621">
        <v>9250</v>
      </c>
      <c r="D21" s="621">
        <v>4761</v>
      </c>
      <c r="E21" s="621">
        <v>4489</v>
      </c>
      <c r="F21" s="621">
        <v>9095</v>
      </c>
      <c r="G21" s="629">
        <v>4670</v>
      </c>
      <c r="H21" s="629">
        <v>4425</v>
      </c>
      <c r="I21" s="621">
        <v>155</v>
      </c>
      <c r="J21" s="629">
        <v>91</v>
      </c>
      <c r="K21" s="629">
        <v>64</v>
      </c>
      <c r="L21" s="622">
        <v>1395</v>
      </c>
      <c r="M21" s="623" t="s">
        <v>70</v>
      </c>
    </row>
    <row r="22" spans="1:13" s="472" customFormat="1" ht="15" customHeight="1">
      <c r="A22" s="179" t="s">
        <v>645</v>
      </c>
      <c r="B22" s="628">
        <v>3749</v>
      </c>
      <c r="C22" s="621">
        <v>8408</v>
      </c>
      <c r="D22" s="621">
        <v>4269</v>
      </c>
      <c r="E22" s="621">
        <v>4139</v>
      </c>
      <c r="F22" s="621">
        <v>8368</v>
      </c>
      <c r="G22" s="629">
        <v>4259</v>
      </c>
      <c r="H22" s="629">
        <v>4109</v>
      </c>
      <c r="I22" s="621">
        <v>40</v>
      </c>
      <c r="J22" s="629">
        <v>10</v>
      </c>
      <c r="K22" s="629">
        <v>30</v>
      </c>
      <c r="L22" s="622">
        <v>1245</v>
      </c>
      <c r="M22" s="623" t="s">
        <v>71</v>
      </c>
    </row>
    <row r="23" spans="1:13" s="472" customFormat="1" ht="15" customHeight="1">
      <c r="A23" s="179" t="s">
        <v>646</v>
      </c>
      <c r="B23" s="628">
        <v>6611</v>
      </c>
      <c r="C23" s="621">
        <v>16954</v>
      </c>
      <c r="D23" s="621">
        <v>8544</v>
      </c>
      <c r="E23" s="621">
        <v>8410</v>
      </c>
      <c r="F23" s="621">
        <v>16810</v>
      </c>
      <c r="G23" s="629">
        <v>8498</v>
      </c>
      <c r="H23" s="629">
        <v>8312</v>
      </c>
      <c r="I23" s="621">
        <v>144</v>
      </c>
      <c r="J23" s="621">
        <v>46</v>
      </c>
      <c r="K23" s="621">
        <v>98</v>
      </c>
      <c r="L23" s="622">
        <v>2399</v>
      </c>
      <c r="M23" s="623" t="s">
        <v>72</v>
      </c>
    </row>
    <row r="24" spans="1:13" s="472" customFormat="1" ht="15" customHeight="1">
      <c r="A24" s="179" t="s">
        <v>647</v>
      </c>
      <c r="B24" s="628">
        <v>4322</v>
      </c>
      <c r="C24" s="621">
        <v>10436</v>
      </c>
      <c r="D24" s="621">
        <v>5372</v>
      </c>
      <c r="E24" s="621">
        <v>5064</v>
      </c>
      <c r="F24" s="621">
        <v>10257</v>
      </c>
      <c r="G24" s="629">
        <v>5247</v>
      </c>
      <c r="H24" s="629">
        <v>5010</v>
      </c>
      <c r="I24" s="621">
        <v>179</v>
      </c>
      <c r="J24" s="629">
        <v>125</v>
      </c>
      <c r="K24" s="629">
        <v>54</v>
      </c>
      <c r="L24" s="622">
        <v>1489</v>
      </c>
      <c r="M24" s="623" t="s">
        <v>73</v>
      </c>
    </row>
    <row r="25" spans="1:13" s="472" customFormat="1" ht="15" customHeight="1">
      <c r="A25" s="179" t="s">
        <v>648</v>
      </c>
      <c r="B25" s="620">
        <v>9113</v>
      </c>
      <c r="C25" s="621">
        <v>25732</v>
      </c>
      <c r="D25" s="621">
        <v>12841</v>
      </c>
      <c r="E25" s="621">
        <v>12891</v>
      </c>
      <c r="F25" s="621">
        <v>25540</v>
      </c>
      <c r="G25" s="621">
        <v>12751</v>
      </c>
      <c r="H25" s="621">
        <v>12789</v>
      </c>
      <c r="I25" s="621">
        <v>192</v>
      </c>
      <c r="J25" s="621">
        <v>90</v>
      </c>
      <c r="K25" s="621">
        <v>102</v>
      </c>
      <c r="L25" s="622">
        <v>2298</v>
      </c>
      <c r="M25" s="623" t="s">
        <v>74</v>
      </c>
    </row>
    <row r="26" spans="1:13" s="472" customFormat="1" ht="15" customHeight="1">
      <c r="A26" s="179" t="s">
        <v>649</v>
      </c>
      <c r="B26" s="620">
        <v>5572</v>
      </c>
      <c r="C26" s="621">
        <v>15067</v>
      </c>
      <c r="D26" s="621">
        <v>7664</v>
      </c>
      <c r="E26" s="621">
        <v>7403</v>
      </c>
      <c r="F26" s="621">
        <v>14934</v>
      </c>
      <c r="G26" s="621">
        <v>7615</v>
      </c>
      <c r="H26" s="621">
        <v>7319</v>
      </c>
      <c r="I26" s="621">
        <v>133</v>
      </c>
      <c r="J26" s="621">
        <v>49</v>
      </c>
      <c r="K26" s="621">
        <v>84</v>
      </c>
      <c r="L26" s="622">
        <v>1524</v>
      </c>
      <c r="M26" s="623" t="s">
        <v>75</v>
      </c>
    </row>
    <row r="27" spans="1:13" s="472" customFormat="1" ht="15" customHeight="1">
      <c r="A27" s="179" t="s">
        <v>650</v>
      </c>
      <c r="B27" s="620">
        <v>1222</v>
      </c>
      <c r="C27" s="621">
        <v>3092</v>
      </c>
      <c r="D27" s="621">
        <v>1644</v>
      </c>
      <c r="E27" s="621">
        <v>1448</v>
      </c>
      <c r="F27" s="621">
        <v>3042</v>
      </c>
      <c r="G27" s="621">
        <v>1613</v>
      </c>
      <c r="H27" s="621">
        <v>1429</v>
      </c>
      <c r="I27" s="621">
        <v>50</v>
      </c>
      <c r="J27" s="621">
        <v>31</v>
      </c>
      <c r="K27" s="621">
        <v>19</v>
      </c>
      <c r="L27" s="622">
        <v>594</v>
      </c>
      <c r="M27" s="623" t="s">
        <v>76</v>
      </c>
    </row>
    <row r="28" spans="1:13" s="472" customFormat="1" ht="15" customHeight="1">
      <c r="A28" s="179" t="s">
        <v>651</v>
      </c>
      <c r="B28" s="620">
        <v>8507</v>
      </c>
      <c r="C28" s="621">
        <v>22642</v>
      </c>
      <c r="D28" s="621">
        <v>11399</v>
      </c>
      <c r="E28" s="621">
        <v>11243</v>
      </c>
      <c r="F28" s="621">
        <v>22009</v>
      </c>
      <c r="G28" s="621">
        <v>11079</v>
      </c>
      <c r="H28" s="621">
        <v>10930</v>
      </c>
      <c r="I28" s="621">
        <v>633</v>
      </c>
      <c r="J28" s="621">
        <v>320</v>
      </c>
      <c r="K28" s="621">
        <v>313</v>
      </c>
      <c r="L28" s="622">
        <v>2177</v>
      </c>
      <c r="M28" s="623" t="s">
        <v>77</v>
      </c>
    </row>
    <row r="29" spans="1:13" s="472" customFormat="1" ht="15" customHeight="1">
      <c r="A29" s="179" t="s">
        <v>652</v>
      </c>
      <c r="B29" s="620">
        <v>3455</v>
      </c>
      <c r="C29" s="621">
        <v>8910</v>
      </c>
      <c r="D29" s="621">
        <v>4541</v>
      </c>
      <c r="E29" s="621">
        <v>4369</v>
      </c>
      <c r="F29" s="621">
        <v>8854</v>
      </c>
      <c r="G29" s="621">
        <v>4522</v>
      </c>
      <c r="H29" s="621">
        <v>4332</v>
      </c>
      <c r="I29" s="621">
        <v>56</v>
      </c>
      <c r="J29" s="621">
        <v>19</v>
      </c>
      <c r="K29" s="621">
        <v>37</v>
      </c>
      <c r="L29" s="622">
        <v>1012</v>
      </c>
      <c r="M29" s="623" t="s">
        <v>78</v>
      </c>
    </row>
    <row r="30" spans="1:13" s="472" customFormat="1" ht="15" customHeight="1">
      <c r="A30" s="179" t="s">
        <v>653</v>
      </c>
      <c r="B30" s="628">
        <v>18550</v>
      </c>
      <c r="C30" s="621">
        <v>44008</v>
      </c>
      <c r="D30" s="621">
        <v>21446</v>
      </c>
      <c r="E30" s="621">
        <v>22562</v>
      </c>
      <c r="F30" s="621">
        <v>42922</v>
      </c>
      <c r="G30" s="629">
        <v>20993</v>
      </c>
      <c r="H30" s="629">
        <v>21929</v>
      </c>
      <c r="I30" s="621">
        <v>1086</v>
      </c>
      <c r="J30" s="629">
        <v>453</v>
      </c>
      <c r="K30" s="629">
        <v>633</v>
      </c>
      <c r="L30" s="622">
        <v>3150</v>
      </c>
      <c r="M30" s="623" t="s">
        <v>79</v>
      </c>
    </row>
    <row r="31" spans="1:13" s="472" customFormat="1" ht="15" customHeight="1">
      <c r="A31" s="179" t="s">
        <v>654</v>
      </c>
      <c r="B31" s="620">
        <v>19258</v>
      </c>
      <c r="C31" s="621">
        <v>53867</v>
      </c>
      <c r="D31" s="621">
        <v>26343</v>
      </c>
      <c r="E31" s="621">
        <v>27524</v>
      </c>
      <c r="F31" s="621">
        <v>52861</v>
      </c>
      <c r="G31" s="621">
        <v>25859</v>
      </c>
      <c r="H31" s="621">
        <v>27002</v>
      </c>
      <c r="I31" s="621">
        <v>1006</v>
      </c>
      <c r="J31" s="621">
        <v>484</v>
      </c>
      <c r="K31" s="621">
        <v>522</v>
      </c>
      <c r="L31" s="622">
        <v>3462</v>
      </c>
      <c r="M31" s="623" t="s">
        <v>80</v>
      </c>
    </row>
    <row r="32" spans="1:13" s="472" customFormat="1" ht="15" customHeight="1">
      <c r="A32" s="179" t="s">
        <v>655</v>
      </c>
      <c r="B32" s="620">
        <v>6441</v>
      </c>
      <c r="C32" s="621">
        <v>17791</v>
      </c>
      <c r="D32" s="621">
        <v>8982</v>
      </c>
      <c r="E32" s="621">
        <v>8809</v>
      </c>
      <c r="F32" s="621">
        <v>17677</v>
      </c>
      <c r="G32" s="621">
        <v>8941</v>
      </c>
      <c r="H32" s="621">
        <v>8736</v>
      </c>
      <c r="I32" s="621">
        <v>114</v>
      </c>
      <c r="J32" s="621">
        <v>41</v>
      </c>
      <c r="K32" s="621">
        <v>73</v>
      </c>
      <c r="L32" s="622">
        <v>1480</v>
      </c>
      <c r="M32" s="623" t="s">
        <v>81</v>
      </c>
    </row>
    <row r="33" spans="1:13" s="472" customFormat="1" ht="15" customHeight="1">
      <c r="A33" s="179" t="s">
        <v>656</v>
      </c>
      <c r="B33" s="620">
        <v>1559</v>
      </c>
      <c r="C33" s="621">
        <v>4055</v>
      </c>
      <c r="D33" s="621">
        <v>2083</v>
      </c>
      <c r="E33" s="621">
        <v>1972</v>
      </c>
      <c r="F33" s="621">
        <v>3969</v>
      </c>
      <c r="G33" s="621">
        <v>2060</v>
      </c>
      <c r="H33" s="621">
        <v>1909</v>
      </c>
      <c r="I33" s="621">
        <v>86</v>
      </c>
      <c r="J33" s="621">
        <v>23</v>
      </c>
      <c r="K33" s="621">
        <v>63</v>
      </c>
      <c r="L33" s="622">
        <v>521</v>
      </c>
      <c r="M33" s="623" t="s">
        <v>82</v>
      </c>
    </row>
    <row r="34" spans="1:13" s="472" customFormat="1" ht="15" customHeight="1">
      <c r="A34" s="261" t="s">
        <v>657</v>
      </c>
      <c r="B34" s="630">
        <v>1154</v>
      </c>
      <c r="C34" s="631">
        <v>2882</v>
      </c>
      <c r="D34" s="631">
        <v>1489</v>
      </c>
      <c r="E34" s="631">
        <v>1393</v>
      </c>
      <c r="F34" s="631">
        <v>2832</v>
      </c>
      <c r="G34" s="631">
        <v>1472</v>
      </c>
      <c r="H34" s="631">
        <v>1360</v>
      </c>
      <c r="I34" s="631">
        <v>50</v>
      </c>
      <c r="J34" s="631">
        <v>17</v>
      </c>
      <c r="K34" s="631">
        <v>33</v>
      </c>
      <c r="L34" s="632">
        <v>352</v>
      </c>
      <c r="M34" s="633" t="s">
        <v>83</v>
      </c>
    </row>
    <row r="35" spans="1:16" s="194" customFormat="1" ht="15.75" customHeight="1">
      <c r="A35" s="189" t="s">
        <v>887</v>
      </c>
      <c r="B35" s="190"/>
      <c r="C35" s="190"/>
      <c r="D35" s="190"/>
      <c r="E35" s="191"/>
      <c r="G35" s="192"/>
      <c r="H35" s="193" t="s">
        <v>889</v>
      </c>
      <c r="I35" s="192"/>
      <c r="J35" s="192"/>
      <c r="N35" s="192"/>
      <c r="P35" s="240"/>
    </row>
    <row r="36" spans="1:15" s="467" customFormat="1" ht="15.75" customHeight="1">
      <c r="A36" s="467" t="s">
        <v>625</v>
      </c>
      <c r="K36" s="474"/>
      <c r="L36" s="474"/>
      <c r="M36" s="474" t="s">
        <v>624</v>
      </c>
      <c r="N36" s="474"/>
      <c r="O36" s="474"/>
    </row>
    <row r="37" spans="1:15" s="467" customFormat="1" ht="15.75" customHeight="1">
      <c r="A37" s="613" t="s">
        <v>626</v>
      </c>
      <c r="K37" s="614"/>
      <c r="L37" s="614"/>
      <c r="M37" s="614" t="s">
        <v>605</v>
      </c>
      <c r="N37" s="614"/>
      <c r="O37" s="614"/>
    </row>
    <row r="38" s="234" customFormat="1" ht="14.25"/>
    <row r="39" s="234" customFormat="1" ht="14.25"/>
    <row r="40" s="234" customFormat="1" ht="14.25"/>
    <row r="41" s="234" customFormat="1" ht="14.25"/>
    <row r="42" s="234" customFormat="1" ht="14.25"/>
    <row r="43" s="234" customFormat="1" ht="14.25"/>
    <row r="44" s="234" customFormat="1" ht="14.25"/>
    <row r="45" s="234" customFormat="1" ht="14.25"/>
    <row r="46" s="234" customFormat="1" ht="14.25"/>
    <row r="47" s="234" customFormat="1" ht="14.25"/>
    <row r="48" s="234" customFormat="1" ht="14.25"/>
    <row r="49" s="234" customFormat="1" ht="14.25"/>
    <row r="50" s="234" customFormat="1" ht="14.25"/>
    <row r="51" s="234" customFormat="1" ht="14.25"/>
    <row r="52" s="234" customFormat="1" ht="14.25"/>
    <row r="53" s="234" customFormat="1" ht="14.25"/>
    <row r="54" s="234" customFormat="1" ht="14.25"/>
    <row r="55" s="234" customFormat="1" ht="14.25"/>
    <row r="56" s="234" customFormat="1" ht="14.25"/>
    <row r="57" s="234" customFormat="1" ht="14.25"/>
    <row r="58" s="234" customFormat="1" ht="14.25"/>
    <row r="59" s="234" customFormat="1" ht="14.25"/>
    <row r="60" s="234" customFormat="1" ht="14.25"/>
    <row r="61" s="234" customFormat="1" ht="14.25"/>
    <row r="62" s="234" customFormat="1" ht="14.25"/>
    <row r="63" s="234" customFormat="1" ht="14.25"/>
    <row r="64" s="234" customFormat="1" ht="14.25"/>
    <row r="65" s="234" customFormat="1" ht="14.25"/>
    <row r="66" s="234" customFormat="1" ht="14.25"/>
    <row r="67" s="234" customFormat="1" ht="14.25"/>
    <row r="68" s="234" customFormat="1" ht="14.25"/>
    <row r="69" s="234" customFormat="1" ht="14.25"/>
    <row r="70" s="234" customFormat="1" ht="14.25"/>
    <row r="71" s="234" customFormat="1" ht="14.25"/>
    <row r="72" s="234" customFormat="1" ht="14.25"/>
    <row r="73" s="234" customFormat="1" ht="14.25"/>
    <row r="74" s="234" customFormat="1" ht="14.25"/>
    <row r="75" s="234" customFormat="1" ht="14.25"/>
    <row r="76" s="234" customFormat="1" ht="14.25"/>
    <row r="77" s="234" customFormat="1" ht="14.25"/>
    <row r="78" s="234" customFormat="1" ht="14.25"/>
    <row r="79" s="234" customFormat="1" ht="14.25"/>
    <row r="80" s="234" customFormat="1" ht="14.25"/>
    <row r="81" s="234" customFormat="1" ht="14.25"/>
    <row r="82" s="234" customFormat="1" ht="14.25"/>
    <row r="83" s="234" customFormat="1" ht="14.25"/>
    <row r="84" s="234" customFormat="1" ht="14.25"/>
    <row r="85" s="234" customFormat="1" ht="14.25"/>
    <row r="86" s="234" customFormat="1" ht="14.25"/>
    <row r="87" s="234" customFormat="1" ht="14.25"/>
    <row r="88" s="234" customFormat="1" ht="14.25"/>
    <row r="89" s="234" customFormat="1" ht="14.25"/>
    <row r="90" s="234" customFormat="1" ht="14.25"/>
    <row r="91" s="234" customFormat="1" ht="14.25"/>
    <row r="92" s="234" customFormat="1" ht="14.25"/>
    <row r="93" s="234" customFormat="1" ht="14.25"/>
    <row r="94" s="234" customFormat="1" ht="14.25"/>
    <row r="95" s="234" customFormat="1" ht="14.25"/>
    <row r="96" s="234" customFormat="1" ht="14.25"/>
    <row r="97" s="234" customFormat="1" ht="14.25"/>
    <row r="98" s="234" customFormat="1" ht="14.25"/>
    <row r="99" s="234" customFormat="1" ht="14.25"/>
    <row r="100" s="234" customFormat="1" ht="14.25"/>
    <row r="101" s="234" customFormat="1" ht="14.25"/>
    <row r="102" s="234" customFormat="1" ht="14.25"/>
    <row r="103" s="234" customFormat="1" ht="14.25"/>
    <row r="104" s="234" customFormat="1" ht="14.25"/>
    <row r="105" s="234" customFormat="1" ht="14.25"/>
    <row r="106" s="234" customFormat="1" ht="14.25"/>
    <row r="107" s="234" customFormat="1" ht="14.25"/>
    <row r="108" s="234" customFormat="1" ht="14.25"/>
    <row r="109" s="234" customFormat="1" ht="14.25"/>
    <row r="110" s="234" customFormat="1" ht="14.25"/>
    <row r="111" s="234" customFormat="1" ht="14.25"/>
    <row r="112" s="234" customFormat="1" ht="14.25"/>
    <row r="113" s="234" customFormat="1" ht="14.25"/>
    <row r="114" s="234" customFormat="1" ht="14.25"/>
    <row r="115" s="234" customFormat="1" ht="14.25"/>
    <row r="116" s="234" customFormat="1" ht="14.25"/>
    <row r="117" s="234" customFormat="1" ht="14.25"/>
    <row r="118" s="234" customFormat="1" ht="14.25"/>
    <row r="119" s="234" customFormat="1" ht="14.25"/>
    <row r="120" s="234" customFormat="1" ht="14.25"/>
    <row r="121" s="234" customFormat="1" ht="14.25"/>
    <row r="122" s="234" customFormat="1" ht="14.25"/>
    <row r="123" s="234" customFormat="1" ht="14.25"/>
    <row r="124" s="234" customFormat="1" ht="14.25"/>
    <row r="125" s="234" customFormat="1" ht="14.25"/>
    <row r="126" s="234" customFormat="1" ht="14.25"/>
    <row r="127" s="234" customFormat="1" ht="14.25"/>
    <row r="128" s="234" customFormat="1" ht="14.25"/>
    <row r="129" s="234" customFormat="1" ht="14.25"/>
    <row r="130" s="234" customFormat="1" ht="14.25"/>
    <row r="131" s="234" customFormat="1" ht="14.25"/>
    <row r="132" s="234" customFormat="1" ht="14.25"/>
    <row r="133" s="234" customFormat="1" ht="14.25"/>
    <row r="134" s="234" customFormat="1" ht="14.25"/>
    <row r="135" s="234" customFormat="1" ht="14.25"/>
    <row r="136" s="234" customFormat="1" ht="14.25"/>
    <row r="137" s="234" customFormat="1" ht="14.25"/>
    <row r="138" s="234" customFormat="1" ht="14.25"/>
    <row r="139" s="234" customFormat="1" ht="14.25"/>
    <row r="140" s="234" customFormat="1" ht="14.25"/>
    <row r="141" s="234" customFormat="1" ht="14.25"/>
    <row r="142" s="234" customFormat="1" ht="14.25"/>
    <row r="143" s="234" customFormat="1" ht="14.25"/>
    <row r="144" s="234" customFormat="1" ht="14.25"/>
    <row r="145" s="234" customFormat="1" ht="14.25"/>
    <row r="146" s="234" customFormat="1" ht="14.25"/>
    <row r="147" s="234" customFormat="1" ht="14.25"/>
    <row r="148" s="234" customFormat="1" ht="14.25"/>
    <row r="149" s="234" customFormat="1" ht="14.25"/>
    <row r="150" s="234" customFormat="1" ht="14.25"/>
    <row r="151" s="234" customFormat="1" ht="14.25"/>
    <row r="152" s="234" customFormat="1" ht="14.25"/>
    <row r="153" s="234" customFormat="1" ht="14.25"/>
    <row r="154" s="234" customFormat="1" ht="14.25"/>
    <row r="155" s="234" customFormat="1" ht="14.25"/>
    <row r="156" s="234" customFormat="1" ht="14.25"/>
    <row r="157" s="234" customFormat="1" ht="14.25"/>
    <row r="158" s="234" customFormat="1" ht="14.25"/>
    <row r="159" s="234" customFormat="1" ht="14.25"/>
    <row r="160" s="234" customFormat="1" ht="14.25"/>
    <row r="161" s="234" customFormat="1" ht="14.25"/>
    <row r="162" s="234" customFormat="1" ht="14.25"/>
    <row r="163" s="234" customFormat="1" ht="14.25"/>
    <row r="164" s="234" customFormat="1" ht="14.25"/>
    <row r="165" s="234" customFormat="1" ht="14.25"/>
  </sheetData>
  <sheetProtection/>
  <mergeCells count="5">
    <mergeCell ref="C3:K3"/>
    <mergeCell ref="C4:E4"/>
    <mergeCell ref="F4:H4"/>
    <mergeCell ref="I4:K4"/>
    <mergeCell ref="A1:M1"/>
  </mergeCells>
  <printOptions horizontalCentered="1" verticalCentered="1"/>
  <pageMargins left="0.35433070866141736" right="0.35433070866141736" top="0.3937007874015748" bottom="0.35" header="0.5118110236220472" footer="0.2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37" sqref="C37"/>
    </sheetView>
  </sheetViews>
  <sheetFormatPr defaultColWidth="8.88671875" defaultRowHeight="13.5"/>
  <cols>
    <col min="1" max="1" width="15.5546875" style="645" customWidth="1"/>
    <col min="2" max="9" width="9.88671875" style="658" customWidth="1"/>
    <col min="10" max="10" width="9.88671875" style="116" customWidth="1"/>
    <col min="11" max="11" width="9.88671875" style="658" customWidth="1"/>
    <col min="12" max="12" width="10.10546875" style="658" customWidth="1"/>
    <col min="13" max="13" width="5.3359375" style="12" customWidth="1"/>
    <col min="14" max="14" width="9.5546875" style="0" customWidth="1"/>
    <col min="15" max="15" width="10.6640625" style="0" bestFit="1" customWidth="1"/>
  </cols>
  <sheetData>
    <row r="1" spans="1:14" s="15" customFormat="1" ht="32.25" customHeight="1">
      <c r="A1" s="909" t="s">
        <v>747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231"/>
      <c r="N1" s="231"/>
    </row>
    <row r="2" spans="1:13" s="10" customFormat="1" ht="18" customHeight="1">
      <c r="A2" s="10" t="s">
        <v>368</v>
      </c>
      <c r="B2" s="11"/>
      <c r="C2" s="11"/>
      <c r="D2" s="11"/>
      <c r="E2" s="11"/>
      <c r="F2" s="11"/>
      <c r="G2" s="11"/>
      <c r="H2" s="11"/>
      <c r="I2" s="11"/>
      <c r="J2" s="114"/>
      <c r="K2" s="11"/>
      <c r="L2" s="22" t="s">
        <v>340</v>
      </c>
      <c r="M2" s="11"/>
    </row>
    <row r="3" spans="1:16" s="23" customFormat="1" ht="24" customHeight="1">
      <c r="A3" s="910" t="s">
        <v>112</v>
      </c>
      <c r="B3" s="913" t="s">
        <v>33</v>
      </c>
      <c r="C3" s="915"/>
      <c r="D3" s="913" t="s">
        <v>84</v>
      </c>
      <c r="E3" s="914"/>
      <c r="F3" s="915" t="s">
        <v>520</v>
      </c>
      <c r="G3" s="914"/>
      <c r="H3" s="913" t="s">
        <v>836</v>
      </c>
      <c r="I3" s="914"/>
      <c r="J3" s="916" t="s">
        <v>847</v>
      </c>
      <c r="K3" s="917"/>
      <c r="L3" s="34"/>
      <c r="M3" s="35"/>
      <c r="N3" s="35"/>
      <c r="O3" s="35"/>
      <c r="P3" s="35"/>
    </row>
    <row r="4" spans="1:16" s="23" customFormat="1" ht="21.75" customHeight="1">
      <c r="A4" s="911"/>
      <c r="B4" s="166" t="s">
        <v>86</v>
      </c>
      <c r="C4" s="36" t="s">
        <v>85</v>
      </c>
      <c r="D4" s="166" t="s">
        <v>86</v>
      </c>
      <c r="E4" s="36" t="s">
        <v>85</v>
      </c>
      <c r="F4" s="491" t="s">
        <v>525</v>
      </c>
      <c r="G4" s="491" t="s">
        <v>526</v>
      </c>
      <c r="H4" s="491" t="s">
        <v>525</v>
      </c>
      <c r="I4" s="491" t="s">
        <v>526</v>
      </c>
      <c r="J4" s="647" t="s">
        <v>675</v>
      </c>
      <c r="K4" s="648" t="s">
        <v>660</v>
      </c>
      <c r="L4" s="37" t="s">
        <v>676</v>
      </c>
      <c r="M4" s="35"/>
      <c r="N4" s="35"/>
      <c r="O4" s="35"/>
      <c r="P4" s="35"/>
    </row>
    <row r="5" spans="1:16" s="23" customFormat="1" ht="21.75" customHeight="1">
      <c r="A5" s="912"/>
      <c r="B5" s="165" t="s">
        <v>662</v>
      </c>
      <c r="C5" s="38" t="s">
        <v>663</v>
      </c>
      <c r="D5" s="165" t="s">
        <v>662</v>
      </c>
      <c r="E5" s="38" t="s">
        <v>663</v>
      </c>
      <c r="F5" s="38" t="s">
        <v>527</v>
      </c>
      <c r="G5" s="38" t="s">
        <v>528</v>
      </c>
      <c r="H5" s="38" t="s">
        <v>527</v>
      </c>
      <c r="I5" s="38" t="s">
        <v>528</v>
      </c>
      <c r="J5" s="649" t="s">
        <v>662</v>
      </c>
      <c r="K5" s="650" t="s">
        <v>663</v>
      </c>
      <c r="L5" s="38"/>
      <c r="M5" s="35"/>
      <c r="N5" s="35"/>
      <c r="O5" s="35"/>
      <c r="P5" s="35"/>
    </row>
    <row r="6" spans="1:16" s="159" customFormat="1" ht="15.75" customHeight="1">
      <c r="A6" s="160" t="s">
        <v>677</v>
      </c>
      <c r="B6" s="660">
        <v>417539</v>
      </c>
      <c r="C6" s="659">
        <v>100</v>
      </c>
      <c r="D6" s="661">
        <f>SUM(D7:D8)</f>
        <v>422790</v>
      </c>
      <c r="E6" s="661">
        <v>100</v>
      </c>
      <c r="F6" s="661">
        <v>429656</v>
      </c>
      <c r="G6" s="661">
        <v>100</v>
      </c>
      <c r="H6" s="661">
        <v>438165</v>
      </c>
      <c r="I6" s="661">
        <v>100</v>
      </c>
      <c r="J6" s="161">
        <f>SUM(J7:J8)</f>
        <v>448834</v>
      </c>
      <c r="K6" s="215">
        <v>100</v>
      </c>
      <c r="L6" s="157" t="s">
        <v>678</v>
      </c>
      <c r="M6" s="158"/>
      <c r="N6" s="158"/>
      <c r="O6" s="158"/>
      <c r="P6" s="158"/>
    </row>
    <row r="7" spans="1:16" s="164" customFormat="1" ht="15.75" customHeight="1">
      <c r="A7" s="651" t="s">
        <v>679</v>
      </c>
      <c r="B7" s="662">
        <v>208215</v>
      </c>
      <c r="C7" s="656">
        <v>49.86719803419561</v>
      </c>
      <c r="D7" s="663">
        <v>210873</v>
      </c>
      <c r="E7" s="656">
        <f>D7/D6*100</f>
        <v>49.87653444972682</v>
      </c>
      <c r="F7" s="875">
        <v>214588</v>
      </c>
      <c r="G7" s="656">
        <v>49.94414135959931</v>
      </c>
      <c r="H7" s="875">
        <v>219029</v>
      </c>
      <c r="I7" s="656">
        <v>49.98778998778999</v>
      </c>
      <c r="J7" s="652">
        <v>224581</v>
      </c>
      <c r="K7" s="653">
        <f>J7/J6*100</f>
        <v>50.03653912136781</v>
      </c>
      <c r="L7" s="654" t="s">
        <v>665</v>
      </c>
      <c r="M7" s="163"/>
      <c r="N7" s="163"/>
      <c r="O7" s="163"/>
      <c r="P7" s="163"/>
    </row>
    <row r="8" spans="1:16" s="27" customFormat="1" ht="15.75" customHeight="1">
      <c r="A8" s="160" t="s">
        <v>680</v>
      </c>
      <c r="B8" s="662">
        <v>209324</v>
      </c>
      <c r="C8" s="656">
        <v>50.1328019658044</v>
      </c>
      <c r="D8" s="661">
        <v>211917</v>
      </c>
      <c r="E8" s="656">
        <f>D8/D6*100</f>
        <v>50.12346555027318</v>
      </c>
      <c r="F8" s="875">
        <v>215068</v>
      </c>
      <c r="G8" s="656">
        <v>50.0558586404007</v>
      </c>
      <c r="H8" s="875">
        <v>219136</v>
      </c>
      <c r="I8" s="656">
        <v>50.01221001221001</v>
      </c>
      <c r="J8" s="652">
        <v>224253</v>
      </c>
      <c r="K8" s="653">
        <f>J8/J6*100</f>
        <v>49.96346087863219</v>
      </c>
      <c r="L8" s="157" t="s">
        <v>666</v>
      </c>
      <c r="M8" s="39"/>
      <c r="N8" s="39"/>
      <c r="O8" s="39"/>
      <c r="P8" s="39"/>
    </row>
    <row r="9" spans="1:16" s="28" customFormat="1" ht="15.75" customHeight="1">
      <c r="A9" s="655" t="s">
        <v>681</v>
      </c>
      <c r="B9" s="209">
        <v>21754</v>
      </c>
      <c r="C9" s="137">
        <v>5.210052234641554</v>
      </c>
      <c r="D9" s="170">
        <f>SUM(D10:D11)</f>
        <v>22021</v>
      </c>
      <c r="E9" s="171">
        <f>D9/D6*100</f>
        <v>5.208495943612668</v>
      </c>
      <c r="F9" s="171">
        <v>22356</v>
      </c>
      <c r="G9" s="171">
        <v>5.203232353324521</v>
      </c>
      <c r="H9" s="171">
        <v>22812</v>
      </c>
      <c r="I9" s="171">
        <v>5.2062579165382905</v>
      </c>
      <c r="J9" s="161">
        <f>SUM(J10:J11)</f>
        <v>23486</v>
      </c>
      <c r="K9" s="664">
        <f>J9/J6*100</f>
        <v>5.232669539295151</v>
      </c>
      <c r="L9" s="135" t="s">
        <v>682</v>
      </c>
      <c r="M9" s="132"/>
      <c r="N9" s="133"/>
      <c r="O9" s="133"/>
      <c r="P9" s="133"/>
    </row>
    <row r="10" spans="1:16" s="10" customFormat="1" ht="15.75" customHeight="1">
      <c r="A10" s="19" t="s">
        <v>679</v>
      </c>
      <c r="B10" s="209">
        <v>11233</v>
      </c>
      <c r="C10" s="137">
        <v>5.394904305645606</v>
      </c>
      <c r="D10" s="170">
        <v>11382</v>
      </c>
      <c r="E10" s="171">
        <f>D10/D7*100</f>
        <v>5.397561565492026</v>
      </c>
      <c r="F10" s="171">
        <v>11487</v>
      </c>
      <c r="G10" s="171">
        <v>5.353048632728764</v>
      </c>
      <c r="H10" s="171">
        <v>11706</v>
      </c>
      <c r="I10" s="171">
        <v>5.344497760570518</v>
      </c>
      <c r="J10" s="115">
        <v>12041</v>
      </c>
      <c r="K10" s="171">
        <f>J10/J7*100</f>
        <v>5.361539934366665</v>
      </c>
      <c r="L10" s="135" t="s">
        <v>665</v>
      </c>
      <c r="M10" s="134"/>
      <c r="N10" s="133"/>
      <c r="O10" s="136"/>
      <c r="P10" s="136"/>
    </row>
    <row r="11" spans="1:16" s="10" customFormat="1" ht="15.75" customHeight="1">
      <c r="A11" s="19" t="s">
        <v>680</v>
      </c>
      <c r="B11" s="209">
        <v>10521</v>
      </c>
      <c r="C11" s="137">
        <v>5.026179511188397</v>
      </c>
      <c r="D11" s="170">
        <v>10639</v>
      </c>
      <c r="E11" s="171">
        <f>D11/D8*100</f>
        <v>5.020361745400321</v>
      </c>
      <c r="F11" s="171">
        <v>10869</v>
      </c>
      <c r="G11" s="171">
        <v>5.053750441720758</v>
      </c>
      <c r="H11" s="171">
        <v>11106</v>
      </c>
      <c r="I11" s="171">
        <v>5.068085572429906</v>
      </c>
      <c r="J11" s="115">
        <v>11445</v>
      </c>
      <c r="K11" s="171">
        <f>J11/J8*100</f>
        <v>5.103610654038073</v>
      </c>
      <c r="L11" s="135" t="s">
        <v>666</v>
      </c>
      <c r="M11" s="134"/>
      <c r="N11" s="136"/>
      <c r="O11" s="136"/>
      <c r="P11" s="136"/>
    </row>
    <row r="12" spans="1:16" s="28" customFormat="1" ht="15.75" customHeight="1">
      <c r="A12" s="655" t="s">
        <v>683</v>
      </c>
      <c r="B12" s="209">
        <v>25119</v>
      </c>
      <c r="C12" s="137">
        <v>6.015964975726818</v>
      </c>
      <c r="D12" s="170">
        <f>SUM(D13:D14)</f>
        <v>24141</v>
      </c>
      <c r="E12" s="656">
        <f>D12/D6*100</f>
        <v>5.709926914070816</v>
      </c>
      <c r="F12" s="656">
        <v>24344</v>
      </c>
      <c r="G12" s="656">
        <v>5.665928091310257</v>
      </c>
      <c r="H12" s="656">
        <v>24279</v>
      </c>
      <c r="I12" s="656">
        <v>5.541063298072644</v>
      </c>
      <c r="J12" s="161">
        <f>SUM(J13:J14)</f>
        <v>24552</v>
      </c>
      <c r="K12" s="664">
        <f>J12/J6*100</f>
        <v>5.470173828185922</v>
      </c>
      <c r="L12" s="135" t="s">
        <v>684</v>
      </c>
      <c r="M12" s="132"/>
      <c r="N12" s="133"/>
      <c r="O12" s="133"/>
      <c r="P12" s="133"/>
    </row>
    <row r="13" spans="1:16" s="10" customFormat="1" ht="15.75" customHeight="1">
      <c r="A13" s="19" t="s">
        <v>679</v>
      </c>
      <c r="B13" s="209">
        <v>13305</v>
      </c>
      <c r="C13" s="137">
        <v>6.39002953677689</v>
      </c>
      <c r="D13" s="170">
        <v>12736</v>
      </c>
      <c r="E13" s="171">
        <f>D13/D7*100</f>
        <v>6.039654199447061</v>
      </c>
      <c r="F13" s="171">
        <v>12691</v>
      </c>
      <c r="G13" s="171">
        <v>5.914123809346282</v>
      </c>
      <c r="H13" s="171">
        <v>12636</v>
      </c>
      <c r="I13" s="171">
        <v>5.769099069073045</v>
      </c>
      <c r="J13" s="115">
        <v>12783</v>
      </c>
      <c r="K13" s="171">
        <f>J13/J7*100</f>
        <v>5.691932977411268</v>
      </c>
      <c r="L13" s="135" t="s">
        <v>665</v>
      </c>
      <c r="M13" s="134"/>
      <c r="N13" s="136"/>
      <c r="O13" s="136"/>
      <c r="P13" s="136"/>
    </row>
    <row r="14" spans="1:16" s="10" customFormat="1" ht="15.75" customHeight="1">
      <c r="A14" s="19" t="s">
        <v>680</v>
      </c>
      <c r="B14" s="209">
        <v>11814</v>
      </c>
      <c r="C14" s="137">
        <v>5.643882211308784</v>
      </c>
      <c r="D14" s="170">
        <v>11405</v>
      </c>
      <c r="E14" s="171">
        <f>D14/D8*100</f>
        <v>5.3818240160062665</v>
      </c>
      <c r="F14" s="171">
        <v>11653</v>
      </c>
      <c r="G14" s="171">
        <v>5.418286309446314</v>
      </c>
      <c r="H14" s="171">
        <v>11643</v>
      </c>
      <c r="I14" s="171">
        <v>5.313138872663552</v>
      </c>
      <c r="J14" s="115">
        <v>11769</v>
      </c>
      <c r="K14" s="171">
        <f>J14/J8*100</f>
        <v>5.248090326550815</v>
      </c>
      <c r="L14" s="135" t="s">
        <v>666</v>
      </c>
      <c r="M14" s="134"/>
      <c r="N14" s="136"/>
      <c r="O14" s="136"/>
      <c r="P14" s="136"/>
    </row>
    <row r="15" spans="1:16" s="28" customFormat="1" ht="15.75" customHeight="1">
      <c r="A15" s="655" t="s">
        <v>685</v>
      </c>
      <c r="B15" s="209">
        <v>32045</v>
      </c>
      <c r="C15" s="137">
        <v>7.674732180706473</v>
      </c>
      <c r="D15" s="170">
        <f>SUM(D16:D17)</f>
        <v>31372</v>
      </c>
      <c r="E15" s="171">
        <f>D15/D6*100</f>
        <v>7.420232266609901</v>
      </c>
      <c r="F15" s="171">
        <v>30197</v>
      </c>
      <c r="G15" s="171">
        <v>7.02818068408215</v>
      </c>
      <c r="H15" s="171">
        <v>29452</v>
      </c>
      <c r="I15" s="171">
        <v>6.721668777743544</v>
      </c>
      <c r="J15" s="161">
        <f>SUM(J16:J17)</f>
        <v>28365</v>
      </c>
      <c r="K15" s="664">
        <f>J15/J6*100</f>
        <v>6.3197083999875225</v>
      </c>
      <c r="L15" s="135" t="s">
        <v>686</v>
      </c>
      <c r="M15" s="132"/>
      <c r="N15" s="133"/>
      <c r="O15" s="133"/>
      <c r="P15" s="133"/>
    </row>
    <row r="16" spans="1:16" s="10" customFormat="1" ht="15.75" customHeight="1">
      <c r="A16" s="19" t="s">
        <v>679</v>
      </c>
      <c r="B16" s="209">
        <v>16845</v>
      </c>
      <c r="C16" s="137">
        <v>8.090195230891146</v>
      </c>
      <c r="D16" s="170">
        <v>16471</v>
      </c>
      <c r="E16" s="171">
        <f>D16/D7*100</f>
        <v>7.810862462240306</v>
      </c>
      <c r="F16" s="171">
        <v>15991</v>
      </c>
      <c r="G16" s="171">
        <v>7.451954442932503</v>
      </c>
      <c r="H16" s="171">
        <v>15554</v>
      </c>
      <c r="I16" s="171">
        <v>7.10134274456807</v>
      </c>
      <c r="J16" s="115">
        <v>14986</v>
      </c>
      <c r="K16" s="171">
        <f>J16/J7*100</f>
        <v>6.6728708127579806</v>
      </c>
      <c r="L16" s="135" t="s">
        <v>665</v>
      </c>
      <c r="M16" s="134"/>
      <c r="N16" s="136"/>
      <c r="O16" s="136"/>
      <c r="P16" s="136"/>
    </row>
    <row r="17" spans="1:16" s="10" customFormat="1" ht="15.75" customHeight="1">
      <c r="A17" s="19" t="s">
        <v>680</v>
      </c>
      <c r="B17" s="209">
        <v>15200</v>
      </c>
      <c r="C17" s="137">
        <v>7.261470256635646</v>
      </c>
      <c r="D17" s="170">
        <v>14901</v>
      </c>
      <c r="E17" s="171">
        <f>D17/D8*100</f>
        <v>7.031526493863163</v>
      </c>
      <c r="F17" s="171">
        <v>14206</v>
      </c>
      <c r="G17" s="171">
        <v>6.605352725649562</v>
      </c>
      <c r="H17" s="171">
        <v>13898</v>
      </c>
      <c r="I17" s="171">
        <v>6.342180198598131</v>
      </c>
      <c r="J17" s="115">
        <v>13379</v>
      </c>
      <c r="K17" s="171">
        <f>J17/J8*100</f>
        <v>5.966029439962899</v>
      </c>
      <c r="L17" s="135" t="s">
        <v>666</v>
      </c>
      <c r="M17" s="134"/>
      <c r="N17" s="136"/>
      <c r="O17" s="136"/>
      <c r="P17" s="136"/>
    </row>
    <row r="18" spans="1:16" s="28" customFormat="1" ht="15.75" customHeight="1">
      <c r="A18" s="655" t="s">
        <v>687</v>
      </c>
      <c r="B18" s="209">
        <v>31886</v>
      </c>
      <c r="C18" s="137">
        <v>7.636651905570497</v>
      </c>
      <c r="D18" s="170">
        <f>SUM(D19:D20)</f>
        <v>32518</v>
      </c>
      <c r="E18" s="171">
        <f>D18/D6*100</f>
        <v>7.691288819508503</v>
      </c>
      <c r="F18" s="171">
        <v>32660</v>
      </c>
      <c r="G18" s="171">
        <v>7.601429981194258</v>
      </c>
      <c r="H18" s="171">
        <v>32551</v>
      </c>
      <c r="I18" s="171">
        <v>7.428936587815092</v>
      </c>
      <c r="J18" s="161">
        <f>SUM(J19:J20)</f>
        <v>32241</v>
      </c>
      <c r="K18" s="664">
        <f>J18/J6*100</f>
        <v>7.183279341582857</v>
      </c>
      <c r="L18" s="135" t="s">
        <v>688</v>
      </c>
      <c r="M18" s="132"/>
      <c r="N18" s="133"/>
      <c r="O18" s="133"/>
      <c r="P18" s="133"/>
    </row>
    <row r="19" spans="1:16" s="10" customFormat="1" ht="15.75" customHeight="1">
      <c r="A19" s="19" t="s">
        <v>679</v>
      </c>
      <c r="B19" s="209">
        <v>16787</v>
      </c>
      <c r="C19" s="137">
        <v>8.062339408784188</v>
      </c>
      <c r="D19" s="170">
        <v>17223</v>
      </c>
      <c r="E19" s="171">
        <f>D19/D7*100</f>
        <v>8.167475210197606</v>
      </c>
      <c r="F19" s="171">
        <v>17160</v>
      </c>
      <c r="G19" s="171">
        <v>7.99671929464835</v>
      </c>
      <c r="H19" s="171">
        <v>17162</v>
      </c>
      <c r="I19" s="171">
        <v>7.835492103785343</v>
      </c>
      <c r="J19" s="115">
        <v>16974</v>
      </c>
      <c r="K19" s="171">
        <f>J19/J7*100</f>
        <v>7.558074814877483</v>
      </c>
      <c r="L19" s="135" t="s">
        <v>665</v>
      </c>
      <c r="M19" s="134"/>
      <c r="N19" s="136"/>
      <c r="O19" s="136"/>
      <c r="P19" s="136"/>
    </row>
    <row r="20" spans="1:16" s="10" customFormat="1" ht="15.75" customHeight="1">
      <c r="A20" s="19" t="s">
        <v>680</v>
      </c>
      <c r="B20" s="209">
        <v>15099</v>
      </c>
      <c r="C20" s="137">
        <v>7.213219697693527</v>
      </c>
      <c r="D20" s="170">
        <v>15295</v>
      </c>
      <c r="E20" s="171">
        <f>D20/D8*100</f>
        <v>7.217448340623924</v>
      </c>
      <c r="F20" s="171">
        <v>15500</v>
      </c>
      <c r="G20" s="171">
        <v>7.207022895084346</v>
      </c>
      <c r="H20" s="171">
        <v>15389</v>
      </c>
      <c r="I20" s="171">
        <v>7.022579585280374</v>
      </c>
      <c r="J20" s="115">
        <v>15267</v>
      </c>
      <c r="K20" s="171">
        <f>J20/J8*100</f>
        <v>6.807935679790236</v>
      </c>
      <c r="L20" s="135" t="s">
        <v>666</v>
      </c>
      <c r="M20" s="134"/>
      <c r="N20" s="136"/>
      <c r="O20" s="136"/>
      <c r="P20" s="136"/>
    </row>
    <row r="21" spans="1:16" s="28" customFormat="1" ht="15.75" customHeight="1">
      <c r="A21" s="655" t="s">
        <v>689</v>
      </c>
      <c r="B21" s="209">
        <v>23861</v>
      </c>
      <c r="C21" s="137">
        <v>5.714675754839668</v>
      </c>
      <c r="D21" s="170">
        <f>SUM(D22:D23)</f>
        <v>25100</v>
      </c>
      <c r="E21" s="171">
        <f>D21/D6*100</f>
        <v>5.936753470990326</v>
      </c>
      <c r="F21" s="171">
        <v>26531</v>
      </c>
      <c r="G21" s="171">
        <v>6.174939951961569</v>
      </c>
      <c r="H21" s="171">
        <v>28336</v>
      </c>
      <c r="I21" s="171">
        <v>6.4669702052879625</v>
      </c>
      <c r="J21" s="161">
        <f>SUM(J22:J23)</f>
        <v>30317</v>
      </c>
      <c r="K21" s="664">
        <f>J21/J6*100</f>
        <v>6.754613064072686</v>
      </c>
      <c r="L21" s="135" t="s">
        <v>690</v>
      </c>
      <c r="M21" s="132"/>
      <c r="N21" s="133"/>
      <c r="O21" s="133"/>
      <c r="P21" s="133"/>
    </row>
    <row r="22" spans="1:16" s="10" customFormat="1" ht="15.75" customHeight="1">
      <c r="A22" s="19" t="s">
        <v>679</v>
      </c>
      <c r="B22" s="209">
        <v>12711</v>
      </c>
      <c r="C22" s="137">
        <v>6.104747496578057</v>
      </c>
      <c r="D22" s="170">
        <v>13237</v>
      </c>
      <c r="E22" s="171">
        <f>D22/D7*100</f>
        <v>6.277237958392018</v>
      </c>
      <c r="F22" s="171">
        <v>14146</v>
      </c>
      <c r="G22" s="171">
        <v>6.592167315972934</v>
      </c>
      <c r="H22" s="171">
        <v>15067</v>
      </c>
      <c r="I22" s="171">
        <v>6.878997758287715</v>
      </c>
      <c r="J22" s="115">
        <v>16084</v>
      </c>
      <c r="K22" s="171">
        <f>J22/J7*100</f>
        <v>7.161781272681127</v>
      </c>
      <c r="L22" s="135" t="s">
        <v>665</v>
      </c>
      <c r="M22" s="134"/>
      <c r="N22" s="136"/>
      <c r="O22" s="136"/>
      <c r="P22" s="136"/>
    </row>
    <row r="23" spans="1:16" s="10" customFormat="1" ht="15.75" customHeight="1">
      <c r="A23" s="19" t="s">
        <v>680</v>
      </c>
      <c r="B23" s="209">
        <v>11150</v>
      </c>
      <c r="C23" s="137">
        <v>5.326670615887333</v>
      </c>
      <c r="D23" s="170">
        <v>11863</v>
      </c>
      <c r="E23" s="171">
        <f>D23/D8*100</f>
        <v>5.597946365794155</v>
      </c>
      <c r="F23" s="171">
        <v>12385</v>
      </c>
      <c r="G23" s="171">
        <v>5.75864377778191</v>
      </c>
      <c r="H23" s="171">
        <v>13269</v>
      </c>
      <c r="I23" s="171">
        <v>6.055143837616823</v>
      </c>
      <c r="J23" s="115">
        <v>14233</v>
      </c>
      <c r="K23" s="171">
        <f>J23/J8*100</f>
        <v>6.346849317511917</v>
      </c>
      <c r="L23" s="135" t="s">
        <v>666</v>
      </c>
      <c r="M23" s="134"/>
      <c r="N23" s="136"/>
      <c r="O23" s="136"/>
      <c r="P23" s="136"/>
    </row>
    <row r="24" spans="1:16" s="28" customFormat="1" ht="15.75" customHeight="1">
      <c r="A24" s="655" t="s">
        <v>691</v>
      </c>
      <c r="B24" s="209">
        <v>27133</v>
      </c>
      <c r="C24" s="137">
        <v>6.498315127449173</v>
      </c>
      <c r="D24" s="170">
        <f>SUM(D25:D26)</f>
        <v>25420</v>
      </c>
      <c r="E24" s="171">
        <f>D24/D6*100</f>
        <v>6.012441164644386</v>
      </c>
      <c r="F24" s="171">
        <v>23963</v>
      </c>
      <c r="G24" s="171">
        <v>5.577252499674159</v>
      </c>
      <c r="H24" s="171">
        <v>23288</v>
      </c>
      <c r="I24" s="171">
        <v>5.3148927915283055</v>
      </c>
      <c r="J24" s="161">
        <f>SUM(J25:J26)</f>
        <v>23429</v>
      </c>
      <c r="K24" s="664">
        <f>J24/J6*100</f>
        <v>5.219969966624632</v>
      </c>
      <c r="L24" s="135" t="s">
        <v>692</v>
      </c>
      <c r="M24" s="132"/>
      <c r="N24" s="133"/>
      <c r="O24" s="133"/>
      <c r="P24" s="133"/>
    </row>
    <row r="25" spans="1:16" s="10" customFormat="1" ht="15.75" customHeight="1">
      <c r="A25" s="19" t="s">
        <v>679</v>
      </c>
      <c r="B25" s="209">
        <v>13870</v>
      </c>
      <c r="C25" s="137">
        <v>6.661383665922243</v>
      </c>
      <c r="D25" s="170">
        <v>13106</v>
      </c>
      <c r="E25" s="171">
        <f>D25/D7*100</f>
        <v>6.215115258947328</v>
      </c>
      <c r="F25" s="171">
        <v>12418</v>
      </c>
      <c r="G25" s="171">
        <v>5.78690327511324</v>
      </c>
      <c r="H25" s="171">
        <v>12109</v>
      </c>
      <c r="I25" s="171">
        <v>5.528491660921613</v>
      </c>
      <c r="J25" s="115">
        <v>12157</v>
      </c>
      <c r="K25" s="171">
        <f>J25/J7*100</f>
        <v>5.4131916769450665</v>
      </c>
      <c r="L25" s="135" t="s">
        <v>665</v>
      </c>
      <c r="M25" s="134"/>
      <c r="N25" s="136"/>
      <c r="O25" s="136"/>
      <c r="P25" s="136"/>
    </row>
    <row r="26" spans="1:16" s="10" customFormat="1" ht="15.75" customHeight="1">
      <c r="A26" s="19" t="s">
        <v>680</v>
      </c>
      <c r="B26" s="209">
        <v>13263</v>
      </c>
      <c r="C26" s="137">
        <v>6.336110527220959</v>
      </c>
      <c r="D26" s="170">
        <v>12314</v>
      </c>
      <c r="E26" s="171">
        <f>D26/D8*100</f>
        <v>5.810765535563451</v>
      </c>
      <c r="F26" s="171">
        <v>11545</v>
      </c>
      <c r="G26" s="171">
        <v>5.368069633790243</v>
      </c>
      <c r="H26" s="171">
        <v>11179</v>
      </c>
      <c r="I26" s="171">
        <v>5.101398218457944</v>
      </c>
      <c r="J26" s="115">
        <v>11272</v>
      </c>
      <c r="K26" s="171">
        <f>J26/J8*100</f>
        <v>5.026465643714912</v>
      </c>
      <c r="L26" s="135" t="s">
        <v>666</v>
      </c>
      <c r="M26" s="134"/>
      <c r="N26" s="136"/>
      <c r="O26" s="136"/>
      <c r="P26" s="136"/>
    </row>
    <row r="27" spans="1:16" s="28" customFormat="1" ht="15.75" customHeight="1">
      <c r="A27" s="655" t="s">
        <v>693</v>
      </c>
      <c r="B27" s="209">
        <v>29601</v>
      </c>
      <c r="C27" s="137">
        <v>7.089397637106954</v>
      </c>
      <c r="D27" s="170">
        <f>SUM(D28:D29)</f>
        <v>30372</v>
      </c>
      <c r="E27" s="171">
        <f>D27/D6*100</f>
        <v>7.183708223940964</v>
      </c>
      <c r="F27" s="171">
        <v>31066</v>
      </c>
      <c r="G27" s="171">
        <v>7.230435511199658</v>
      </c>
      <c r="H27" s="171">
        <v>32007</v>
      </c>
      <c r="I27" s="171">
        <v>7.304782444969361</v>
      </c>
      <c r="J27" s="161">
        <f>SUM(J28:J29)</f>
        <v>31775</v>
      </c>
      <c r="K27" s="664">
        <f>J27/J6*100</f>
        <v>7.079454765013346</v>
      </c>
      <c r="L27" s="135" t="s">
        <v>694</v>
      </c>
      <c r="M27" s="132"/>
      <c r="N27" s="133"/>
      <c r="O27" s="133"/>
      <c r="P27" s="133"/>
    </row>
    <row r="28" spans="1:16" s="10" customFormat="1" ht="15.75" customHeight="1">
      <c r="A28" s="19" t="s">
        <v>695</v>
      </c>
      <c r="B28" s="209">
        <v>15043</v>
      </c>
      <c r="C28" s="137">
        <v>7.224743654395696</v>
      </c>
      <c r="D28" s="170">
        <v>15228</v>
      </c>
      <c r="E28" s="171">
        <f>D28/D7*100</f>
        <v>7.221408146135351</v>
      </c>
      <c r="F28" s="171">
        <v>15619</v>
      </c>
      <c r="G28" s="171">
        <v>7.278598989691874</v>
      </c>
      <c r="H28" s="171">
        <v>16075</v>
      </c>
      <c r="I28" s="171">
        <v>7.339210789438841</v>
      </c>
      <c r="J28" s="115">
        <v>16086</v>
      </c>
      <c r="K28" s="171">
        <f>J28/J7*100</f>
        <v>7.162671819966961</v>
      </c>
      <c r="L28" s="135" t="s">
        <v>665</v>
      </c>
      <c r="M28" s="134"/>
      <c r="N28" s="136"/>
      <c r="O28" s="136"/>
      <c r="P28" s="136"/>
    </row>
    <row r="29" spans="1:16" s="10" customFormat="1" ht="15.75" customHeight="1">
      <c r="A29" s="19" t="s">
        <v>696</v>
      </c>
      <c r="B29" s="209">
        <v>14558</v>
      </c>
      <c r="C29" s="137">
        <v>6.954768683954062</v>
      </c>
      <c r="D29" s="170">
        <v>15144</v>
      </c>
      <c r="E29" s="171">
        <f>D29/D8*100</f>
        <v>7.146194028794292</v>
      </c>
      <c r="F29" s="171">
        <v>15447</v>
      </c>
      <c r="G29" s="171">
        <v>7.182379526475348</v>
      </c>
      <c r="H29" s="171">
        <v>15932</v>
      </c>
      <c r="I29" s="171">
        <v>7.270370911214953</v>
      </c>
      <c r="J29" s="115">
        <v>15689</v>
      </c>
      <c r="K29" s="171">
        <f>J29/J8*100</f>
        <v>6.996115993988933</v>
      </c>
      <c r="L29" s="135" t="s">
        <v>666</v>
      </c>
      <c r="M29" s="134"/>
      <c r="N29" s="136"/>
      <c r="O29" s="136"/>
      <c r="P29" s="136"/>
    </row>
    <row r="30" spans="1:16" s="28" customFormat="1" ht="15.75" customHeight="1">
      <c r="A30" s="655" t="s">
        <v>697</v>
      </c>
      <c r="B30" s="209">
        <v>37546</v>
      </c>
      <c r="C30" s="137">
        <v>8.992213900976914</v>
      </c>
      <c r="D30" s="170">
        <f>SUM(D31:D32)</f>
        <v>35485</v>
      </c>
      <c r="E30" s="171">
        <f>D30/D6*100</f>
        <v>8.39305565410724</v>
      </c>
      <c r="F30" s="171">
        <v>34417</v>
      </c>
      <c r="G30" s="171">
        <v>8.010361777794328</v>
      </c>
      <c r="H30" s="171">
        <v>33080</v>
      </c>
      <c r="I30" s="171">
        <v>7.5496673627514745</v>
      </c>
      <c r="J30" s="161">
        <f>SUM(J31:J32)</f>
        <v>33560</v>
      </c>
      <c r="K30" s="664">
        <f>J30/J6*100</f>
        <v>7.477151909169091</v>
      </c>
      <c r="L30" s="135" t="s">
        <v>698</v>
      </c>
      <c r="M30" s="132"/>
      <c r="N30" s="133"/>
      <c r="O30" s="133"/>
      <c r="P30" s="133"/>
    </row>
    <row r="31" spans="1:16" s="10" customFormat="1" ht="15.75" customHeight="1">
      <c r="A31" s="19" t="s">
        <v>695</v>
      </c>
      <c r="B31" s="209">
        <v>18742</v>
      </c>
      <c r="C31" s="137">
        <v>9.001272722906611</v>
      </c>
      <c r="D31" s="170">
        <v>17932</v>
      </c>
      <c r="E31" s="171">
        <f>D31/D7*100</f>
        <v>8.5036965377265</v>
      </c>
      <c r="F31" s="171">
        <v>17442</v>
      </c>
      <c r="G31" s="171">
        <v>8.128133912427536</v>
      </c>
      <c r="H31" s="171">
        <v>16840</v>
      </c>
      <c r="I31" s="171">
        <v>7.6884796077231785</v>
      </c>
      <c r="J31" s="115">
        <v>16878</v>
      </c>
      <c r="K31" s="171">
        <f>J31/J7*100</f>
        <v>7.515328545157426</v>
      </c>
      <c r="L31" s="135" t="s">
        <v>665</v>
      </c>
      <c r="M31" s="134"/>
      <c r="N31" s="136"/>
      <c r="O31" s="136"/>
      <c r="P31" s="136"/>
    </row>
    <row r="32" spans="1:16" s="10" customFormat="1" ht="15.75" customHeight="1">
      <c r="A32" s="19" t="s">
        <v>696</v>
      </c>
      <c r="B32" s="209">
        <v>18804</v>
      </c>
      <c r="C32" s="137">
        <v>8.983203072748466</v>
      </c>
      <c r="D32" s="170">
        <v>17553</v>
      </c>
      <c r="E32" s="171">
        <f>D32/D8*100</f>
        <v>8.282959838049802</v>
      </c>
      <c r="F32" s="171">
        <v>16975</v>
      </c>
      <c r="G32" s="171">
        <v>7.892852493164952</v>
      </c>
      <c r="H32" s="171">
        <v>16240</v>
      </c>
      <c r="I32" s="171">
        <v>7.410922897196262</v>
      </c>
      <c r="J32" s="115">
        <v>16682</v>
      </c>
      <c r="K32" s="171">
        <f>J32/J8*100</f>
        <v>7.438919434745578</v>
      </c>
      <c r="L32" s="135" t="s">
        <v>666</v>
      </c>
      <c r="M32" s="134"/>
      <c r="N32" s="136"/>
      <c r="O32" s="136"/>
      <c r="P32" s="136"/>
    </row>
    <row r="33" spans="1:16" s="28" customFormat="1" ht="15.75" customHeight="1">
      <c r="A33" s="655" t="s">
        <v>699</v>
      </c>
      <c r="B33" s="209">
        <v>38475</v>
      </c>
      <c r="C33" s="137">
        <v>9.214708087148745</v>
      </c>
      <c r="D33" s="170">
        <f>SUM(D34:D35)</f>
        <v>40015</v>
      </c>
      <c r="E33" s="171">
        <f>D33/D6*100</f>
        <v>9.464509567397526</v>
      </c>
      <c r="F33" s="171">
        <v>41137</v>
      </c>
      <c r="G33" s="171">
        <v>9.574403709013723</v>
      </c>
      <c r="H33" s="171">
        <v>41889</v>
      </c>
      <c r="I33" s="171">
        <v>9.560097223648626</v>
      </c>
      <c r="J33" s="161">
        <f>SUM(J34:J35)</f>
        <v>42079</v>
      </c>
      <c r="K33" s="664">
        <f>J33/J6*100</f>
        <v>9.375181024610434</v>
      </c>
      <c r="L33" s="135" t="s">
        <v>700</v>
      </c>
      <c r="M33" s="132"/>
      <c r="N33" s="133"/>
      <c r="O33" s="133"/>
      <c r="P33" s="133"/>
    </row>
    <row r="34" spans="1:16" s="10" customFormat="1" ht="15.75" customHeight="1">
      <c r="A34" s="19" t="s">
        <v>695</v>
      </c>
      <c r="B34" s="209">
        <v>19704</v>
      </c>
      <c r="C34" s="137">
        <v>9.463295151646136</v>
      </c>
      <c r="D34" s="170">
        <v>20216</v>
      </c>
      <c r="E34" s="171">
        <f>D34/D7*100</f>
        <v>9.586812915830855</v>
      </c>
      <c r="F34" s="171">
        <v>20773</v>
      </c>
      <c r="G34" s="171">
        <v>9.680410833783808</v>
      </c>
      <c r="H34" s="171">
        <v>21108</v>
      </c>
      <c r="I34" s="171">
        <v>9.637080021367034</v>
      </c>
      <c r="J34" s="115">
        <v>21318</v>
      </c>
      <c r="K34" s="171">
        <f>J34/J7*100</f>
        <v>9.492343519710039</v>
      </c>
      <c r="L34" s="135" t="s">
        <v>665</v>
      </c>
      <c r="M34" s="134"/>
      <c r="N34" s="136"/>
      <c r="O34" s="136"/>
      <c r="P34" s="136"/>
    </row>
    <row r="35" spans="1:16" s="41" customFormat="1" ht="15.75" customHeight="1">
      <c r="A35" s="196" t="s">
        <v>696</v>
      </c>
      <c r="B35" s="210">
        <v>18771</v>
      </c>
      <c r="C35" s="198">
        <v>8.967438038638665</v>
      </c>
      <c r="D35" s="243">
        <v>19799</v>
      </c>
      <c r="E35" s="244">
        <f>D35/D8*100</f>
        <v>9.342808741158095</v>
      </c>
      <c r="F35" s="244">
        <v>20364</v>
      </c>
      <c r="G35" s="244">
        <v>9.468633176483717</v>
      </c>
      <c r="H35" s="244">
        <v>20781</v>
      </c>
      <c r="I35" s="244">
        <v>9.483152015186915</v>
      </c>
      <c r="J35" s="197">
        <v>20761</v>
      </c>
      <c r="K35" s="657">
        <f>J35/J8*100</f>
        <v>9.257847163694578</v>
      </c>
      <c r="L35" s="199" t="s">
        <v>666</v>
      </c>
      <c r="M35" s="200"/>
      <c r="N35" s="201"/>
      <c r="O35" s="201"/>
      <c r="P35" s="201"/>
    </row>
    <row r="36" spans="1:16" s="202" customFormat="1" ht="17.25" customHeight="1">
      <c r="A36" s="236" t="s">
        <v>887</v>
      </c>
      <c r="B36" s="237"/>
      <c r="C36" s="238" t="s">
        <v>888</v>
      </c>
      <c r="D36" s="237"/>
      <c r="E36" s="241"/>
      <c r="F36" s="241"/>
      <c r="G36" s="241"/>
      <c r="H36" s="241"/>
      <c r="I36" s="241"/>
      <c r="J36" s="246"/>
      <c r="K36" s="241"/>
      <c r="M36" s="203"/>
      <c r="N36" s="203"/>
      <c r="O36" s="203"/>
      <c r="P36" s="203"/>
    </row>
    <row r="37" spans="1:10" s="241" customFormat="1" ht="17.25" customHeight="1">
      <c r="A37" s="241" t="s">
        <v>884</v>
      </c>
      <c r="C37" s="241" t="s">
        <v>885</v>
      </c>
      <c r="J37" s="246"/>
    </row>
    <row r="38" spans="1:13" s="15" customFormat="1" ht="13.5">
      <c r="A38" s="645"/>
      <c r="B38" s="658"/>
      <c r="C38" s="658"/>
      <c r="D38" s="658"/>
      <c r="E38" s="658"/>
      <c r="F38" s="658"/>
      <c r="G38" s="658"/>
      <c r="H38" s="658"/>
      <c r="I38" s="658"/>
      <c r="J38" s="116"/>
      <c r="K38" s="658"/>
      <c r="L38" s="658"/>
      <c r="M38" s="20"/>
    </row>
    <row r="39" spans="1:13" s="15" customFormat="1" ht="13.5">
      <c r="A39" s="645"/>
      <c r="B39" s="658"/>
      <c r="C39" s="658"/>
      <c r="D39" s="658"/>
      <c r="E39" s="658"/>
      <c r="F39" s="658"/>
      <c r="G39" s="658"/>
      <c r="H39" s="658"/>
      <c r="I39" s="658"/>
      <c r="J39" s="116"/>
      <c r="K39" s="658"/>
      <c r="L39" s="658"/>
      <c r="M39" s="20"/>
    </row>
    <row r="40" spans="1:13" s="15" customFormat="1" ht="13.5">
      <c r="A40" s="645"/>
      <c r="B40" s="658"/>
      <c r="C40" s="658"/>
      <c r="D40" s="658"/>
      <c r="E40" s="658"/>
      <c r="F40" s="658"/>
      <c r="G40" s="658"/>
      <c r="H40" s="658"/>
      <c r="I40" s="658"/>
      <c r="J40" s="116"/>
      <c r="K40" s="658"/>
      <c r="L40" s="658"/>
      <c r="M40" s="20"/>
    </row>
    <row r="41" spans="1:13" s="15" customFormat="1" ht="13.5">
      <c r="A41" s="645"/>
      <c r="B41" s="658"/>
      <c r="C41" s="658"/>
      <c r="D41" s="658"/>
      <c r="E41" s="658"/>
      <c r="F41" s="658"/>
      <c r="G41" s="658"/>
      <c r="H41" s="658"/>
      <c r="I41" s="658"/>
      <c r="J41" s="116"/>
      <c r="K41" s="658"/>
      <c r="L41" s="658"/>
      <c r="M41" s="20"/>
    </row>
    <row r="42" spans="1:13" s="15" customFormat="1" ht="13.5">
      <c r="A42" s="645"/>
      <c r="B42" s="658"/>
      <c r="C42" s="658"/>
      <c r="D42" s="658"/>
      <c r="E42" s="658"/>
      <c r="F42" s="658"/>
      <c r="G42" s="658"/>
      <c r="H42" s="658"/>
      <c r="I42" s="658"/>
      <c r="J42" s="116"/>
      <c r="K42" s="658"/>
      <c r="L42" s="658"/>
      <c r="M42" s="20"/>
    </row>
    <row r="43" spans="1:13" s="15" customFormat="1" ht="13.5">
      <c r="A43" s="645"/>
      <c r="B43" s="658"/>
      <c r="C43" s="658"/>
      <c r="D43" s="658"/>
      <c r="E43" s="658"/>
      <c r="F43" s="658"/>
      <c r="G43" s="658"/>
      <c r="H43" s="658"/>
      <c r="I43" s="658"/>
      <c r="J43" s="116"/>
      <c r="K43" s="658"/>
      <c r="L43" s="658"/>
      <c r="M43" s="20"/>
    </row>
    <row r="44" spans="1:13" s="15" customFormat="1" ht="13.5">
      <c r="A44" s="645"/>
      <c r="B44" s="658"/>
      <c r="C44" s="658"/>
      <c r="D44" s="658"/>
      <c r="E44" s="658"/>
      <c r="F44" s="658"/>
      <c r="G44" s="658"/>
      <c r="H44" s="658"/>
      <c r="I44" s="658"/>
      <c r="J44" s="116"/>
      <c r="K44" s="658"/>
      <c r="L44" s="658"/>
      <c r="M44" s="20"/>
    </row>
    <row r="45" spans="1:13" s="15" customFormat="1" ht="13.5">
      <c r="A45" s="645"/>
      <c r="B45" s="658"/>
      <c r="C45" s="658"/>
      <c r="D45" s="658"/>
      <c r="E45" s="658"/>
      <c r="F45" s="658"/>
      <c r="G45" s="658"/>
      <c r="H45" s="658"/>
      <c r="I45" s="658"/>
      <c r="J45" s="116"/>
      <c r="K45" s="658"/>
      <c r="L45" s="658"/>
      <c r="M45" s="20"/>
    </row>
  </sheetData>
  <sheetProtection/>
  <mergeCells count="7">
    <mergeCell ref="A1:L1"/>
    <mergeCell ref="A3:A5"/>
    <mergeCell ref="D3:E3"/>
    <mergeCell ref="B3:C3"/>
    <mergeCell ref="J3:K3"/>
    <mergeCell ref="F3:G3"/>
    <mergeCell ref="H3:I3"/>
  </mergeCells>
  <printOptions/>
  <pageMargins left="0.39" right="0.15748031496062992" top="0.14" bottom="0.21" header="0.12" footer="0.11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zoomScaleSheetLayoutView="100" zoomScalePageLayoutView="0" workbookViewId="0" topLeftCell="A13">
      <selection activeCell="C34" sqref="C34"/>
    </sheetView>
  </sheetViews>
  <sheetFormatPr defaultColWidth="8.88671875" defaultRowHeight="13.5"/>
  <cols>
    <col min="1" max="1" width="15.77734375" style="645" customWidth="1"/>
    <col min="2" max="2" width="8.10546875" style="645" bestFit="1" customWidth="1"/>
    <col min="3" max="3" width="9.3359375" style="645" bestFit="1" customWidth="1"/>
    <col min="4" max="4" width="8.10546875" style="645" bestFit="1" customWidth="1"/>
    <col min="5" max="5" width="9.3359375" style="645" bestFit="1" customWidth="1"/>
    <col min="6" max="6" width="9.3359375" style="638" customWidth="1"/>
    <col min="7" max="9" width="9.3359375" style="645" customWidth="1"/>
    <col min="10" max="10" width="8.99609375" style="645" bestFit="1" customWidth="1"/>
    <col min="11" max="11" width="10.10546875" style="646" bestFit="1" customWidth="1"/>
    <col min="12" max="12" width="14.99609375" style="645" bestFit="1" customWidth="1"/>
    <col min="13" max="13" width="4.77734375" style="0" hidden="1" customWidth="1"/>
    <col min="14" max="14" width="7.4453125" style="0" hidden="1" customWidth="1"/>
    <col min="16" max="16" width="0.23046875" style="0" customWidth="1"/>
  </cols>
  <sheetData>
    <row r="1" spans="1:14" s="9" customFormat="1" ht="34.5" customHeight="1">
      <c r="A1" s="918" t="s">
        <v>748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232"/>
      <c r="N1" s="232"/>
    </row>
    <row r="2" spans="1:14" s="10" customFormat="1" ht="15" customHeight="1">
      <c r="A2" s="10" t="s">
        <v>368</v>
      </c>
      <c r="F2" s="114"/>
      <c r="K2" s="11"/>
      <c r="L2" s="22" t="s">
        <v>340</v>
      </c>
      <c r="N2" s="161">
        <v>405458</v>
      </c>
    </row>
    <row r="3" spans="1:14" s="23" customFormat="1" ht="19.5" customHeight="1">
      <c r="A3" s="910" t="s">
        <v>112</v>
      </c>
      <c r="B3" s="919" t="s">
        <v>453</v>
      </c>
      <c r="C3" s="921"/>
      <c r="D3" s="919" t="s">
        <v>84</v>
      </c>
      <c r="E3" s="920"/>
      <c r="F3" s="919" t="s">
        <v>520</v>
      </c>
      <c r="G3" s="920"/>
      <c r="H3" s="919" t="s">
        <v>836</v>
      </c>
      <c r="I3" s="920"/>
      <c r="J3" s="922" t="s">
        <v>838</v>
      </c>
      <c r="K3" s="923"/>
      <c r="L3" s="33"/>
      <c r="N3" s="162">
        <v>201884</v>
      </c>
    </row>
    <row r="4" spans="1:14" s="23" customFormat="1" ht="18.75" customHeight="1">
      <c r="A4" s="911"/>
      <c r="B4" s="18" t="s">
        <v>87</v>
      </c>
      <c r="C4" s="17" t="s">
        <v>85</v>
      </c>
      <c r="D4" s="18" t="s">
        <v>87</v>
      </c>
      <c r="E4" s="16" t="s">
        <v>85</v>
      </c>
      <c r="F4" s="634" t="s">
        <v>525</v>
      </c>
      <c r="G4" s="18" t="s">
        <v>526</v>
      </c>
      <c r="H4" s="18" t="s">
        <v>525</v>
      </c>
      <c r="I4" s="18" t="s">
        <v>526</v>
      </c>
      <c r="J4" s="639" t="s">
        <v>659</v>
      </c>
      <c r="K4" s="640" t="s">
        <v>660</v>
      </c>
      <c r="L4" s="24" t="s">
        <v>661</v>
      </c>
      <c r="N4" s="117">
        <v>203574</v>
      </c>
    </row>
    <row r="5" spans="1:15" s="30" customFormat="1" ht="18.75" customHeight="1">
      <c r="A5" s="912"/>
      <c r="B5" s="25" t="s">
        <v>662</v>
      </c>
      <c r="C5" s="26" t="s">
        <v>663</v>
      </c>
      <c r="D5" s="25" t="s">
        <v>662</v>
      </c>
      <c r="E5" s="25" t="s">
        <v>663</v>
      </c>
      <c r="F5" s="635" t="s">
        <v>527</v>
      </c>
      <c r="G5" s="25" t="s">
        <v>528</v>
      </c>
      <c r="H5" s="25" t="s">
        <v>527</v>
      </c>
      <c r="I5" s="25" t="s">
        <v>528</v>
      </c>
      <c r="J5" s="641" t="s">
        <v>662</v>
      </c>
      <c r="K5" s="641" t="s">
        <v>663</v>
      </c>
      <c r="L5" s="26"/>
      <c r="N5" s="229">
        <v>422790</v>
      </c>
      <c r="O5" s="161"/>
    </row>
    <row r="6" spans="1:16" s="31" customFormat="1" ht="18" customHeight="1">
      <c r="A6" s="665" t="s">
        <v>701</v>
      </c>
      <c r="B6" s="172">
        <v>34876</v>
      </c>
      <c r="C6" s="167">
        <v>8.352752676995442</v>
      </c>
      <c r="D6" s="172">
        <f>SUM(D7:D8)</f>
        <v>35288</v>
      </c>
      <c r="E6" s="167">
        <f>D6/N5*100</f>
        <v>8.34646041770146</v>
      </c>
      <c r="F6" s="611">
        <v>35978</v>
      </c>
      <c r="G6" s="167">
        <v>8.373675684733833</v>
      </c>
      <c r="H6" s="167">
        <v>37143</v>
      </c>
      <c r="I6" s="167">
        <v>8.5</v>
      </c>
      <c r="J6" s="666">
        <f>SUM(J7:J8)</f>
        <v>39010</v>
      </c>
      <c r="K6" s="667">
        <f>J6/P6*100</f>
        <v>8.691409296087196</v>
      </c>
      <c r="L6" s="32" t="s">
        <v>664</v>
      </c>
      <c r="N6" s="230">
        <v>210873</v>
      </c>
      <c r="O6" s="652"/>
      <c r="P6" s="876">
        <f>SUM(P7:P8)</f>
        <v>448834</v>
      </c>
    </row>
    <row r="7" spans="1:16" s="11" customFormat="1" ht="18" customHeight="1">
      <c r="A7" s="29" t="s">
        <v>695</v>
      </c>
      <c r="B7" s="172">
        <v>17936</v>
      </c>
      <c r="C7" s="167">
        <v>8.614172850178901</v>
      </c>
      <c r="D7" s="172">
        <v>18377</v>
      </c>
      <c r="E7" s="167">
        <f>D7/N6*100</f>
        <v>8.71472402820655</v>
      </c>
      <c r="F7" s="611">
        <v>18744</v>
      </c>
      <c r="G7" s="167">
        <v>8.734877998769736</v>
      </c>
      <c r="H7" s="167">
        <v>19346</v>
      </c>
      <c r="I7" s="167">
        <v>8.8</v>
      </c>
      <c r="J7" s="172">
        <v>20336</v>
      </c>
      <c r="K7" s="668">
        <f>J7/P7*100</f>
        <v>9.055084802365293</v>
      </c>
      <c r="L7" s="32" t="s">
        <v>665</v>
      </c>
      <c r="N7" s="233">
        <v>211917</v>
      </c>
      <c r="O7" s="652"/>
      <c r="P7" s="114">
        <v>224581</v>
      </c>
    </row>
    <row r="8" spans="1:16" s="11" customFormat="1" ht="18" customHeight="1">
      <c r="A8" s="29" t="s">
        <v>696</v>
      </c>
      <c r="B8" s="172">
        <v>16940</v>
      </c>
      <c r="C8" s="167">
        <v>8.092717509697884</v>
      </c>
      <c r="D8" s="172">
        <v>16911</v>
      </c>
      <c r="E8" s="167">
        <f>D8/N7*100</f>
        <v>7.980011042058919</v>
      </c>
      <c r="F8" s="611">
        <v>17234</v>
      </c>
      <c r="G8" s="167">
        <v>8.013279520895717</v>
      </c>
      <c r="H8" s="167">
        <v>17797</v>
      </c>
      <c r="I8" s="167">
        <v>8.1</v>
      </c>
      <c r="J8" s="172">
        <v>18674</v>
      </c>
      <c r="K8" s="668">
        <f>J8/P8*100</f>
        <v>8.327201865749846</v>
      </c>
      <c r="L8" s="32" t="s">
        <v>666</v>
      </c>
      <c r="N8" s="161">
        <f>SUM(N9:N10)</f>
        <v>429656</v>
      </c>
      <c r="P8" s="114">
        <v>224253</v>
      </c>
    </row>
    <row r="9" spans="1:14" s="31" customFormat="1" ht="18" customHeight="1">
      <c r="A9" s="665" t="s">
        <v>702</v>
      </c>
      <c r="B9" s="172">
        <v>30781</v>
      </c>
      <c r="C9" s="167">
        <v>7.372005968304757</v>
      </c>
      <c r="D9" s="172">
        <f>SUM(D10:D11)</f>
        <v>32454</v>
      </c>
      <c r="E9" s="167">
        <f>D9/N5*100</f>
        <v>7.676151280777691</v>
      </c>
      <c r="F9" s="611">
        <v>33638</v>
      </c>
      <c r="G9" s="167">
        <v>7.82905394082708</v>
      </c>
      <c r="H9" s="167">
        <v>35037</v>
      </c>
      <c r="I9" s="167">
        <v>8</v>
      </c>
      <c r="J9" s="666">
        <f>SUM(J10:J11)</f>
        <v>35807</v>
      </c>
      <c r="K9" s="669">
        <f>J9/P6*100</f>
        <v>7.977782431812207</v>
      </c>
      <c r="L9" s="32" t="s">
        <v>667</v>
      </c>
      <c r="N9" s="162">
        <v>214588</v>
      </c>
    </row>
    <row r="10" spans="1:14" s="11" customFormat="1" ht="18" customHeight="1">
      <c r="A10" s="29" t="s">
        <v>695</v>
      </c>
      <c r="B10" s="172">
        <v>15685</v>
      </c>
      <c r="C10" s="167">
        <v>7.533078788752011</v>
      </c>
      <c r="D10" s="172">
        <v>16513</v>
      </c>
      <c r="E10" s="167">
        <f>D10/N6*100</f>
        <v>7.830779663588985</v>
      </c>
      <c r="F10" s="611">
        <v>17137</v>
      </c>
      <c r="G10" s="167">
        <v>7.986001081141536</v>
      </c>
      <c r="H10" s="167">
        <v>17881</v>
      </c>
      <c r="I10" s="167">
        <v>8.2</v>
      </c>
      <c r="J10" s="172">
        <v>18376</v>
      </c>
      <c r="K10" s="668">
        <f>J10/P7*100</f>
        <v>8.182348462247473</v>
      </c>
      <c r="L10" s="32" t="s">
        <v>665</v>
      </c>
      <c r="N10" s="242">
        <v>215068</v>
      </c>
    </row>
    <row r="11" spans="1:12" s="11" customFormat="1" ht="18" customHeight="1">
      <c r="A11" s="29" t="s">
        <v>696</v>
      </c>
      <c r="B11" s="172">
        <v>15096</v>
      </c>
      <c r="C11" s="167">
        <v>7.211786512774456</v>
      </c>
      <c r="D11" s="172">
        <v>15941</v>
      </c>
      <c r="E11" s="167">
        <f>D11/N7*100</f>
        <v>7.522284668054002</v>
      </c>
      <c r="F11" s="611">
        <v>16501</v>
      </c>
      <c r="G11" s="167">
        <v>7.672457083341083</v>
      </c>
      <c r="H11" s="167">
        <v>17156</v>
      </c>
      <c r="I11" s="167">
        <v>7.8</v>
      </c>
      <c r="J11" s="172">
        <v>17431</v>
      </c>
      <c r="K11" s="668">
        <f>J11/P8*100</f>
        <v>7.772917196202503</v>
      </c>
      <c r="L11" s="32" t="s">
        <v>666</v>
      </c>
    </row>
    <row r="12" spans="1:12" s="31" customFormat="1" ht="18" customHeight="1">
      <c r="A12" s="665" t="s">
        <v>703</v>
      </c>
      <c r="B12" s="172">
        <v>21310</v>
      </c>
      <c r="C12" s="167">
        <v>5.103714862563737</v>
      </c>
      <c r="D12" s="172">
        <f>SUM(D13:D14)</f>
        <v>23380</v>
      </c>
      <c r="E12" s="167">
        <f>D12/N5*100</f>
        <v>5.5299321175997544</v>
      </c>
      <c r="F12" s="611">
        <v>25390</v>
      </c>
      <c r="G12" s="167">
        <v>5.909378665723277</v>
      </c>
      <c r="H12" s="167">
        <v>27893</v>
      </c>
      <c r="I12" s="167">
        <v>6.4</v>
      </c>
      <c r="J12" s="666">
        <f>SUM(J13:J14)</f>
        <v>30272</v>
      </c>
      <c r="K12" s="669">
        <f>J12/P6*100</f>
        <v>6.744587085648591</v>
      </c>
      <c r="L12" s="32" t="s">
        <v>668</v>
      </c>
    </row>
    <row r="13" spans="1:13" s="11" customFormat="1" ht="18" customHeight="1">
      <c r="A13" s="29" t="s">
        <v>695</v>
      </c>
      <c r="B13" s="172">
        <v>10569</v>
      </c>
      <c r="C13" s="167">
        <v>5.076003169800447</v>
      </c>
      <c r="D13" s="172">
        <v>11612</v>
      </c>
      <c r="E13" s="167">
        <f>D13/N6*100</f>
        <v>5.506631953830031</v>
      </c>
      <c r="F13" s="611">
        <v>12707</v>
      </c>
      <c r="G13" s="167">
        <v>5.921579957872761</v>
      </c>
      <c r="H13" s="167">
        <v>14091</v>
      </c>
      <c r="I13" s="167">
        <v>6.4</v>
      </c>
      <c r="J13" s="172">
        <v>15281</v>
      </c>
      <c r="K13" s="668">
        <f>J13/P7*100</f>
        <v>6.80422653741857</v>
      </c>
      <c r="L13" s="32" t="s">
        <v>665</v>
      </c>
      <c r="M13" s="31"/>
    </row>
    <row r="14" spans="1:12" s="11" customFormat="1" ht="18" customHeight="1">
      <c r="A14" s="29" t="s">
        <v>696</v>
      </c>
      <c r="B14" s="172">
        <v>10741</v>
      </c>
      <c r="C14" s="167">
        <v>5.131279738587071</v>
      </c>
      <c r="D14" s="172">
        <v>11768</v>
      </c>
      <c r="E14" s="167">
        <f>D14/N7*100</f>
        <v>5.553117494113261</v>
      </c>
      <c r="F14" s="611">
        <v>12683</v>
      </c>
      <c r="G14" s="167">
        <v>5.897204605055145</v>
      </c>
      <c r="H14" s="167">
        <v>13802</v>
      </c>
      <c r="I14" s="167">
        <v>6.3</v>
      </c>
      <c r="J14" s="172">
        <v>14991</v>
      </c>
      <c r="K14" s="668">
        <f>J14/P8*100</f>
        <v>6.684860403205309</v>
      </c>
      <c r="L14" s="32" t="s">
        <v>666</v>
      </c>
    </row>
    <row r="15" spans="1:12" s="31" customFormat="1" ht="18" customHeight="1">
      <c r="A15" s="665" t="s">
        <v>704</v>
      </c>
      <c r="B15" s="172">
        <v>17501</v>
      </c>
      <c r="C15" s="167">
        <v>4.191464749400655</v>
      </c>
      <c r="D15" s="172">
        <f>SUM(D16:D17)</f>
        <v>17483</v>
      </c>
      <c r="E15" s="167">
        <f>D15/N5*100</f>
        <v>4.1351498379810305</v>
      </c>
      <c r="F15" s="611">
        <v>17880</v>
      </c>
      <c r="G15" s="167">
        <v>4.161468709851602</v>
      </c>
      <c r="H15" s="167">
        <v>18029</v>
      </c>
      <c r="I15" s="167">
        <v>4.1</v>
      </c>
      <c r="J15" s="666">
        <f>SUM(J16:J17)</f>
        <v>19407</v>
      </c>
      <c r="K15" s="669">
        <f>J15/P6*100</f>
        <v>4.323870295031125</v>
      </c>
      <c r="L15" s="32" t="s">
        <v>669</v>
      </c>
    </row>
    <row r="16" spans="1:12" s="11" customFormat="1" ht="18" customHeight="1">
      <c r="A16" s="29" t="s">
        <v>695</v>
      </c>
      <c r="B16" s="172">
        <v>8546</v>
      </c>
      <c r="C16" s="167">
        <v>4.104411305621593</v>
      </c>
      <c r="D16" s="172">
        <v>8506</v>
      </c>
      <c r="E16" s="167">
        <f>D16/N6*100</f>
        <v>4.033707492187241</v>
      </c>
      <c r="F16" s="611">
        <v>8786</v>
      </c>
      <c r="G16" s="167">
        <v>4.094357559602587</v>
      </c>
      <c r="H16" s="167">
        <v>8775</v>
      </c>
      <c r="I16" s="167">
        <v>4</v>
      </c>
      <c r="J16" s="172">
        <v>9506</v>
      </c>
      <c r="K16" s="668">
        <f>J16/P7*100</f>
        <v>4.2327712495714245</v>
      </c>
      <c r="L16" s="32" t="s">
        <v>665</v>
      </c>
    </row>
    <row r="17" spans="1:12" s="11" customFormat="1" ht="18" customHeight="1">
      <c r="A17" s="29" t="s">
        <v>696</v>
      </c>
      <c r="B17" s="172">
        <v>8955</v>
      </c>
      <c r="C17" s="167">
        <v>4.278056983432382</v>
      </c>
      <c r="D17" s="172">
        <v>8977</v>
      </c>
      <c r="E17" s="167">
        <f>D17/N7*100</f>
        <v>4.236092432414577</v>
      </c>
      <c r="F17" s="611">
        <v>9094</v>
      </c>
      <c r="G17" s="167">
        <v>4.228430077928841</v>
      </c>
      <c r="H17" s="167">
        <v>9254</v>
      </c>
      <c r="I17" s="167">
        <v>4.2</v>
      </c>
      <c r="J17" s="172">
        <v>9901</v>
      </c>
      <c r="K17" s="668">
        <f>J17/P8*100</f>
        <v>4.415102585026733</v>
      </c>
      <c r="L17" s="32" t="s">
        <v>666</v>
      </c>
    </row>
    <row r="18" spans="1:12" s="31" customFormat="1" ht="18" customHeight="1">
      <c r="A18" s="665" t="s">
        <v>705</v>
      </c>
      <c r="B18" s="172">
        <v>14721</v>
      </c>
      <c r="C18" s="167">
        <v>3.5256586809854893</v>
      </c>
      <c r="D18" s="172">
        <f>SUM(D19:D20)</f>
        <v>15034</v>
      </c>
      <c r="E18" s="167">
        <f>D18/N5*100</f>
        <v>3.555902457484803</v>
      </c>
      <c r="F18" s="611">
        <v>15630</v>
      </c>
      <c r="G18" s="167">
        <v>3.637793956095109</v>
      </c>
      <c r="H18" s="167">
        <v>16260</v>
      </c>
      <c r="I18" s="167">
        <v>3.7</v>
      </c>
      <c r="J18" s="666">
        <f>SUM(J19:J20)</f>
        <v>16656</v>
      </c>
      <c r="K18" s="669">
        <f>J18/P6*100</f>
        <v>3.710948814038152</v>
      </c>
      <c r="L18" s="32" t="s">
        <v>670</v>
      </c>
    </row>
    <row r="19" spans="1:12" s="11" customFormat="1" ht="18" customHeight="1">
      <c r="A19" s="29" t="s">
        <v>695</v>
      </c>
      <c r="B19" s="172">
        <v>6940</v>
      </c>
      <c r="C19" s="167">
        <v>3.3330931969358595</v>
      </c>
      <c r="D19" s="172">
        <v>7162</v>
      </c>
      <c r="E19" s="167">
        <f>D19/N6*100</f>
        <v>3.3963570490295107</v>
      </c>
      <c r="F19" s="611">
        <v>7462</v>
      </c>
      <c r="G19" s="167">
        <v>3.4773612690364795</v>
      </c>
      <c r="H19" s="167">
        <v>7851</v>
      </c>
      <c r="I19" s="167">
        <v>3.6</v>
      </c>
      <c r="J19" s="172">
        <v>8039</v>
      </c>
      <c r="K19" s="668">
        <f>J19/P7*100</f>
        <v>3.579554815411811</v>
      </c>
      <c r="L19" s="32" t="s">
        <v>665</v>
      </c>
    </row>
    <row r="20" spans="1:12" s="11" customFormat="1" ht="18" customHeight="1">
      <c r="A20" s="29" t="s">
        <v>696</v>
      </c>
      <c r="B20" s="172">
        <v>7781</v>
      </c>
      <c r="C20" s="167">
        <v>3.7172039517685502</v>
      </c>
      <c r="D20" s="172">
        <v>7872</v>
      </c>
      <c r="E20" s="167">
        <f>D20/N7*100</f>
        <v>3.7146618723368108</v>
      </c>
      <c r="F20" s="611">
        <v>8168</v>
      </c>
      <c r="G20" s="167">
        <v>3.7978685810999315</v>
      </c>
      <c r="H20" s="167">
        <v>8409</v>
      </c>
      <c r="I20" s="167">
        <v>3.8</v>
      </c>
      <c r="J20" s="172">
        <v>8617</v>
      </c>
      <c r="K20" s="668">
        <f>J20/P8*100</f>
        <v>3.842534993957717</v>
      </c>
      <c r="L20" s="32" t="s">
        <v>666</v>
      </c>
    </row>
    <row r="21" spans="1:12" s="31" customFormat="1" ht="18" customHeight="1">
      <c r="A21" s="665" t="s">
        <v>706</v>
      </c>
      <c r="B21" s="172">
        <v>12565</v>
      </c>
      <c r="C21" s="167">
        <v>3.0092997300850937</v>
      </c>
      <c r="D21" s="172">
        <f>SUM(D22:D23)</f>
        <v>13119</v>
      </c>
      <c r="E21" s="167">
        <f>D21/N5*100</f>
        <v>3.1029589157737885</v>
      </c>
      <c r="F21" s="611">
        <v>13609</v>
      </c>
      <c r="G21" s="167">
        <v>3.167417655054276</v>
      </c>
      <c r="H21" s="167">
        <v>13893</v>
      </c>
      <c r="I21" s="167">
        <v>3.2</v>
      </c>
      <c r="J21" s="666">
        <f>SUM(J22:J23)</f>
        <v>14050</v>
      </c>
      <c r="K21" s="669">
        <f>J21/P6*100</f>
        <v>3.130333263522817</v>
      </c>
      <c r="L21" s="32" t="s">
        <v>671</v>
      </c>
    </row>
    <row r="22" spans="1:12" s="11" customFormat="1" ht="18" customHeight="1">
      <c r="A22" s="29" t="s">
        <v>695</v>
      </c>
      <c r="B22" s="172">
        <v>5288</v>
      </c>
      <c r="C22" s="167">
        <v>2.5396825396825395</v>
      </c>
      <c r="D22" s="172">
        <v>5667</v>
      </c>
      <c r="E22" s="167">
        <f>D22/N6*100</f>
        <v>2.687399524832482</v>
      </c>
      <c r="F22" s="611">
        <v>5948</v>
      </c>
      <c r="G22" s="167">
        <v>2.771823214718437</v>
      </c>
      <c r="H22" s="167">
        <v>6128</v>
      </c>
      <c r="I22" s="167">
        <v>2.8</v>
      </c>
      <c r="J22" s="172">
        <v>6311</v>
      </c>
      <c r="K22" s="668">
        <f>J22/P7*100</f>
        <v>2.810121960450795</v>
      </c>
      <c r="L22" s="32" t="s">
        <v>665</v>
      </c>
    </row>
    <row r="23" spans="1:12" s="11" customFormat="1" ht="18" customHeight="1">
      <c r="A23" s="29" t="s">
        <v>696</v>
      </c>
      <c r="B23" s="172">
        <v>7277</v>
      </c>
      <c r="C23" s="167">
        <v>3.4764288853643155</v>
      </c>
      <c r="D23" s="172">
        <v>7452</v>
      </c>
      <c r="E23" s="167">
        <f>D23/N7*100</f>
        <v>3.5164710712212797</v>
      </c>
      <c r="F23" s="611">
        <v>7661</v>
      </c>
      <c r="G23" s="167">
        <v>3.5621291870478173</v>
      </c>
      <c r="H23" s="167">
        <v>7765</v>
      </c>
      <c r="I23" s="167">
        <v>3.5</v>
      </c>
      <c r="J23" s="172">
        <v>7739</v>
      </c>
      <c r="K23" s="668">
        <f>J23/P8*100</f>
        <v>3.451012918444792</v>
      </c>
      <c r="L23" s="32" t="s">
        <v>666</v>
      </c>
    </row>
    <row r="24" spans="1:12" s="31" customFormat="1" ht="18" customHeight="1">
      <c r="A24" s="665" t="s">
        <v>707</v>
      </c>
      <c r="B24" s="172">
        <v>9168</v>
      </c>
      <c r="C24" s="167">
        <v>2.1957230342554825</v>
      </c>
      <c r="D24" s="172">
        <f>SUM(D25:D26)</f>
        <v>9803</v>
      </c>
      <c r="E24" s="167">
        <f>D24/N5*100</f>
        <v>2.3186451902835925</v>
      </c>
      <c r="F24" s="611">
        <v>10308</v>
      </c>
      <c r="G24" s="167">
        <v>2.399128605209749</v>
      </c>
      <c r="H24" s="167">
        <v>10585</v>
      </c>
      <c r="I24" s="167">
        <v>2.4</v>
      </c>
      <c r="J24" s="666">
        <f>SUM(J25:J26)</f>
        <v>11092</v>
      </c>
      <c r="K24" s="669">
        <f>J24/P6*100</f>
        <v>2.47129228177901</v>
      </c>
      <c r="L24" s="32" t="s">
        <v>672</v>
      </c>
    </row>
    <row r="25" spans="1:12" s="11" customFormat="1" ht="18" customHeight="1">
      <c r="A25" s="29" t="s">
        <v>695</v>
      </c>
      <c r="B25" s="172">
        <v>3239</v>
      </c>
      <c r="C25" s="167">
        <v>1.5556035828350503</v>
      </c>
      <c r="D25" s="172">
        <v>3505</v>
      </c>
      <c r="E25" s="167">
        <f>D25/N6*100</f>
        <v>1.6621378744552409</v>
      </c>
      <c r="F25" s="611">
        <v>3820</v>
      </c>
      <c r="G25" s="167">
        <v>1.780155460696777</v>
      </c>
      <c r="H25" s="167">
        <v>4074</v>
      </c>
      <c r="I25" s="167">
        <v>1.9</v>
      </c>
      <c r="J25" s="172">
        <v>4345</v>
      </c>
      <c r="K25" s="668">
        <f>J25/P7*100</f>
        <v>1.9347139784754723</v>
      </c>
      <c r="L25" s="32" t="s">
        <v>665</v>
      </c>
    </row>
    <row r="26" spans="1:12" s="11" customFormat="1" ht="18" customHeight="1">
      <c r="A26" s="29" t="s">
        <v>696</v>
      </c>
      <c r="B26" s="172">
        <v>5929</v>
      </c>
      <c r="C26" s="167">
        <v>2.8324511283942595</v>
      </c>
      <c r="D26" s="172">
        <v>6298</v>
      </c>
      <c r="E26" s="167">
        <f>D26/N7*100</f>
        <v>2.9719182510133684</v>
      </c>
      <c r="F26" s="611">
        <v>6488</v>
      </c>
      <c r="G26" s="167">
        <v>3.0167202931165957</v>
      </c>
      <c r="H26" s="167">
        <v>6511</v>
      </c>
      <c r="I26" s="167">
        <v>3</v>
      </c>
      <c r="J26" s="172">
        <v>6747</v>
      </c>
      <c r="K26" s="668">
        <f>J26/P8*100</f>
        <v>3.00865540260331</v>
      </c>
      <c r="L26" s="32" t="s">
        <v>666</v>
      </c>
    </row>
    <row r="27" spans="1:12" s="31" customFormat="1" ht="18" customHeight="1">
      <c r="A27" s="665" t="s">
        <v>708</v>
      </c>
      <c r="B27" s="172">
        <v>4783</v>
      </c>
      <c r="C27" s="167">
        <v>1.1455217356941507</v>
      </c>
      <c r="D27" s="172">
        <f>SUM(D28:D29)</f>
        <v>5294</v>
      </c>
      <c r="E27" s="167">
        <f>D27/N5*100</f>
        <v>1.2521582818893542</v>
      </c>
      <c r="F27" s="611">
        <v>5826</v>
      </c>
      <c r="G27" s="167">
        <v>1.355968495726814</v>
      </c>
      <c r="H27" s="167">
        <v>6679</v>
      </c>
      <c r="I27" s="167">
        <v>1.5</v>
      </c>
      <c r="J27" s="666">
        <f>SUM(J28:J29)</f>
        <v>7283</v>
      </c>
      <c r="K27" s="669">
        <f>J27/P6*100</f>
        <v>1.6226489080595499</v>
      </c>
      <c r="L27" s="32" t="s">
        <v>673</v>
      </c>
    </row>
    <row r="28" spans="1:12" s="11" customFormat="1" ht="18" customHeight="1">
      <c r="A28" s="29" t="s">
        <v>695</v>
      </c>
      <c r="B28" s="172">
        <v>1072</v>
      </c>
      <c r="C28" s="167">
        <v>0.5148524361837523</v>
      </c>
      <c r="D28" s="172">
        <v>1296</v>
      </c>
      <c r="E28" s="167">
        <f>D28/N6*100</f>
        <v>0.6145879273306681</v>
      </c>
      <c r="F28" s="611">
        <v>1530</v>
      </c>
      <c r="G28" s="167">
        <v>0.7129942028445206</v>
      </c>
      <c r="H28" s="167">
        <v>1855</v>
      </c>
      <c r="I28" s="167">
        <v>0.8</v>
      </c>
      <c r="J28" s="172">
        <v>2188</v>
      </c>
      <c r="K28" s="668">
        <f>J28/P7*100</f>
        <v>0.9742587307029534</v>
      </c>
      <c r="L28" s="32" t="s">
        <v>665</v>
      </c>
    </row>
    <row r="29" spans="1:12" s="11" customFormat="1" ht="18" customHeight="1">
      <c r="A29" s="29" t="s">
        <v>696</v>
      </c>
      <c r="B29" s="172">
        <v>3711</v>
      </c>
      <c r="C29" s="167">
        <v>1.7728497448930842</v>
      </c>
      <c r="D29" s="172">
        <v>3998</v>
      </c>
      <c r="E29" s="167">
        <f>D29/N7*100</f>
        <v>1.8865876734759364</v>
      </c>
      <c r="F29" s="611">
        <v>4296</v>
      </c>
      <c r="G29" s="167">
        <v>1.997507764985958</v>
      </c>
      <c r="H29" s="167">
        <v>4824</v>
      </c>
      <c r="I29" s="167">
        <v>2.2</v>
      </c>
      <c r="J29" s="172">
        <v>5095</v>
      </c>
      <c r="K29" s="668">
        <f>J29/P8*100</f>
        <v>2.271987442754389</v>
      </c>
      <c r="L29" s="32" t="s">
        <v>666</v>
      </c>
    </row>
    <row r="30" spans="1:12" s="31" customFormat="1" ht="18" customHeight="1">
      <c r="A30" s="665" t="s">
        <v>709</v>
      </c>
      <c r="B30" s="172">
        <v>4414</v>
      </c>
      <c r="C30" s="167">
        <v>1.0571467575483968</v>
      </c>
      <c r="D30" s="172">
        <f>SUM(D31:D32)</f>
        <v>4491</v>
      </c>
      <c r="E30" s="167">
        <f>D30/N5*100</f>
        <v>1.0622294756261974</v>
      </c>
      <c r="F30" s="611">
        <v>4726</v>
      </c>
      <c r="G30" s="167">
        <v>1.0999497272236394</v>
      </c>
      <c r="H30" s="167">
        <v>4952</v>
      </c>
      <c r="I30" s="167">
        <v>1.1</v>
      </c>
      <c r="J30" s="666">
        <f>SUM(J31:J32)</f>
        <v>5453</v>
      </c>
      <c r="K30" s="669">
        <f>J30/P6*100</f>
        <v>1.2149257854797095</v>
      </c>
      <c r="L30" s="32" t="s">
        <v>674</v>
      </c>
    </row>
    <row r="31" spans="1:12" s="11" customFormat="1" ht="18" customHeight="1">
      <c r="A31" s="29" t="s">
        <v>695</v>
      </c>
      <c r="B31" s="172">
        <v>700</v>
      </c>
      <c r="C31" s="167">
        <v>0.33619095646327113</v>
      </c>
      <c r="D31" s="172">
        <v>704</v>
      </c>
      <c r="E31" s="167">
        <f>D31/N6*100</f>
        <v>0.33385023213023957</v>
      </c>
      <c r="F31" s="611">
        <v>727</v>
      </c>
      <c r="G31" s="167">
        <v>0.3387887486718736</v>
      </c>
      <c r="H31" s="167">
        <v>771</v>
      </c>
      <c r="I31" s="167">
        <v>0.4</v>
      </c>
      <c r="J31" s="172">
        <v>892</v>
      </c>
      <c r="K31" s="668">
        <f>J31/P7*100</f>
        <v>0.39718408948219125</v>
      </c>
      <c r="L31" s="32" t="s">
        <v>665</v>
      </c>
    </row>
    <row r="32" spans="1:14" s="205" customFormat="1" ht="18" customHeight="1">
      <c r="A32" s="182" t="s">
        <v>696</v>
      </c>
      <c r="B32" s="211">
        <v>3714</v>
      </c>
      <c r="C32" s="168">
        <v>1.774282929812157</v>
      </c>
      <c r="D32" s="211">
        <v>3787</v>
      </c>
      <c r="E32" s="168">
        <f>D32/N7*100</f>
        <v>1.7870203900583719</v>
      </c>
      <c r="F32" s="612">
        <v>3999</v>
      </c>
      <c r="G32" s="168">
        <v>1.859411906931761</v>
      </c>
      <c r="H32" s="168">
        <v>4181</v>
      </c>
      <c r="I32" s="168">
        <v>1.9</v>
      </c>
      <c r="J32" s="211">
        <v>4561</v>
      </c>
      <c r="K32" s="877">
        <f>J32/P8*100</f>
        <v>2.033863538057462</v>
      </c>
      <c r="L32" s="44" t="s">
        <v>666</v>
      </c>
      <c r="M32" s="179"/>
      <c r="N32" s="179"/>
    </row>
    <row r="33" spans="1:16" s="202" customFormat="1" ht="17.25" customHeight="1">
      <c r="A33" s="236" t="s">
        <v>887</v>
      </c>
      <c r="B33" s="237"/>
      <c r="C33" s="238" t="s">
        <v>890</v>
      </c>
      <c r="D33" s="237"/>
      <c r="E33" s="241"/>
      <c r="F33" s="636"/>
      <c r="G33" s="241"/>
      <c r="H33" s="241"/>
      <c r="I33" s="241"/>
      <c r="J33" s="246"/>
      <c r="K33" s="241"/>
      <c r="M33" s="203"/>
      <c r="N33" s="203"/>
      <c r="O33" s="203"/>
      <c r="P33" s="203"/>
    </row>
    <row r="34" spans="1:10" s="241" customFormat="1" ht="17.25" customHeight="1">
      <c r="A34" s="241" t="s">
        <v>884</v>
      </c>
      <c r="C34" s="241" t="s">
        <v>886</v>
      </c>
      <c r="F34" s="636"/>
      <c r="J34" s="246"/>
    </row>
    <row r="35" spans="1:11" s="45" customFormat="1" ht="15" customHeight="1">
      <c r="A35" s="23"/>
      <c r="F35" s="637"/>
      <c r="K35" s="245"/>
    </row>
    <row r="36" spans="6:11" s="45" customFormat="1" ht="12.75" customHeight="1">
      <c r="F36" s="637"/>
      <c r="K36" s="245"/>
    </row>
    <row r="37" spans="6:11" s="45" customFormat="1" ht="24" customHeight="1">
      <c r="F37" s="637"/>
      <c r="K37" s="245"/>
    </row>
    <row r="38" spans="1:12" s="204" customFormat="1" ht="13.5">
      <c r="A38" s="642"/>
      <c r="B38" s="642"/>
      <c r="C38" s="642"/>
      <c r="D38" s="642"/>
      <c r="E38" s="642"/>
      <c r="F38" s="643"/>
      <c r="G38" s="642"/>
      <c r="H38" s="642"/>
      <c r="I38" s="642"/>
      <c r="J38" s="642"/>
      <c r="K38" s="644"/>
      <c r="L38" s="642"/>
    </row>
  </sheetData>
  <sheetProtection/>
  <mergeCells count="7">
    <mergeCell ref="A1:L1"/>
    <mergeCell ref="D3:E3"/>
    <mergeCell ref="A3:A5"/>
    <mergeCell ref="B3:C3"/>
    <mergeCell ref="J3:K3"/>
    <mergeCell ref="F3:G3"/>
    <mergeCell ref="H3:I3"/>
  </mergeCells>
  <printOptions/>
  <pageMargins left="0.44" right="0.5511811023622047" top="0.19" bottom="0.11" header="0.16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58"/>
  <sheetViews>
    <sheetView zoomScaleSheetLayoutView="100" zoomScalePageLayoutView="0" workbookViewId="0" topLeftCell="A1">
      <pane xSplit="1" ySplit="6" topLeftCell="B13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H23" sqref="H23"/>
    </sheetView>
  </sheetViews>
  <sheetFormatPr defaultColWidth="2.21484375" defaultRowHeight="79.5" customHeight="1"/>
  <cols>
    <col min="1" max="1" width="11.3359375" style="320" customWidth="1"/>
    <col min="2" max="19" width="7.4453125" style="320" customWidth="1"/>
    <col min="20" max="115" width="3.5546875" style="320" hidden="1" customWidth="1"/>
    <col min="116" max="16384" width="2.21484375" style="320" customWidth="1"/>
  </cols>
  <sheetData>
    <row r="1" spans="1:19" s="284" customFormat="1" ht="30.75" customHeight="1">
      <c r="A1" s="924" t="s">
        <v>749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</row>
    <row r="2" spans="1:19" s="285" customFormat="1" ht="18" customHeight="1">
      <c r="A2" s="285" t="s">
        <v>120</v>
      </c>
      <c r="S2" s="286" t="s">
        <v>315</v>
      </c>
    </row>
    <row r="3" spans="1:19" s="285" customFormat="1" ht="24.75" customHeight="1">
      <c r="A3" s="251"/>
      <c r="B3" s="925" t="s">
        <v>121</v>
      </c>
      <c r="C3" s="926"/>
      <c r="D3" s="926"/>
      <c r="E3" s="926"/>
      <c r="F3" s="926"/>
      <c r="G3" s="927"/>
      <c r="H3" s="928" t="s">
        <v>122</v>
      </c>
      <c r="I3" s="926"/>
      <c r="J3" s="926"/>
      <c r="K3" s="926"/>
      <c r="L3" s="926"/>
      <c r="M3" s="927"/>
      <c r="N3" s="925" t="s">
        <v>123</v>
      </c>
      <c r="O3" s="926"/>
      <c r="P3" s="926"/>
      <c r="Q3" s="926"/>
      <c r="R3" s="926"/>
      <c r="S3" s="926"/>
    </row>
    <row r="4" spans="1:19" s="285" customFormat="1" ht="24.75" customHeight="1">
      <c r="A4" s="287" t="s">
        <v>113</v>
      </c>
      <c r="B4" s="288"/>
      <c r="C4" s="289" t="s">
        <v>316</v>
      </c>
      <c r="D4" s="289" t="s">
        <v>124</v>
      </c>
      <c r="E4" s="289" t="s">
        <v>125</v>
      </c>
      <c r="F4" s="289" t="s">
        <v>126</v>
      </c>
      <c r="G4" s="277" t="s">
        <v>127</v>
      </c>
      <c r="H4" s="290"/>
      <c r="I4" s="289" t="s">
        <v>316</v>
      </c>
      <c r="J4" s="289" t="s">
        <v>124</v>
      </c>
      <c r="K4" s="289" t="s">
        <v>125</v>
      </c>
      <c r="L4" s="289" t="s">
        <v>126</v>
      </c>
      <c r="M4" s="277" t="s">
        <v>127</v>
      </c>
      <c r="N4" s="290"/>
      <c r="O4" s="289" t="s">
        <v>316</v>
      </c>
      <c r="P4" s="289" t="s">
        <v>124</v>
      </c>
      <c r="Q4" s="289" t="s">
        <v>125</v>
      </c>
      <c r="R4" s="289" t="s">
        <v>126</v>
      </c>
      <c r="S4" s="277" t="s">
        <v>127</v>
      </c>
    </row>
    <row r="5" spans="1:19" s="285" customFormat="1" ht="24.75" customHeight="1">
      <c r="A5" s="287" t="s">
        <v>114</v>
      </c>
      <c r="B5" s="288"/>
      <c r="C5" s="291"/>
      <c r="D5" s="291"/>
      <c r="E5" s="291"/>
      <c r="F5" s="291" t="s">
        <v>317</v>
      </c>
      <c r="G5" s="290"/>
      <c r="H5" s="290"/>
      <c r="I5" s="291"/>
      <c r="J5" s="291"/>
      <c r="K5" s="291"/>
      <c r="L5" s="291" t="s">
        <v>317</v>
      </c>
      <c r="M5" s="290"/>
      <c r="N5" s="290"/>
      <c r="O5" s="291"/>
      <c r="P5" s="291"/>
      <c r="Q5" s="291"/>
      <c r="R5" s="291" t="s">
        <v>317</v>
      </c>
      <c r="S5" s="290"/>
    </row>
    <row r="6" spans="1:19" s="297" customFormat="1" ht="24.75" customHeight="1">
      <c r="A6" s="292"/>
      <c r="B6" s="293"/>
      <c r="C6" s="294" t="s">
        <v>318</v>
      </c>
      <c r="D6" s="294" t="s">
        <v>319</v>
      </c>
      <c r="E6" s="294" t="s">
        <v>320</v>
      </c>
      <c r="F6" s="294" t="s">
        <v>321</v>
      </c>
      <c r="G6" s="295" t="s">
        <v>322</v>
      </c>
      <c r="H6" s="296"/>
      <c r="I6" s="294" t="s">
        <v>318</v>
      </c>
      <c r="J6" s="294" t="s">
        <v>319</v>
      </c>
      <c r="K6" s="294" t="s">
        <v>320</v>
      </c>
      <c r="L6" s="294" t="s">
        <v>321</v>
      </c>
      <c r="M6" s="296" t="s">
        <v>322</v>
      </c>
      <c r="N6" s="296"/>
      <c r="O6" s="294" t="s">
        <v>318</v>
      </c>
      <c r="P6" s="294" t="s">
        <v>319</v>
      </c>
      <c r="Q6" s="294" t="s">
        <v>320</v>
      </c>
      <c r="R6" s="294" t="s">
        <v>321</v>
      </c>
      <c r="S6" s="296" t="s">
        <v>322</v>
      </c>
    </row>
    <row r="7" spans="1:20" s="297" customFormat="1" ht="25.5" customHeight="1">
      <c r="A7" s="298" t="s">
        <v>115</v>
      </c>
      <c r="B7" s="299">
        <v>334162</v>
      </c>
      <c r="C7" s="299">
        <v>176689</v>
      </c>
      <c r="D7" s="299">
        <v>31367</v>
      </c>
      <c r="E7" s="299">
        <v>3686</v>
      </c>
      <c r="F7" s="299">
        <v>122419</v>
      </c>
      <c r="G7" s="299">
        <v>1</v>
      </c>
      <c r="H7" s="299">
        <v>160434</v>
      </c>
      <c r="I7" s="299">
        <v>86405</v>
      </c>
      <c r="J7" s="299">
        <v>2486</v>
      </c>
      <c r="K7" s="299">
        <v>1357</v>
      </c>
      <c r="L7" s="299">
        <v>70185</v>
      </c>
      <c r="M7" s="299">
        <v>1</v>
      </c>
      <c r="N7" s="299">
        <v>173728</v>
      </c>
      <c r="O7" s="299">
        <v>90284</v>
      </c>
      <c r="P7" s="299">
        <v>28881</v>
      </c>
      <c r="Q7" s="299">
        <v>2329</v>
      </c>
      <c r="R7" s="299">
        <v>52234</v>
      </c>
      <c r="S7" s="299" t="s">
        <v>431</v>
      </c>
      <c r="T7" s="300"/>
    </row>
    <row r="8" spans="1:20" s="297" customFormat="1" ht="25.5" customHeight="1">
      <c r="A8" s="298" t="s">
        <v>116</v>
      </c>
      <c r="B8" s="299">
        <v>382883</v>
      </c>
      <c r="C8" s="299">
        <v>199815</v>
      </c>
      <c r="D8" s="299">
        <v>35100</v>
      </c>
      <c r="E8" s="299">
        <v>4082</v>
      </c>
      <c r="F8" s="299">
        <v>143886</v>
      </c>
      <c r="G8" s="299" t="s">
        <v>431</v>
      </c>
      <c r="H8" s="299">
        <v>186275</v>
      </c>
      <c r="I8" s="299">
        <v>99355</v>
      </c>
      <c r="J8" s="299">
        <v>3584</v>
      </c>
      <c r="K8" s="299">
        <v>1684</v>
      </c>
      <c r="L8" s="299">
        <v>81652</v>
      </c>
      <c r="M8" s="299" t="s">
        <v>431</v>
      </c>
      <c r="N8" s="299">
        <v>196608</v>
      </c>
      <c r="O8" s="299">
        <v>100460</v>
      </c>
      <c r="P8" s="299">
        <v>31516</v>
      </c>
      <c r="Q8" s="299">
        <v>2398</v>
      </c>
      <c r="R8" s="299">
        <v>62234</v>
      </c>
      <c r="S8" s="299" t="s">
        <v>431</v>
      </c>
      <c r="T8" s="300"/>
    </row>
    <row r="9" spans="1:20" s="297" customFormat="1" ht="25.5" customHeight="1">
      <c r="A9" s="298" t="s">
        <v>313</v>
      </c>
      <c r="B9" s="299">
        <v>386933</v>
      </c>
      <c r="C9" s="299">
        <v>219280</v>
      </c>
      <c r="D9" s="299">
        <v>34938</v>
      </c>
      <c r="E9" s="299">
        <v>5228</v>
      </c>
      <c r="F9" s="299">
        <v>127448</v>
      </c>
      <c r="G9" s="299">
        <v>39</v>
      </c>
      <c r="H9" s="299">
        <v>187610</v>
      </c>
      <c r="I9" s="299">
        <v>109578</v>
      </c>
      <c r="J9" s="299">
        <v>3257</v>
      </c>
      <c r="K9" s="299">
        <v>2378</v>
      </c>
      <c r="L9" s="299">
        <v>72372</v>
      </c>
      <c r="M9" s="299">
        <v>25</v>
      </c>
      <c r="N9" s="299">
        <v>199323</v>
      </c>
      <c r="O9" s="299">
        <v>109702</v>
      </c>
      <c r="P9" s="299">
        <v>31681</v>
      </c>
      <c r="Q9" s="299">
        <v>2850</v>
      </c>
      <c r="R9" s="299">
        <v>55076</v>
      </c>
      <c r="S9" s="299">
        <v>14</v>
      </c>
      <c r="T9" s="300"/>
    </row>
    <row r="10" spans="1:20" s="297" customFormat="1" ht="25.5" customHeight="1">
      <c r="A10" s="298" t="s">
        <v>117</v>
      </c>
      <c r="B10" s="299">
        <v>396137</v>
      </c>
      <c r="C10" s="299">
        <v>233668</v>
      </c>
      <c r="D10" s="299">
        <v>34540</v>
      </c>
      <c r="E10" s="299">
        <v>9966</v>
      </c>
      <c r="F10" s="299">
        <v>117957</v>
      </c>
      <c r="G10" s="301">
        <v>6</v>
      </c>
      <c r="H10" s="299">
        <v>193146</v>
      </c>
      <c r="I10" s="299">
        <v>116950</v>
      </c>
      <c r="J10" s="299">
        <v>3403</v>
      </c>
      <c r="K10" s="299">
        <v>4703</v>
      </c>
      <c r="L10" s="299">
        <v>68089</v>
      </c>
      <c r="M10" s="299">
        <v>1</v>
      </c>
      <c r="N10" s="299">
        <v>202991</v>
      </c>
      <c r="O10" s="299">
        <v>116718</v>
      </c>
      <c r="P10" s="299">
        <v>31137</v>
      </c>
      <c r="Q10" s="299">
        <v>5263</v>
      </c>
      <c r="R10" s="299">
        <v>49868</v>
      </c>
      <c r="S10" s="299">
        <v>5</v>
      </c>
      <c r="T10" s="300"/>
    </row>
    <row r="11" spans="1:20" s="297" customFormat="1" ht="25.5" customHeight="1">
      <c r="A11" s="298" t="s">
        <v>118</v>
      </c>
      <c r="B11" s="299">
        <v>414395</v>
      </c>
      <c r="C11" s="301">
        <v>243242</v>
      </c>
      <c r="D11" s="301">
        <v>36245</v>
      </c>
      <c r="E11" s="301">
        <v>16267</v>
      </c>
      <c r="F11" s="301">
        <v>118641</v>
      </c>
      <c r="G11" s="301">
        <f>SUM(M11,S11)</f>
        <v>0</v>
      </c>
      <c r="H11" s="299">
        <v>202807</v>
      </c>
      <c r="I11" s="299">
        <v>121888</v>
      </c>
      <c r="J11" s="299">
        <v>4245</v>
      </c>
      <c r="K11" s="299">
        <v>7885</v>
      </c>
      <c r="L11" s="299">
        <v>68789</v>
      </c>
      <c r="M11" s="299" t="s">
        <v>431</v>
      </c>
      <c r="N11" s="299">
        <v>211588</v>
      </c>
      <c r="O11" s="299">
        <v>121354</v>
      </c>
      <c r="P11" s="299">
        <v>32000</v>
      </c>
      <c r="Q11" s="299">
        <v>8382</v>
      </c>
      <c r="R11" s="299">
        <v>49852</v>
      </c>
      <c r="S11" s="299" t="s">
        <v>431</v>
      </c>
      <c r="T11" s="300"/>
    </row>
    <row r="12" spans="1:20" s="306" customFormat="1" ht="25.5" customHeight="1">
      <c r="A12" s="302" t="s">
        <v>454</v>
      </c>
      <c r="B12" s="303">
        <f>SUM(C12:G12)</f>
        <v>427567</v>
      </c>
      <c r="C12" s="303">
        <f>SUM(C13:C27)</f>
        <v>246544</v>
      </c>
      <c r="D12" s="303">
        <f>SUM(D13:D27)</f>
        <v>37906</v>
      </c>
      <c r="E12" s="303">
        <f>SUM(E13:E27)</f>
        <v>21314</v>
      </c>
      <c r="F12" s="303">
        <f>SUM(F13:F27)</f>
        <v>121803</v>
      </c>
      <c r="G12" s="304" t="s">
        <v>323</v>
      </c>
      <c r="H12" s="303">
        <f>SUM(I12:M12)</f>
        <v>208903</v>
      </c>
      <c r="I12" s="303">
        <f>SUM(I13:I27)</f>
        <v>123745</v>
      </c>
      <c r="J12" s="303">
        <f>SUM(J13:J27)</f>
        <v>4889</v>
      </c>
      <c r="K12" s="303">
        <f>SUM(K13:K27)</f>
        <v>10177</v>
      </c>
      <c r="L12" s="303">
        <f>SUM(L13:L27)</f>
        <v>70092</v>
      </c>
      <c r="M12" s="303" t="s">
        <v>323</v>
      </c>
      <c r="N12" s="303">
        <f>SUM(O12:S12)</f>
        <v>218664</v>
      </c>
      <c r="O12" s="303">
        <f>SUM(O13:O27)</f>
        <v>122799</v>
      </c>
      <c r="P12" s="303">
        <f>SUM(P13:P27)</f>
        <v>33017</v>
      </c>
      <c r="Q12" s="303">
        <f>SUM(Q13:Q27)</f>
        <v>11137</v>
      </c>
      <c r="R12" s="303">
        <f>SUM(R13:R27)</f>
        <v>51711</v>
      </c>
      <c r="S12" s="303" t="s">
        <v>323</v>
      </c>
      <c r="T12" s="305"/>
    </row>
    <row r="13" spans="1:20" s="297" customFormat="1" ht="18.75" customHeight="1">
      <c r="A13" s="298" t="s">
        <v>324</v>
      </c>
      <c r="B13" s="301">
        <v>39164</v>
      </c>
      <c r="C13" s="301">
        <v>136</v>
      </c>
      <c r="D13" s="301">
        <v>4</v>
      </c>
      <c r="E13" s="301">
        <v>14</v>
      </c>
      <c r="F13" s="301">
        <v>39010</v>
      </c>
      <c r="G13" s="301">
        <f aca="true" t="shared" si="0" ref="G13:G27">SUM(M13,S13)</f>
        <v>0</v>
      </c>
      <c r="H13" s="301">
        <v>20588</v>
      </c>
      <c r="I13" s="307">
        <v>60</v>
      </c>
      <c r="J13" s="308">
        <v>3</v>
      </c>
      <c r="K13" s="307">
        <v>8</v>
      </c>
      <c r="L13" s="307">
        <v>20517</v>
      </c>
      <c r="M13" s="303" t="s">
        <v>323</v>
      </c>
      <c r="N13" s="301">
        <v>18576</v>
      </c>
      <c r="O13" s="307">
        <v>76</v>
      </c>
      <c r="P13" s="308">
        <v>1</v>
      </c>
      <c r="Q13" s="307">
        <v>6</v>
      </c>
      <c r="R13" s="307">
        <v>18493</v>
      </c>
      <c r="S13" s="299" t="s">
        <v>431</v>
      </c>
      <c r="T13" s="300"/>
    </row>
    <row r="14" spans="1:20" s="297" customFormat="1" ht="18.75" customHeight="1">
      <c r="A14" s="298" t="s">
        <v>325</v>
      </c>
      <c r="B14" s="301">
        <v>27731</v>
      </c>
      <c r="C14" s="301">
        <v>926</v>
      </c>
      <c r="D14" s="301">
        <v>8</v>
      </c>
      <c r="E14" s="301">
        <v>32</v>
      </c>
      <c r="F14" s="301">
        <v>26765</v>
      </c>
      <c r="G14" s="301">
        <f t="shared" si="0"/>
        <v>0</v>
      </c>
      <c r="H14" s="301">
        <v>15147</v>
      </c>
      <c r="I14" s="307">
        <v>232</v>
      </c>
      <c r="J14" s="307">
        <v>1</v>
      </c>
      <c r="K14" s="307">
        <v>10</v>
      </c>
      <c r="L14" s="307">
        <v>14904</v>
      </c>
      <c r="M14" s="303" t="s">
        <v>323</v>
      </c>
      <c r="N14" s="301">
        <v>12584</v>
      </c>
      <c r="O14" s="307">
        <v>694</v>
      </c>
      <c r="P14" s="307">
        <v>7</v>
      </c>
      <c r="Q14" s="307">
        <v>22</v>
      </c>
      <c r="R14" s="307">
        <v>11861</v>
      </c>
      <c r="S14" s="299" t="s">
        <v>431</v>
      </c>
      <c r="T14" s="300"/>
    </row>
    <row r="15" spans="1:20" s="297" customFormat="1" ht="18.75" customHeight="1">
      <c r="A15" s="298" t="s">
        <v>326</v>
      </c>
      <c r="B15" s="301">
        <v>32113</v>
      </c>
      <c r="C15" s="301">
        <v>8345</v>
      </c>
      <c r="D15" s="301">
        <v>21</v>
      </c>
      <c r="E15" s="301">
        <v>241</v>
      </c>
      <c r="F15" s="301">
        <v>23506</v>
      </c>
      <c r="G15" s="301">
        <f t="shared" si="0"/>
        <v>0</v>
      </c>
      <c r="H15" s="301">
        <v>16232</v>
      </c>
      <c r="I15" s="307">
        <v>2906</v>
      </c>
      <c r="J15" s="307">
        <v>3</v>
      </c>
      <c r="K15" s="307">
        <v>96</v>
      </c>
      <c r="L15" s="307">
        <v>13227</v>
      </c>
      <c r="M15" s="303" t="s">
        <v>323</v>
      </c>
      <c r="N15" s="301">
        <v>15881</v>
      </c>
      <c r="O15" s="307">
        <v>5439</v>
      </c>
      <c r="P15" s="307">
        <v>18</v>
      </c>
      <c r="Q15" s="307">
        <v>145</v>
      </c>
      <c r="R15" s="307">
        <v>10279</v>
      </c>
      <c r="S15" s="299" t="s">
        <v>431</v>
      </c>
      <c r="T15" s="300"/>
    </row>
    <row r="16" spans="1:20" s="297" customFormat="1" ht="18.75" customHeight="1">
      <c r="A16" s="298" t="s">
        <v>327</v>
      </c>
      <c r="B16" s="301">
        <v>35691</v>
      </c>
      <c r="C16" s="301">
        <v>21335</v>
      </c>
      <c r="D16" s="301">
        <v>69</v>
      </c>
      <c r="E16" s="301">
        <v>813</v>
      </c>
      <c r="F16" s="301">
        <v>13474</v>
      </c>
      <c r="G16" s="301">
        <f t="shared" si="0"/>
        <v>0</v>
      </c>
      <c r="H16" s="301">
        <v>18085</v>
      </c>
      <c r="I16" s="307">
        <v>9040</v>
      </c>
      <c r="J16" s="307">
        <v>13</v>
      </c>
      <c r="K16" s="307">
        <v>355</v>
      </c>
      <c r="L16" s="307">
        <v>8677</v>
      </c>
      <c r="M16" s="303" t="s">
        <v>323</v>
      </c>
      <c r="N16" s="301">
        <v>17606</v>
      </c>
      <c r="O16" s="307">
        <v>12295</v>
      </c>
      <c r="P16" s="307">
        <v>56</v>
      </c>
      <c r="Q16" s="307">
        <v>458</v>
      </c>
      <c r="R16" s="307">
        <v>4797</v>
      </c>
      <c r="S16" s="299" t="s">
        <v>431</v>
      </c>
      <c r="T16" s="300"/>
    </row>
    <row r="17" spans="1:20" s="297" customFormat="1" ht="18.75" customHeight="1">
      <c r="A17" s="298" t="s">
        <v>328</v>
      </c>
      <c r="B17" s="301">
        <v>45047</v>
      </c>
      <c r="C17" s="301">
        <v>33879</v>
      </c>
      <c r="D17" s="301">
        <v>253</v>
      </c>
      <c r="E17" s="301">
        <v>2421</v>
      </c>
      <c r="F17" s="301">
        <v>8494</v>
      </c>
      <c r="G17" s="301">
        <f t="shared" si="0"/>
        <v>0</v>
      </c>
      <c r="H17" s="301">
        <v>22516</v>
      </c>
      <c r="I17" s="307">
        <v>15613</v>
      </c>
      <c r="J17" s="307">
        <v>58</v>
      </c>
      <c r="K17" s="307">
        <v>1013</v>
      </c>
      <c r="L17" s="307">
        <v>5832</v>
      </c>
      <c r="M17" s="303" t="s">
        <v>323</v>
      </c>
      <c r="N17" s="301">
        <v>22531</v>
      </c>
      <c r="O17" s="307">
        <v>18266</v>
      </c>
      <c r="P17" s="307">
        <v>195</v>
      </c>
      <c r="Q17" s="307">
        <v>1408</v>
      </c>
      <c r="R17" s="307">
        <v>2662</v>
      </c>
      <c r="S17" s="299" t="s">
        <v>431</v>
      </c>
      <c r="T17" s="300"/>
    </row>
    <row r="18" spans="1:20" s="297" customFormat="1" ht="18.75" customHeight="1">
      <c r="A18" s="298" t="s">
        <v>329</v>
      </c>
      <c r="B18" s="301">
        <v>46681</v>
      </c>
      <c r="C18" s="301">
        <v>37025</v>
      </c>
      <c r="D18" s="301">
        <v>578</v>
      </c>
      <c r="E18" s="301">
        <v>4044</v>
      </c>
      <c r="F18" s="301">
        <v>5034</v>
      </c>
      <c r="G18" s="301">
        <f t="shared" si="0"/>
        <v>0</v>
      </c>
      <c r="H18" s="301">
        <v>23868</v>
      </c>
      <c r="I18" s="307">
        <v>18377</v>
      </c>
      <c r="J18" s="307">
        <v>117</v>
      </c>
      <c r="K18" s="307">
        <v>1874</v>
      </c>
      <c r="L18" s="307">
        <v>3500</v>
      </c>
      <c r="M18" s="303" t="s">
        <v>323</v>
      </c>
      <c r="N18" s="301">
        <v>22813</v>
      </c>
      <c r="O18" s="307">
        <v>18648</v>
      </c>
      <c r="P18" s="307">
        <v>461</v>
      </c>
      <c r="Q18" s="307">
        <v>2170</v>
      </c>
      <c r="R18" s="307">
        <v>1534</v>
      </c>
      <c r="S18" s="299" t="s">
        <v>431</v>
      </c>
      <c r="T18" s="300"/>
    </row>
    <row r="19" spans="1:20" s="297" customFormat="1" ht="18.75" customHeight="1">
      <c r="A19" s="298" t="s">
        <v>330</v>
      </c>
      <c r="B19" s="301">
        <v>43278</v>
      </c>
      <c r="C19" s="301">
        <v>35008</v>
      </c>
      <c r="D19" s="301">
        <v>1157</v>
      </c>
      <c r="E19" s="301">
        <v>4492</v>
      </c>
      <c r="F19" s="301">
        <v>2621</v>
      </c>
      <c r="G19" s="301">
        <f t="shared" si="0"/>
        <v>0</v>
      </c>
      <c r="H19" s="301">
        <v>22144</v>
      </c>
      <c r="I19" s="307">
        <v>17942</v>
      </c>
      <c r="J19" s="307">
        <v>221</v>
      </c>
      <c r="K19" s="307">
        <v>2179</v>
      </c>
      <c r="L19" s="307">
        <v>1802</v>
      </c>
      <c r="M19" s="303" t="s">
        <v>323</v>
      </c>
      <c r="N19" s="301">
        <v>21134</v>
      </c>
      <c r="O19" s="307">
        <v>17066</v>
      </c>
      <c r="P19" s="307">
        <v>936</v>
      </c>
      <c r="Q19" s="307">
        <v>2313</v>
      </c>
      <c r="R19" s="307">
        <v>819</v>
      </c>
      <c r="S19" s="299" t="s">
        <v>431</v>
      </c>
      <c r="T19" s="300"/>
    </row>
    <row r="20" spans="1:20" s="297" customFormat="1" ht="18.75" customHeight="1">
      <c r="A20" s="298" t="s">
        <v>331</v>
      </c>
      <c r="B20" s="301">
        <v>38485</v>
      </c>
      <c r="C20" s="301">
        <v>31197</v>
      </c>
      <c r="D20" s="301">
        <v>1892</v>
      </c>
      <c r="E20" s="301">
        <v>3982</v>
      </c>
      <c r="F20" s="301">
        <v>1414</v>
      </c>
      <c r="G20" s="301">
        <f t="shared" si="0"/>
        <v>0</v>
      </c>
      <c r="H20" s="301">
        <v>19501</v>
      </c>
      <c r="I20" s="307">
        <v>16298</v>
      </c>
      <c r="J20" s="307">
        <v>355</v>
      </c>
      <c r="K20" s="307">
        <v>1975</v>
      </c>
      <c r="L20" s="307">
        <v>873</v>
      </c>
      <c r="M20" s="303" t="s">
        <v>323</v>
      </c>
      <c r="N20" s="301">
        <v>18984</v>
      </c>
      <c r="O20" s="307">
        <v>14899</v>
      </c>
      <c r="P20" s="307">
        <v>1537</v>
      </c>
      <c r="Q20" s="307">
        <v>2007</v>
      </c>
      <c r="R20" s="307">
        <v>541</v>
      </c>
      <c r="S20" s="299" t="s">
        <v>431</v>
      </c>
      <c r="T20" s="300"/>
    </row>
    <row r="21" spans="1:20" s="297" customFormat="1" ht="18.75" customHeight="1">
      <c r="A21" s="298" t="s">
        <v>332</v>
      </c>
      <c r="B21" s="301">
        <v>27406</v>
      </c>
      <c r="C21" s="301">
        <v>22002</v>
      </c>
      <c r="D21" s="301">
        <v>2438</v>
      </c>
      <c r="E21" s="301">
        <v>2294</v>
      </c>
      <c r="F21" s="301">
        <v>672</v>
      </c>
      <c r="G21" s="301">
        <f t="shared" si="0"/>
        <v>0</v>
      </c>
      <c r="H21" s="301">
        <v>13574</v>
      </c>
      <c r="I21" s="307">
        <v>11578</v>
      </c>
      <c r="J21" s="307">
        <v>410</v>
      </c>
      <c r="K21" s="307">
        <v>1192</v>
      </c>
      <c r="L21" s="307">
        <v>394</v>
      </c>
      <c r="M21" s="303" t="s">
        <v>323</v>
      </c>
      <c r="N21" s="301">
        <v>13832</v>
      </c>
      <c r="O21" s="307">
        <v>10424</v>
      </c>
      <c r="P21" s="307">
        <v>2028</v>
      </c>
      <c r="Q21" s="307">
        <v>1102</v>
      </c>
      <c r="R21" s="307">
        <v>278</v>
      </c>
      <c r="S21" s="299" t="s">
        <v>431</v>
      </c>
      <c r="T21" s="300"/>
    </row>
    <row r="22" spans="1:20" s="297" customFormat="1" ht="18.75" customHeight="1">
      <c r="A22" s="298" t="s">
        <v>333</v>
      </c>
      <c r="B22" s="301">
        <v>24163</v>
      </c>
      <c r="C22" s="301">
        <v>18950</v>
      </c>
      <c r="D22" s="301">
        <v>3515</v>
      </c>
      <c r="E22" s="301">
        <v>1350</v>
      </c>
      <c r="F22" s="301">
        <v>348</v>
      </c>
      <c r="G22" s="301">
        <f t="shared" si="0"/>
        <v>0</v>
      </c>
      <c r="H22" s="301">
        <v>11737</v>
      </c>
      <c r="I22" s="307">
        <v>10263</v>
      </c>
      <c r="J22" s="307">
        <v>556</v>
      </c>
      <c r="K22" s="307">
        <v>719</v>
      </c>
      <c r="L22" s="307">
        <v>199</v>
      </c>
      <c r="M22" s="303" t="s">
        <v>323</v>
      </c>
      <c r="N22" s="301">
        <v>12426</v>
      </c>
      <c r="O22" s="307">
        <v>8687</v>
      </c>
      <c r="P22" s="307">
        <v>2959</v>
      </c>
      <c r="Q22" s="307">
        <v>631</v>
      </c>
      <c r="R22" s="307">
        <v>149</v>
      </c>
      <c r="S22" s="299" t="s">
        <v>431</v>
      </c>
      <c r="T22" s="300"/>
    </row>
    <row r="23" spans="1:20" s="297" customFormat="1" ht="18.75" customHeight="1">
      <c r="A23" s="298" t="s">
        <v>334</v>
      </c>
      <c r="B23" s="301">
        <v>21156</v>
      </c>
      <c r="C23" s="301">
        <v>15401</v>
      </c>
      <c r="D23" s="301">
        <v>4763</v>
      </c>
      <c r="E23" s="301">
        <v>807</v>
      </c>
      <c r="F23" s="301">
        <v>185</v>
      </c>
      <c r="G23" s="301">
        <f t="shared" si="0"/>
        <v>0</v>
      </c>
      <c r="H23" s="301">
        <v>9817</v>
      </c>
      <c r="I23" s="307">
        <v>8624</v>
      </c>
      <c r="J23" s="307">
        <v>661</v>
      </c>
      <c r="K23" s="307">
        <v>443</v>
      </c>
      <c r="L23" s="307">
        <v>89</v>
      </c>
      <c r="M23" s="303" t="s">
        <v>323</v>
      </c>
      <c r="N23" s="301">
        <v>11339</v>
      </c>
      <c r="O23" s="307">
        <v>6777</v>
      </c>
      <c r="P23" s="307">
        <v>4102</v>
      </c>
      <c r="Q23" s="307">
        <v>364</v>
      </c>
      <c r="R23" s="307">
        <v>96</v>
      </c>
      <c r="S23" s="299" t="s">
        <v>431</v>
      </c>
      <c r="T23" s="300"/>
    </row>
    <row r="24" spans="1:20" s="297" customFormat="1" ht="18.75" customHeight="1">
      <c r="A24" s="298" t="s">
        <v>335</v>
      </c>
      <c r="B24" s="301">
        <v>18775</v>
      </c>
      <c r="C24" s="301">
        <v>12204</v>
      </c>
      <c r="D24" s="301">
        <v>5990</v>
      </c>
      <c r="E24" s="301">
        <v>467</v>
      </c>
      <c r="F24" s="301">
        <v>114</v>
      </c>
      <c r="G24" s="301">
        <f t="shared" si="0"/>
        <v>0</v>
      </c>
      <c r="H24" s="301">
        <v>7941</v>
      </c>
      <c r="I24" s="307">
        <v>6914</v>
      </c>
      <c r="J24" s="307">
        <v>774</v>
      </c>
      <c r="K24" s="307">
        <v>212</v>
      </c>
      <c r="L24" s="307">
        <v>41</v>
      </c>
      <c r="M24" s="303" t="s">
        <v>323</v>
      </c>
      <c r="N24" s="301">
        <v>10834</v>
      </c>
      <c r="O24" s="307">
        <v>5290</v>
      </c>
      <c r="P24" s="307">
        <v>5216</v>
      </c>
      <c r="Q24" s="307">
        <v>255</v>
      </c>
      <c r="R24" s="307">
        <v>73</v>
      </c>
      <c r="S24" s="299" t="s">
        <v>431</v>
      </c>
      <c r="T24" s="300"/>
    </row>
    <row r="25" spans="1:20" s="297" customFormat="1" ht="18.75" customHeight="1">
      <c r="A25" s="298" t="s">
        <v>336</v>
      </c>
      <c r="B25" s="301">
        <v>14065</v>
      </c>
      <c r="C25" s="301">
        <v>7084</v>
      </c>
      <c r="D25" s="301">
        <v>6670</v>
      </c>
      <c r="E25" s="301">
        <v>231</v>
      </c>
      <c r="F25" s="301">
        <v>80</v>
      </c>
      <c r="G25" s="301">
        <f t="shared" si="0"/>
        <v>0</v>
      </c>
      <c r="H25" s="301">
        <v>4971</v>
      </c>
      <c r="I25" s="307">
        <v>4065</v>
      </c>
      <c r="J25" s="307">
        <v>805</v>
      </c>
      <c r="K25" s="307">
        <v>79</v>
      </c>
      <c r="L25" s="307">
        <v>22</v>
      </c>
      <c r="M25" s="303" t="s">
        <v>323</v>
      </c>
      <c r="N25" s="301">
        <v>9094</v>
      </c>
      <c r="O25" s="307">
        <v>3019</v>
      </c>
      <c r="P25" s="307">
        <v>5865</v>
      </c>
      <c r="Q25" s="307">
        <v>152</v>
      </c>
      <c r="R25" s="307">
        <v>58</v>
      </c>
      <c r="S25" s="299" t="s">
        <v>431</v>
      </c>
      <c r="T25" s="300"/>
    </row>
    <row r="26" spans="1:20" s="297" customFormat="1" ht="18.75" customHeight="1">
      <c r="A26" s="298" t="s">
        <v>337</v>
      </c>
      <c r="B26" s="301">
        <v>7430</v>
      </c>
      <c r="C26" s="301">
        <v>2220</v>
      </c>
      <c r="D26" s="301">
        <v>5088</v>
      </c>
      <c r="E26" s="301">
        <v>82</v>
      </c>
      <c r="F26" s="301">
        <v>40</v>
      </c>
      <c r="G26" s="301">
        <f t="shared" si="0"/>
        <v>0</v>
      </c>
      <c r="H26" s="301">
        <v>1775</v>
      </c>
      <c r="I26" s="307">
        <v>1303</v>
      </c>
      <c r="J26" s="307">
        <v>452</v>
      </c>
      <c r="K26" s="307">
        <v>14</v>
      </c>
      <c r="L26" s="307">
        <v>6</v>
      </c>
      <c r="M26" s="303" t="s">
        <v>323</v>
      </c>
      <c r="N26" s="301">
        <v>5655</v>
      </c>
      <c r="O26" s="307">
        <v>917</v>
      </c>
      <c r="P26" s="307">
        <v>4636</v>
      </c>
      <c r="Q26" s="307">
        <v>68</v>
      </c>
      <c r="R26" s="307">
        <v>34</v>
      </c>
      <c r="S26" s="299" t="s">
        <v>431</v>
      </c>
      <c r="T26" s="300"/>
    </row>
    <row r="27" spans="1:20" s="297" customFormat="1" ht="18.75" customHeight="1">
      <c r="A27" s="292" t="s">
        <v>338</v>
      </c>
      <c r="B27" s="309">
        <v>6382</v>
      </c>
      <c r="C27" s="309">
        <v>832</v>
      </c>
      <c r="D27" s="309">
        <v>5460</v>
      </c>
      <c r="E27" s="309">
        <v>44</v>
      </c>
      <c r="F27" s="309">
        <v>46</v>
      </c>
      <c r="G27" s="309">
        <f t="shared" si="0"/>
        <v>0</v>
      </c>
      <c r="H27" s="309">
        <v>1007</v>
      </c>
      <c r="I27" s="310">
        <v>530</v>
      </c>
      <c r="J27" s="310">
        <v>460</v>
      </c>
      <c r="K27" s="310">
        <v>8</v>
      </c>
      <c r="L27" s="310">
        <v>9</v>
      </c>
      <c r="M27" s="311" t="s">
        <v>323</v>
      </c>
      <c r="N27" s="309">
        <v>5375</v>
      </c>
      <c r="O27" s="310">
        <v>302</v>
      </c>
      <c r="P27" s="310">
        <v>5000</v>
      </c>
      <c r="Q27" s="310">
        <v>36</v>
      </c>
      <c r="R27" s="310">
        <v>37</v>
      </c>
      <c r="S27" s="312" t="s">
        <v>431</v>
      </c>
      <c r="T27" s="300"/>
    </row>
    <row r="28" spans="1:19" s="314" customFormat="1" ht="15" customHeight="1">
      <c r="A28" s="247" t="s">
        <v>460</v>
      </c>
      <c r="B28" s="313"/>
      <c r="C28" s="313"/>
      <c r="D28" s="313"/>
      <c r="L28" s="315" t="s">
        <v>473</v>
      </c>
      <c r="N28" s="316"/>
      <c r="O28" s="316"/>
      <c r="P28" s="316"/>
      <c r="Q28" s="316"/>
      <c r="R28" s="316"/>
      <c r="S28" s="317"/>
    </row>
    <row r="29" spans="1:16" s="314" customFormat="1" ht="15" customHeight="1">
      <c r="A29" s="318" t="s">
        <v>457</v>
      </c>
      <c r="L29" s="318" t="s">
        <v>461</v>
      </c>
      <c r="N29" s="318"/>
      <c r="O29" s="318"/>
      <c r="P29" s="319" t="s">
        <v>312</v>
      </c>
    </row>
    <row r="30" spans="1:12" s="314" customFormat="1" ht="15" customHeight="1">
      <c r="A30" s="318" t="s">
        <v>458</v>
      </c>
      <c r="L30" s="314" t="s">
        <v>462</v>
      </c>
    </row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79.5" customHeight="1" hidden="1"/>
    <row r="1203" ht="79.5" customHeight="1" hidden="1"/>
    <row r="1204" ht="79.5" customHeight="1" hidden="1"/>
    <row r="1205" ht="79.5" customHeight="1" hidden="1"/>
    <row r="1206" ht="79.5" customHeight="1" hidden="1"/>
    <row r="1207" ht="79.5" customHeight="1" hidden="1"/>
    <row r="1208" ht="79.5" customHeight="1" hidden="1"/>
    <row r="1209" ht="79.5" customHeight="1" hidden="1"/>
    <row r="1210" ht="79.5" customHeight="1" hidden="1"/>
    <row r="1211" ht="79.5" customHeight="1" hidden="1"/>
    <row r="1212" ht="79.5" customHeight="1" hidden="1"/>
    <row r="1213" ht="79.5" customHeight="1" hidden="1"/>
    <row r="1214" ht="79.5" customHeight="1" hidden="1"/>
    <row r="1215" ht="79.5" customHeight="1" hidden="1"/>
    <row r="1216" ht="79.5" customHeight="1" hidden="1"/>
    <row r="1217" ht="79.5" customHeight="1" hidden="1"/>
    <row r="1218" ht="79.5" customHeight="1" hidden="1"/>
    <row r="1219" ht="79.5" customHeight="1" hidden="1"/>
    <row r="1220" ht="79.5" customHeight="1" hidden="1"/>
    <row r="1221" ht="79.5" customHeight="1" hidden="1"/>
    <row r="1222" ht="79.5" customHeight="1" hidden="1"/>
    <row r="1223" ht="79.5" customHeight="1" hidden="1"/>
    <row r="1224" ht="79.5" customHeight="1" hidden="1"/>
    <row r="1225" ht="79.5" customHeight="1" hidden="1"/>
    <row r="1226" ht="79.5" customHeight="1" hidden="1"/>
    <row r="1227" ht="79.5" customHeight="1" hidden="1"/>
    <row r="1228" ht="79.5" customHeight="1" hidden="1"/>
    <row r="1229" ht="79.5" customHeight="1" hidden="1"/>
    <row r="1230" ht="79.5" customHeight="1" hidden="1"/>
    <row r="1231" ht="79.5" customHeight="1" hidden="1"/>
    <row r="1232" ht="79.5" customHeight="1" hidden="1"/>
    <row r="1233" ht="79.5" customHeight="1" hidden="1"/>
    <row r="1234" ht="79.5" customHeight="1" hidden="1"/>
    <row r="1235" ht="79.5" customHeight="1" hidden="1"/>
    <row r="1236" ht="79.5" customHeight="1" hidden="1"/>
    <row r="1237" ht="79.5" customHeight="1" hidden="1"/>
    <row r="1238" ht="79.5" customHeight="1" hidden="1"/>
    <row r="1239" ht="79.5" customHeight="1" hidden="1"/>
    <row r="1240" ht="79.5" customHeight="1" hidden="1"/>
    <row r="1241" ht="79.5" customHeight="1" hidden="1"/>
    <row r="1242" ht="79.5" customHeight="1" hidden="1"/>
    <row r="1243" ht="79.5" customHeight="1" hidden="1"/>
    <row r="1244" ht="79.5" customHeight="1" hidden="1"/>
    <row r="1245" ht="79.5" customHeight="1" hidden="1"/>
    <row r="1246" ht="79.5" customHeight="1" hidden="1"/>
    <row r="1247" ht="79.5" customHeight="1" hidden="1"/>
    <row r="1248" ht="79.5" customHeight="1" hidden="1"/>
    <row r="1249" ht="79.5" customHeight="1" hidden="1"/>
    <row r="1258" ht="79.5" customHeight="1">
      <c r="A1258" s="320" t="s">
        <v>119</v>
      </c>
    </row>
  </sheetData>
  <sheetProtection/>
  <mergeCells count="4">
    <mergeCell ref="A1:S1"/>
    <mergeCell ref="B3:G3"/>
    <mergeCell ref="H3:M3"/>
    <mergeCell ref="N3:S3"/>
  </mergeCells>
  <printOptions horizontalCentered="1" verticalCentered="1"/>
  <pageMargins left="0.35433070866141736" right="0.35433070866141736" top="0.3937007874015748" bottom="0.27" header="0.5118110236220472" footer="0.37"/>
  <pageSetup horizontalDpi="600" verticalDpi="600" orientation="landscape" paperSize="9" scale="83" r:id="rId1"/>
  <rowBreaks count="1" manualBreakCount="1">
    <brk id="3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4"/>
  <sheetViews>
    <sheetView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5" sqref="F25"/>
    </sheetView>
  </sheetViews>
  <sheetFormatPr defaultColWidth="15.77734375" defaultRowHeight="19.5" customHeight="1"/>
  <cols>
    <col min="1" max="1" width="9.5546875" style="297" customWidth="1"/>
    <col min="2" max="36" width="10.4453125" style="297" customWidth="1"/>
    <col min="37" max="16384" width="15.77734375" style="297" customWidth="1"/>
  </cols>
  <sheetData>
    <row r="1" spans="1:36" s="41" customFormat="1" ht="30" customHeight="1">
      <c r="A1" s="931" t="s">
        <v>750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  <c r="V1" s="932"/>
      <c r="W1" s="932"/>
      <c r="X1" s="932"/>
      <c r="Y1" s="932"/>
      <c r="Z1" s="932"/>
      <c r="AA1" s="932"/>
      <c r="AB1" s="932"/>
      <c r="AC1" s="932"/>
      <c r="AD1" s="932"/>
      <c r="AE1" s="932"/>
      <c r="AF1" s="932"/>
      <c r="AG1" s="932"/>
      <c r="AH1" s="932"/>
      <c r="AI1" s="932"/>
      <c r="AJ1" s="932"/>
    </row>
    <row r="2" spans="1:36" s="41" customFormat="1" ht="19.5" customHeight="1">
      <c r="A2" s="469" t="s">
        <v>314</v>
      </c>
      <c r="AJ2" s="42" t="s">
        <v>130</v>
      </c>
    </row>
    <row r="3" spans="1:36" s="41" customFormat="1" ht="19.5" customHeight="1">
      <c r="A3" s="53"/>
      <c r="B3" s="933" t="s">
        <v>529</v>
      </c>
      <c r="C3" s="934"/>
      <c r="D3" s="934"/>
      <c r="E3" s="935"/>
      <c r="F3" s="935"/>
      <c r="G3" s="935"/>
      <c r="H3" s="935"/>
      <c r="I3" s="935"/>
      <c r="J3" s="936"/>
      <c r="K3" s="937" t="s">
        <v>710</v>
      </c>
      <c r="L3" s="935"/>
      <c r="M3" s="935"/>
      <c r="N3" s="935"/>
      <c r="O3" s="935"/>
      <c r="P3" s="935"/>
      <c r="Q3" s="935"/>
      <c r="R3" s="935"/>
      <c r="S3" s="936"/>
      <c r="T3" s="933" t="s">
        <v>711</v>
      </c>
      <c r="U3" s="934"/>
      <c r="V3" s="934"/>
      <c r="W3" s="935"/>
      <c r="X3" s="935"/>
      <c r="Y3" s="935"/>
      <c r="Z3" s="935"/>
      <c r="AA3" s="935"/>
      <c r="AB3" s="936"/>
      <c r="AC3" s="933" t="s">
        <v>712</v>
      </c>
      <c r="AD3" s="934"/>
      <c r="AE3" s="934"/>
      <c r="AF3" s="935"/>
      <c r="AG3" s="935"/>
      <c r="AH3" s="936"/>
      <c r="AI3" s="470" t="s">
        <v>713</v>
      </c>
      <c r="AJ3" s="249" t="s">
        <v>714</v>
      </c>
    </row>
    <row r="4" spans="1:36" s="41" customFormat="1" ht="19.5" customHeight="1">
      <c r="A4" s="43" t="s">
        <v>715</v>
      </c>
      <c r="B4" s="249"/>
      <c r="C4" s="578"/>
      <c r="D4" s="579"/>
      <c r="E4" s="471" t="s">
        <v>530</v>
      </c>
      <c r="F4" s="248" t="s">
        <v>531</v>
      </c>
      <c r="G4" s="248" t="s">
        <v>532</v>
      </c>
      <c r="H4" s="248" t="s">
        <v>533</v>
      </c>
      <c r="I4" s="248" t="s">
        <v>534</v>
      </c>
      <c r="J4" s="249" t="s">
        <v>535</v>
      </c>
      <c r="K4" s="249"/>
      <c r="L4" s="578"/>
      <c r="M4" s="579"/>
      <c r="N4" s="248" t="s">
        <v>530</v>
      </c>
      <c r="O4" s="248" t="s">
        <v>531</v>
      </c>
      <c r="P4" s="248" t="s">
        <v>532</v>
      </c>
      <c r="Q4" s="248" t="s">
        <v>533</v>
      </c>
      <c r="R4" s="248" t="s">
        <v>534</v>
      </c>
      <c r="S4" s="249" t="s">
        <v>535</v>
      </c>
      <c r="T4" s="249"/>
      <c r="U4" s="578"/>
      <c r="V4" s="579"/>
      <c r="W4" s="248" t="s">
        <v>530</v>
      </c>
      <c r="X4" s="248" t="s">
        <v>531</v>
      </c>
      <c r="Y4" s="248" t="s">
        <v>532</v>
      </c>
      <c r="Z4" s="248" t="s">
        <v>533</v>
      </c>
      <c r="AA4" s="248" t="s">
        <v>534</v>
      </c>
      <c r="AB4" s="249" t="s">
        <v>535</v>
      </c>
      <c r="AC4" s="249"/>
      <c r="AD4" s="578"/>
      <c r="AE4" s="579"/>
      <c r="AF4" s="248" t="s">
        <v>533</v>
      </c>
      <c r="AG4" s="248" t="s">
        <v>534</v>
      </c>
      <c r="AH4" s="249" t="s">
        <v>535</v>
      </c>
      <c r="AI4" s="24"/>
      <c r="AJ4" s="24"/>
    </row>
    <row r="5" spans="1:36" s="41" customFormat="1" ht="19.5" customHeight="1">
      <c r="A5" s="43" t="s">
        <v>716</v>
      </c>
      <c r="B5" s="18" t="s">
        <v>100</v>
      </c>
      <c r="C5" s="16" t="s">
        <v>255</v>
      </c>
      <c r="D5" s="21" t="s">
        <v>256</v>
      </c>
      <c r="E5" s="670"/>
      <c r="F5" s="250"/>
      <c r="G5" s="250"/>
      <c r="H5" s="250"/>
      <c r="I5" s="250" t="s">
        <v>40</v>
      </c>
      <c r="J5" s="24" t="s">
        <v>536</v>
      </c>
      <c r="K5" s="18" t="s">
        <v>100</v>
      </c>
      <c r="L5" s="16" t="s">
        <v>255</v>
      </c>
      <c r="M5" s="21" t="s">
        <v>256</v>
      </c>
      <c r="N5" s="250"/>
      <c r="O5" s="250"/>
      <c r="P5" s="250"/>
      <c r="Q5" s="250"/>
      <c r="R5" s="250" t="s">
        <v>40</v>
      </c>
      <c r="S5" s="24" t="s">
        <v>536</v>
      </c>
      <c r="T5" s="18" t="s">
        <v>100</v>
      </c>
      <c r="U5" s="16" t="s">
        <v>255</v>
      </c>
      <c r="V5" s="21" t="s">
        <v>256</v>
      </c>
      <c r="W5" s="250"/>
      <c r="X5" s="250"/>
      <c r="Y5" s="250"/>
      <c r="Z5" s="250"/>
      <c r="AA5" s="250" t="s">
        <v>40</v>
      </c>
      <c r="AB5" s="24" t="s">
        <v>536</v>
      </c>
      <c r="AC5" s="18" t="s">
        <v>100</v>
      </c>
      <c r="AD5" s="16" t="s">
        <v>255</v>
      </c>
      <c r="AE5" s="21" t="s">
        <v>256</v>
      </c>
      <c r="AF5" s="250"/>
      <c r="AG5" s="250" t="s">
        <v>40</v>
      </c>
      <c r="AH5" s="24"/>
      <c r="AI5" s="24"/>
      <c r="AJ5" s="24"/>
    </row>
    <row r="6" spans="1:36" s="41" customFormat="1" ht="19.5" customHeight="1">
      <c r="A6" s="671"/>
      <c r="B6" s="250"/>
      <c r="C6" s="250"/>
      <c r="D6" s="670"/>
      <c r="E6" s="670" t="s">
        <v>131</v>
      </c>
      <c r="F6" s="250" t="s">
        <v>132</v>
      </c>
      <c r="G6" s="250" t="s">
        <v>133</v>
      </c>
      <c r="H6" s="473" t="s">
        <v>134</v>
      </c>
      <c r="I6" s="250" t="s">
        <v>40</v>
      </c>
      <c r="J6" s="24" t="s">
        <v>135</v>
      </c>
      <c r="K6" s="250"/>
      <c r="L6" s="250"/>
      <c r="M6" s="670"/>
      <c r="N6" s="250" t="s">
        <v>131</v>
      </c>
      <c r="O6" s="250" t="s">
        <v>132</v>
      </c>
      <c r="P6" s="250" t="s">
        <v>133</v>
      </c>
      <c r="Q6" s="473" t="s">
        <v>134</v>
      </c>
      <c r="R6" s="938" t="s">
        <v>139</v>
      </c>
      <c r="S6" s="24" t="s">
        <v>135</v>
      </c>
      <c r="T6" s="250"/>
      <c r="U6" s="250"/>
      <c r="V6" s="670"/>
      <c r="W6" s="250" t="s">
        <v>131</v>
      </c>
      <c r="X6" s="250" t="s">
        <v>132</v>
      </c>
      <c r="Y6" s="250" t="s">
        <v>133</v>
      </c>
      <c r="Z6" s="473" t="s">
        <v>134</v>
      </c>
      <c r="AA6" s="938" t="s">
        <v>139</v>
      </c>
      <c r="AB6" s="24" t="s">
        <v>135</v>
      </c>
      <c r="AC6" s="250"/>
      <c r="AD6" s="250"/>
      <c r="AE6" s="670"/>
      <c r="AF6" s="473" t="s">
        <v>134</v>
      </c>
      <c r="AG6" s="938" t="s">
        <v>139</v>
      </c>
      <c r="AH6" s="24" t="s">
        <v>135</v>
      </c>
      <c r="AI6" s="24" t="s">
        <v>136</v>
      </c>
      <c r="AJ6" s="24"/>
    </row>
    <row r="7" spans="1:36" s="41" customFormat="1" ht="19.5" customHeight="1">
      <c r="A7" s="61"/>
      <c r="B7" s="25" t="s">
        <v>173</v>
      </c>
      <c r="C7" s="25" t="s">
        <v>55</v>
      </c>
      <c r="D7" s="672" t="s">
        <v>56</v>
      </c>
      <c r="E7" s="673" t="s">
        <v>137</v>
      </c>
      <c r="F7" s="674" t="s">
        <v>137</v>
      </c>
      <c r="G7" s="674" t="s">
        <v>137</v>
      </c>
      <c r="H7" s="674" t="s">
        <v>138</v>
      </c>
      <c r="I7" s="25" t="s">
        <v>139</v>
      </c>
      <c r="J7" s="675" t="s">
        <v>137</v>
      </c>
      <c r="K7" s="25" t="s">
        <v>173</v>
      </c>
      <c r="L7" s="25" t="s">
        <v>55</v>
      </c>
      <c r="M7" s="672" t="s">
        <v>56</v>
      </c>
      <c r="N7" s="674" t="s">
        <v>137</v>
      </c>
      <c r="O7" s="674" t="s">
        <v>137</v>
      </c>
      <c r="P7" s="674" t="s">
        <v>137</v>
      </c>
      <c r="Q7" s="674" t="s">
        <v>138</v>
      </c>
      <c r="R7" s="939"/>
      <c r="S7" s="675" t="s">
        <v>137</v>
      </c>
      <c r="T7" s="25" t="s">
        <v>173</v>
      </c>
      <c r="U7" s="25" t="s">
        <v>55</v>
      </c>
      <c r="V7" s="672" t="s">
        <v>56</v>
      </c>
      <c r="W7" s="674" t="s">
        <v>137</v>
      </c>
      <c r="X7" s="674" t="s">
        <v>137</v>
      </c>
      <c r="Y7" s="674" t="s">
        <v>137</v>
      </c>
      <c r="Z7" s="674" t="s">
        <v>138</v>
      </c>
      <c r="AA7" s="939"/>
      <c r="AB7" s="675" t="s">
        <v>137</v>
      </c>
      <c r="AC7" s="25" t="s">
        <v>173</v>
      </c>
      <c r="AD7" s="25" t="s">
        <v>55</v>
      </c>
      <c r="AE7" s="672" t="s">
        <v>56</v>
      </c>
      <c r="AF7" s="674" t="s">
        <v>138</v>
      </c>
      <c r="AG7" s="939"/>
      <c r="AH7" s="675" t="s">
        <v>137</v>
      </c>
      <c r="AI7" s="675" t="s">
        <v>140</v>
      </c>
      <c r="AJ7" s="26" t="s">
        <v>141</v>
      </c>
    </row>
    <row r="8" spans="1:36" s="41" customFormat="1" ht="19.5" customHeight="1">
      <c r="A8" s="46" t="s">
        <v>128</v>
      </c>
      <c r="B8" s="676">
        <v>152803</v>
      </c>
      <c r="C8" s="676"/>
      <c r="D8" s="676"/>
      <c r="E8" s="676">
        <v>62890</v>
      </c>
      <c r="F8" s="676">
        <v>38748</v>
      </c>
      <c r="G8" s="676">
        <v>34950</v>
      </c>
      <c r="H8" s="676">
        <v>4576</v>
      </c>
      <c r="I8" s="676">
        <v>11639</v>
      </c>
      <c r="J8" s="682"/>
      <c r="K8" s="676">
        <v>215125</v>
      </c>
      <c r="L8" s="676"/>
      <c r="M8" s="676"/>
      <c r="N8" s="676">
        <v>62218</v>
      </c>
      <c r="O8" s="676">
        <v>52297</v>
      </c>
      <c r="P8" s="676">
        <v>80574</v>
      </c>
      <c r="Q8" s="676">
        <v>8024</v>
      </c>
      <c r="R8" s="676">
        <v>12012</v>
      </c>
      <c r="S8" s="677"/>
      <c r="T8" s="676">
        <v>13756</v>
      </c>
      <c r="U8" s="676"/>
      <c r="V8" s="676"/>
      <c r="W8" s="676">
        <v>2292</v>
      </c>
      <c r="X8" s="676">
        <v>2735</v>
      </c>
      <c r="Y8" s="676">
        <v>3653</v>
      </c>
      <c r="Z8" s="676">
        <v>1093</v>
      </c>
      <c r="AA8" s="676">
        <v>3983</v>
      </c>
      <c r="AB8" s="677"/>
      <c r="AC8" s="676"/>
      <c r="AD8" s="676"/>
      <c r="AE8" s="676"/>
      <c r="AF8" s="676"/>
      <c r="AG8" s="676"/>
      <c r="AH8" s="676"/>
      <c r="AI8" s="676">
        <v>52522</v>
      </c>
      <c r="AJ8" s="676"/>
    </row>
    <row r="9" spans="1:36" s="41" customFormat="1" ht="19.5" customHeight="1">
      <c r="A9" s="46" t="s">
        <v>129</v>
      </c>
      <c r="B9" s="676">
        <v>139190</v>
      </c>
      <c r="C9" s="676"/>
      <c r="D9" s="676"/>
      <c r="E9" s="676">
        <v>58775</v>
      </c>
      <c r="F9" s="676">
        <v>29844</v>
      </c>
      <c r="G9" s="676">
        <v>34741</v>
      </c>
      <c r="H9" s="676">
        <v>2892</v>
      </c>
      <c r="I9" s="676">
        <v>12938</v>
      </c>
      <c r="J9" s="682"/>
      <c r="K9" s="676">
        <v>268116</v>
      </c>
      <c r="L9" s="676"/>
      <c r="M9" s="676"/>
      <c r="N9" s="676">
        <v>55017</v>
      </c>
      <c r="O9" s="676">
        <v>53443</v>
      </c>
      <c r="P9" s="676">
        <v>124686</v>
      </c>
      <c r="Q9" s="676">
        <v>9475</v>
      </c>
      <c r="R9" s="676">
        <v>25495</v>
      </c>
      <c r="S9" s="677"/>
      <c r="T9" s="676">
        <v>13904</v>
      </c>
      <c r="U9" s="676"/>
      <c r="V9" s="676"/>
      <c r="W9" s="676">
        <v>1452</v>
      </c>
      <c r="X9" s="676">
        <v>2057</v>
      </c>
      <c r="Y9" s="676">
        <v>3173</v>
      </c>
      <c r="Z9" s="676">
        <v>1156</v>
      </c>
      <c r="AA9" s="676">
        <v>6066</v>
      </c>
      <c r="AB9" s="677"/>
      <c r="AC9" s="676"/>
      <c r="AD9" s="676"/>
      <c r="AE9" s="676"/>
      <c r="AF9" s="676"/>
      <c r="AG9" s="676"/>
      <c r="AH9" s="676"/>
      <c r="AI9" s="676">
        <v>49459</v>
      </c>
      <c r="AJ9" s="676">
        <v>14</v>
      </c>
    </row>
    <row r="10" spans="1:36" s="41" customFormat="1" ht="19.5" customHeight="1">
      <c r="A10" s="46" t="s">
        <v>282</v>
      </c>
      <c r="B10" s="676">
        <v>124185</v>
      </c>
      <c r="C10" s="676"/>
      <c r="D10" s="676"/>
      <c r="E10" s="676">
        <v>42477</v>
      </c>
      <c r="F10" s="676">
        <v>28556</v>
      </c>
      <c r="G10" s="676">
        <v>26807</v>
      </c>
      <c r="H10" s="676">
        <v>7771</v>
      </c>
      <c r="I10" s="676">
        <v>18095</v>
      </c>
      <c r="J10" s="683">
        <v>479</v>
      </c>
      <c r="K10" s="676">
        <v>279649</v>
      </c>
      <c r="L10" s="676"/>
      <c r="M10" s="676"/>
      <c r="N10" s="676">
        <v>49263</v>
      </c>
      <c r="O10" s="676">
        <v>43559</v>
      </c>
      <c r="P10" s="676">
        <v>130785</v>
      </c>
      <c r="Q10" s="676">
        <v>16889</v>
      </c>
      <c r="R10" s="676">
        <v>36464</v>
      </c>
      <c r="S10" s="676">
        <v>2689</v>
      </c>
      <c r="T10" s="676">
        <v>10556</v>
      </c>
      <c r="U10" s="676"/>
      <c r="V10" s="676"/>
      <c r="W10" s="676">
        <v>2091</v>
      </c>
      <c r="X10" s="676">
        <v>2133</v>
      </c>
      <c r="Y10" s="676">
        <v>3140</v>
      </c>
      <c r="Z10" s="676">
        <v>463</v>
      </c>
      <c r="AA10" s="676">
        <v>2665</v>
      </c>
      <c r="AB10" s="676">
        <v>64</v>
      </c>
      <c r="AC10" s="676"/>
      <c r="AD10" s="676"/>
      <c r="AE10" s="676"/>
      <c r="AF10" s="676"/>
      <c r="AG10" s="676"/>
      <c r="AH10" s="676"/>
      <c r="AI10" s="676">
        <v>42013</v>
      </c>
      <c r="AJ10" s="676">
        <v>32</v>
      </c>
    </row>
    <row r="11" spans="1:36" s="41" customFormat="1" ht="19.5" customHeight="1">
      <c r="A11" s="46" t="s">
        <v>117</v>
      </c>
      <c r="B11" s="678">
        <v>123144</v>
      </c>
      <c r="C11" s="678"/>
      <c r="D11" s="678"/>
      <c r="E11" s="678">
        <v>45500</v>
      </c>
      <c r="F11" s="678">
        <v>20094</v>
      </c>
      <c r="G11" s="678">
        <v>23522</v>
      </c>
      <c r="H11" s="678">
        <v>14942</v>
      </c>
      <c r="I11" s="678">
        <v>17893</v>
      </c>
      <c r="J11" s="678">
        <v>1193</v>
      </c>
      <c r="K11" s="678">
        <v>283152</v>
      </c>
      <c r="L11" s="678"/>
      <c r="M11" s="678"/>
      <c r="N11" s="678">
        <v>44830</v>
      </c>
      <c r="O11" s="678">
        <v>38997</v>
      </c>
      <c r="P11" s="678">
        <v>119301</v>
      </c>
      <c r="Q11" s="678">
        <v>38084</v>
      </c>
      <c r="R11" s="678">
        <v>38461</v>
      </c>
      <c r="S11" s="678">
        <v>3479</v>
      </c>
      <c r="T11" s="678">
        <v>14604</v>
      </c>
      <c r="U11" s="678"/>
      <c r="V11" s="678"/>
      <c r="W11" s="678">
        <v>3037</v>
      </c>
      <c r="X11" s="678">
        <v>2737</v>
      </c>
      <c r="Y11" s="678">
        <v>3849</v>
      </c>
      <c r="Z11" s="678">
        <v>2394</v>
      </c>
      <c r="AA11" s="678">
        <v>2509</v>
      </c>
      <c r="AB11" s="678">
        <v>78</v>
      </c>
      <c r="AC11" s="676">
        <v>1648</v>
      </c>
      <c r="AD11" s="676"/>
      <c r="AE11" s="676"/>
      <c r="AF11" s="677"/>
      <c r="AG11" s="677"/>
      <c r="AH11" s="677"/>
      <c r="AI11" s="678">
        <v>40858</v>
      </c>
      <c r="AJ11" s="678">
        <v>6</v>
      </c>
    </row>
    <row r="12" spans="1:36" s="41" customFormat="1" ht="19.5" customHeight="1">
      <c r="A12" s="46" t="s">
        <v>118</v>
      </c>
      <c r="B12" s="678">
        <v>126333</v>
      </c>
      <c r="C12" s="678"/>
      <c r="D12" s="678"/>
      <c r="E12" s="678">
        <v>50990</v>
      </c>
      <c r="F12" s="678">
        <v>23299</v>
      </c>
      <c r="G12" s="678">
        <v>19430</v>
      </c>
      <c r="H12" s="678">
        <v>12509</v>
      </c>
      <c r="I12" s="678">
        <v>18734</v>
      </c>
      <c r="J12" s="678">
        <v>1371</v>
      </c>
      <c r="K12" s="678">
        <v>309632</v>
      </c>
      <c r="L12" s="678"/>
      <c r="M12" s="678"/>
      <c r="N12" s="678">
        <v>41732</v>
      </c>
      <c r="O12" s="678">
        <v>36605</v>
      </c>
      <c r="P12" s="678">
        <v>119712</v>
      </c>
      <c r="Q12" s="678">
        <v>51940</v>
      </c>
      <c r="R12" s="678">
        <v>54175</v>
      </c>
      <c r="S12" s="678">
        <v>5468</v>
      </c>
      <c r="T12" s="678">
        <v>13129</v>
      </c>
      <c r="U12" s="678"/>
      <c r="V12" s="678"/>
      <c r="W12" s="678">
        <v>2801</v>
      </c>
      <c r="X12" s="678">
        <v>2081</v>
      </c>
      <c r="Y12" s="678">
        <v>2750</v>
      </c>
      <c r="Z12" s="678">
        <v>2711</v>
      </c>
      <c r="AA12" s="678">
        <v>2690</v>
      </c>
      <c r="AB12" s="678">
        <v>96</v>
      </c>
      <c r="AC12" s="678">
        <v>3315</v>
      </c>
      <c r="AD12" s="678"/>
      <c r="AE12" s="678"/>
      <c r="AF12" s="678">
        <v>1132</v>
      </c>
      <c r="AG12" s="678">
        <v>620</v>
      </c>
      <c r="AH12" s="678">
        <v>1563</v>
      </c>
      <c r="AI12" s="678">
        <v>37780</v>
      </c>
      <c r="AJ12" s="680">
        <v>0</v>
      </c>
    </row>
    <row r="13" spans="1:36" s="176" customFormat="1" ht="19.5" customHeight="1">
      <c r="A13" s="492" t="s">
        <v>33</v>
      </c>
      <c r="B13" s="679">
        <v>123760</v>
      </c>
      <c r="C13" s="679">
        <v>67535</v>
      </c>
      <c r="D13" s="679">
        <v>56225</v>
      </c>
      <c r="E13" s="679">
        <v>43443</v>
      </c>
      <c r="F13" s="679">
        <v>24800</v>
      </c>
      <c r="G13" s="679">
        <v>23906</v>
      </c>
      <c r="H13" s="679">
        <v>11804</v>
      </c>
      <c r="I13" s="679">
        <v>17826</v>
      </c>
      <c r="J13" s="679">
        <v>1981</v>
      </c>
      <c r="K13" s="679">
        <v>316874</v>
      </c>
      <c r="L13" s="679">
        <v>157004</v>
      </c>
      <c r="M13" s="679">
        <v>159870</v>
      </c>
      <c r="N13" s="679">
        <v>39315</v>
      </c>
      <c r="O13" s="679">
        <v>34759</v>
      </c>
      <c r="P13" s="679">
        <v>114516</v>
      </c>
      <c r="Q13" s="679">
        <v>59395</v>
      </c>
      <c r="R13" s="679">
        <v>60913</v>
      </c>
      <c r="S13" s="679">
        <v>7976</v>
      </c>
      <c r="T13" s="679">
        <v>18387</v>
      </c>
      <c r="U13" s="679">
        <v>10689</v>
      </c>
      <c r="V13" s="679">
        <v>7698</v>
      </c>
      <c r="W13" s="679">
        <v>3956</v>
      </c>
      <c r="X13" s="679">
        <v>2794</v>
      </c>
      <c r="Y13" s="679">
        <v>3843</v>
      </c>
      <c r="Z13" s="679">
        <v>4390</v>
      </c>
      <c r="AA13" s="679">
        <v>3144</v>
      </c>
      <c r="AB13" s="679">
        <v>260</v>
      </c>
      <c r="AC13" s="679">
        <v>3881</v>
      </c>
      <c r="AD13" s="679">
        <v>2307</v>
      </c>
      <c r="AE13" s="679">
        <v>1574</v>
      </c>
      <c r="AF13" s="679">
        <v>1111</v>
      </c>
      <c r="AG13" s="679">
        <v>806</v>
      </c>
      <c r="AH13" s="679">
        <v>1964</v>
      </c>
      <c r="AI13" s="679">
        <v>32164</v>
      </c>
      <c r="AJ13" s="680">
        <v>0</v>
      </c>
    </row>
    <row r="14" spans="1:36" s="176" customFormat="1" ht="19.5" customHeight="1">
      <c r="A14" s="46" t="s">
        <v>142</v>
      </c>
      <c r="B14" s="684">
        <v>21430</v>
      </c>
      <c r="C14" s="684">
        <v>11274</v>
      </c>
      <c r="D14" s="684">
        <v>10156</v>
      </c>
      <c r="E14" s="680">
        <v>21430</v>
      </c>
      <c r="F14" s="680">
        <v>0</v>
      </c>
      <c r="G14" s="680">
        <v>0</v>
      </c>
      <c r="H14" s="680">
        <v>0</v>
      </c>
      <c r="I14" s="680">
        <v>0</v>
      </c>
      <c r="J14" s="680">
        <v>0</v>
      </c>
      <c r="K14" s="685">
        <v>0</v>
      </c>
      <c r="L14" s="685">
        <v>0</v>
      </c>
      <c r="M14" s="685">
        <v>0</v>
      </c>
      <c r="N14" s="680">
        <v>0</v>
      </c>
      <c r="O14" s="680">
        <v>0</v>
      </c>
      <c r="P14" s="680">
        <v>0</v>
      </c>
      <c r="Q14" s="680">
        <v>0</v>
      </c>
      <c r="R14" s="680">
        <v>0</v>
      </c>
      <c r="S14" s="680">
        <v>0</v>
      </c>
      <c r="T14" s="685">
        <v>2</v>
      </c>
      <c r="U14" s="685">
        <v>2</v>
      </c>
      <c r="V14" s="685">
        <v>0</v>
      </c>
      <c r="W14" s="680">
        <v>2</v>
      </c>
      <c r="X14" s="680">
        <v>0</v>
      </c>
      <c r="Y14" s="680">
        <v>0</v>
      </c>
      <c r="Z14" s="680">
        <v>0</v>
      </c>
      <c r="AA14" s="680">
        <v>0</v>
      </c>
      <c r="AB14" s="680">
        <v>0</v>
      </c>
      <c r="AC14" s="680">
        <v>0</v>
      </c>
      <c r="AD14" s="680">
        <v>0</v>
      </c>
      <c r="AE14" s="680">
        <v>0</v>
      </c>
      <c r="AF14" s="680">
        <v>0</v>
      </c>
      <c r="AG14" s="680">
        <v>0</v>
      </c>
      <c r="AH14" s="680">
        <v>0</v>
      </c>
      <c r="AI14" s="680">
        <v>4903</v>
      </c>
      <c r="AJ14" s="680">
        <v>0</v>
      </c>
    </row>
    <row r="15" spans="1:36" s="41" customFormat="1" ht="19.5" customHeight="1">
      <c r="A15" s="46" t="s">
        <v>143</v>
      </c>
      <c r="B15" s="684">
        <v>41028</v>
      </c>
      <c r="C15" s="684">
        <v>21366</v>
      </c>
      <c r="D15" s="684">
        <v>19662</v>
      </c>
      <c r="E15" s="680">
        <v>22012</v>
      </c>
      <c r="F15" s="680">
        <v>18933</v>
      </c>
      <c r="G15" s="680">
        <v>83</v>
      </c>
      <c r="H15" s="680">
        <v>0</v>
      </c>
      <c r="I15" s="680">
        <v>0</v>
      </c>
      <c r="J15" s="680">
        <v>0</v>
      </c>
      <c r="K15" s="685">
        <v>108</v>
      </c>
      <c r="L15" s="685">
        <v>66</v>
      </c>
      <c r="M15" s="685">
        <v>42</v>
      </c>
      <c r="N15" s="680">
        <v>43</v>
      </c>
      <c r="O15" s="680">
        <v>65</v>
      </c>
      <c r="P15" s="680">
        <v>0</v>
      </c>
      <c r="Q15" s="680">
        <v>0</v>
      </c>
      <c r="R15" s="680">
        <v>0</v>
      </c>
      <c r="S15" s="680">
        <v>0</v>
      </c>
      <c r="T15" s="685">
        <v>15</v>
      </c>
      <c r="U15" s="685">
        <v>6</v>
      </c>
      <c r="V15" s="685">
        <v>9</v>
      </c>
      <c r="W15" s="680">
        <v>6</v>
      </c>
      <c r="X15" s="680">
        <v>8</v>
      </c>
      <c r="Y15" s="680">
        <v>1</v>
      </c>
      <c r="Z15" s="680">
        <v>0</v>
      </c>
      <c r="AA15" s="680">
        <v>0</v>
      </c>
      <c r="AB15" s="680">
        <v>0</v>
      </c>
      <c r="AC15" s="680">
        <v>0</v>
      </c>
      <c r="AD15" s="680">
        <v>0</v>
      </c>
      <c r="AE15" s="680">
        <v>0</v>
      </c>
      <c r="AF15" s="680">
        <v>0</v>
      </c>
      <c r="AG15" s="680">
        <v>0</v>
      </c>
      <c r="AH15" s="680">
        <v>0</v>
      </c>
      <c r="AI15" s="680">
        <v>13</v>
      </c>
      <c r="AJ15" s="680">
        <v>0</v>
      </c>
    </row>
    <row r="16" spans="1:36" s="41" customFormat="1" ht="19.5" customHeight="1">
      <c r="A16" s="46" t="s">
        <v>144</v>
      </c>
      <c r="B16" s="684">
        <v>37039</v>
      </c>
      <c r="C16" s="684">
        <v>19367</v>
      </c>
      <c r="D16" s="684">
        <v>17672</v>
      </c>
      <c r="E16" s="680">
        <v>0</v>
      </c>
      <c r="F16" s="680">
        <v>5864</v>
      </c>
      <c r="G16" s="680">
        <v>23777</v>
      </c>
      <c r="H16" s="680">
        <v>3683</v>
      </c>
      <c r="I16" s="680">
        <v>3715</v>
      </c>
      <c r="J16" s="680">
        <v>0</v>
      </c>
      <c r="K16" s="685">
        <v>1723</v>
      </c>
      <c r="L16" s="685">
        <v>968</v>
      </c>
      <c r="M16" s="685">
        <v>755</v>
      </c>
      <c r="N16" s="680">
        <v>22</v>
      </c>
      <c r="O16" s="680">
        <v>232</v>
      </c>
      <c r="P16" s="680">
        <v>1366</v>
      </c>
      <c r="Q16" s="680">
        <v>103</v>
      </c>
      <c r="R16" s="680">
        <v>0</v>
      </c>
      <c r="S16" s="680">
        <v>0</v>
      </c>
      <c r="T16" s="685">
        <v>371</v>
      </c>
      <c r="U16" s="685">
        <v>238</v>
      </c>
      <c r="V16" s="685">
        <v>133</v>
      </c>
      <c r="W16" s="680">
        <v>6</v>
      </c>
      <c r="X16" s="680">
        <v>36</v>
      </c>
      <c r="Y16" s="680">
        <v>282</v>
      </c>
      <c r="Z16" s="680">
        <v>32</v>
      </c>
      <c r="AA16" s="680">
        <v>15</v>
      </c>
      <c r="AB16" s="680">
        <v>0</v>
      </c>
      <c r="AC16" s="676">
        <v>3</v>
      </c>
      <c r="AD16" s="676">
        <v>2</v>
      </c>
      <c r="AE16" s="676">
        <v>1</v>
      </c>
      <c r="AF16" s="680">
        <v>3</v>
      </c>
      <c r="AG16" s="680">
        <v>0</v>
      </c>
      <c r="AH16" s="680">
        <v>0</v>
      </c>
      <c r="AI16" s="680">
        <v>28</v>
      </c>
      <c r="AJ16" s="680">
        <v>0</v>
      </c>
    </row>
    <row r="17" spans="1:36" s="41" customFormat="1" ht="19.5" customHeight="1">
      <c r="A17" s="46" t="s">
        <v>145</v>
      </c>
      <c r="B17" s="684">
        <v>17026</v>
      </c>
      <c r="C17" s="684">
        <v>11069</v>
      </c>
      <c r="D17" s="684">
        <v>5957</v>
      </c>
      <c r="E17" s="680">
        <v>1</v>
      </c>
      <c r="F17" s="680">
        <v>1</v>
      </c>
      <c r="G17" s="680">
        <v>39</v>
      </c>
      <c r="H17" s="680">
        <v>5975</v>
      </c>
      <c r="I17" s="680">
        <v>10884</v>
      </c>
      <c r="J17" s="680">
        <v>126</v>
      </c>
      <c r="K17" s="685">
        <v>9804</v>
      </c>
      <c r="L17" s="685">
        <v>3534</v>
      </c>
      <c r="M17" s="685">
        <v>6270</v>
      </c>
      <c r="N17" s="680">
        <v>28</v>
      </c>
      <c r="O17" s="680">
        <v>199</v>
      </c>
      <c r="P17" s="680">
        <v>2783</v>
      </c>
      <c r="Q17" s="680">
        <v>4505</v>
      </c>
      <c r="R17" s="680">
        <v>2275</v>
      </c>
      <c r="S17" s="680">
        <v>14</v>
      </c>
      <c r="T17" s="685">
        <v>797</v>
      </c>
      <c r="U17" s="685">
        <v>507</v>
      </c>
      <c r="V17" s="685">
        <v>290</v>
      </c>
      <c r="W17" s="680">
        <v>1</v>
      </c>
      <c r="X17" s="680">
        <v>21</v>
      </c>
      <c r="Y17" s="680">
        <v>234</v>
      </c>
      <c r="Z17" s="680">
        <v>372</v>
      </c>
      <c r="AA17" s="680">
        <v>169</v>
      </c>
      <c r="AB17" s="680">
        <v>0</v>
      </c>
      <c r="AC17" s="676">
        <v>71</v>
      </c>
      <c r="AD17" s="676">
        <v>21</v>
      </c>
      <c r="AE17" s="676">
        <v>50</v>
      </c>
      <c r="AF17" s="680">
        <v>35</v>
      </c>
      <c r="AG17" s="680">
        <v>26</v>
      </c>
      <c r="AH17" s="680">
        <v>10</v>
      </c>
      <c r="AI17" s="680">
        <v>33</v>
      </c>
      <c r="AJ17" s="680">
        <v>0</v>
      </c>
    </row>
    <row r="18" spans="1:36" s="41" customFormat="1" ht="19.5" customHeight="1">
      <c r="A18" s="46" t="s">
        <v>146</v>
      </c>
      <c r="B18" s="684">
        <v>3543</v>
      </c>
      <c r="C18" s="684">
        <v>2602</v>
      </c>
      <c r="D18" s="684">
        <v>941</v>
      </c>
      <c r="E18" s="680">
        <v>0</v>
      </c>
      <c r="F18" s="680">
        <v>1</v>
      </c>
      <c r="G18" s="680">
        <v>1</v>
      </c>
      <c r="H18" s="680">
        <v>995</v>
      </c>
      <c r="I18" s="680">
        <v>1974</v>
      </c>
      <c r="J18" s="680">
        <v>572</v>
      </c>
      <c r="K18" s="685">
        <v>26601</v>
      </c>
      <c r="L18" s="685">
        <v>12412</v>
      </c>
      <c r="M18" s="685">
        <v>14189</v>
      </c>
      <c r="N18" s="680">
        <v>43</v>
      </c>
      <c r="O18" s="680">
        <v>281</v>
      </c>
      <c r="P18" s="680">
        <v>5107</v>
      </c>
      <c r="Q18" s="680">
        <v>11123</v>
      </c>
      <c r="R18" s="680">
        <v>9669</v>
      </c>
      <c r="S18" s="680">
        <v>378</v>
      </c>
      <c r="T18" s="685">
        <v>1645</v>
      </c>
      <c r="U18" s="685">
        <v>1074</v>
      </c>
      <c r="V18" s="685">
        <v>571</v>
      </c>
      <c r="W18" s="680">
        <v>3</v>
      </c>
      <c r="X18" s="680">
        <v>60</v>
      </c>
      <c r="Y18" s="680">
        <v>229</v>
      </c>
      <c r="Z18" s="680">
        <v>910</v>
      </c>
      <c r="AA18" s="680">
        <v>432</v>
      </c>
      <c r="AB18" s="680">
        <v>11</v>
      </c>
      <c r="AC18" s="676">
        <v>289</v>
      </c>
      <c r="AD18" s="676">
        <v>131</v>
      </c>
      <c r="AE18" s="676">
        <v>158</v>
      </c>
      <c r="AF18" s="680">
        <v>99</v>
      </c>
      <c r="AG18" s="680">
        <v>81</v>
      </c>
      <c r="AH18" s="680">
        <v>109</v>
      </c>
      <c r="AI18" s="680">
        <v>35</v>
      </c>
      <c r="AJ18" s="680">
        <v>0</v>
      </c>
    </row>
    <row r="19" spans="1:36" s="41" customFormat="1" ht="19.5" customHeight="1">
      <c r="A19" s="46" t="s">
        <v>147</v>
      </c>
      <c r="B19" s="684">
        <v>1145</v>
      </c>
      <c r="C19" s="684">
        <v>664</v>
      </c>
      <c r="D19" s="684">
        <v>481</v>
      </c>
      <c r="E19" s="680">
        <v>0</v>
      </c>
      <c r="F19" s="680">
        <v>0</v>
      </c>
      <c r="G19" s="680">
        <v>0</v>
      </c>
      <c r="H19" s="680">
        <v>324</v>
      </c>
      <c r="I19" s="680">
        <v>398</v>
      </c>
      <c r="J19" s="680">
        <v>423</v>
      </c>
      <c r="K19" s="685">
        <v>32108</v>
      </c>
      <c r="L19" s="685">
        <v>15873</v>
      </c>
      <c r="M19" s="685">
        <v>16235</v>
      </c>
      <c r="N19" s="680">
        <v>59</v>
      </c>
      <c r="O19" s="680">
        <v>328</v>
      </c>
      <c r="P19" s="680">
        <v>7953</v>
      </c>
      <c r="Q19" s="680">
        <v>12312</v>
      </c>
      <c r="R19" s="680">
        <v>10571</v>
      </c>
      <c r="S19" s="680">
        <v>885</v>
      </c>
      <c r="T19" s="685">
        <v>1862</v>
      </c>
      <c r="U19" s="685">
        <v>1276</v>
      </c>
      <c r="V19" s="685">
        <v>586</v>
      </c>
      <c r="W19" s="680">
        <v>12</v>
      </c>
      <c r="X19" s="680">
        <v>54</v>
      </c>
      <c r="Y19" s="680">
        <v>261</v>
      </c>
      <c r="Z19" s="680">
        <v>948</v>
      </c>
      <c r="AA19" s="680">
        <v>552</v>
      </c>
      <c r="AB19" s="680">
        <v>35</v>
      </c>
      <c r="AC19" s="676">
        <v>515</v>
      </c>
      <c r="AD19" s="676">
        <v>243</v>
      </c>
      <c r="AE19" s="676">
        <v>272</v>
      </c>
      <c r="AF19" s="680">
        <v>146</v>
      </c>
      <c r="AG19" s="680">
        <v>114</v>
      </c>
      <c r="AH19" s="680">
        <v>255</v>
      </c>
      <c r="AI19" s="680">
        <v>61</v>
      </c>
      <c r="AJ19" s="680">
        <v>0</v>
      </c>
    </row>
    <row r="20" spans="1:36" s="41" customFormat="1" ht="19.5" customHeight="1">
      <c r="A20" s="46" t="s">
        <v>148</v>
      </c>
      <c r="B20" s="684">
        <v>888</v>
      </c>
      <c r="C20" s="684">
        <v>397</v>
      </c>
      <c r="D20" s="684">
        <v>491</v>
      </c>
      <c r="E20" s="680">
        <v>0</v>
      </c>
      <c r="F20" s="680">
        <v>0</v>
      </c>
      <c r="G20" s="680">
        <v>2</v>
      </c>
      <c r="H20" s="680">
        <v>264</v>
      </c>
      <c r="I20" s="680">
        <v>329</v>
      </c>
      <c r="J20" s="680">
        <v>293</v>
      </c>
      <c r="K20" s="685">
        <v>41938</v>
      </c>
      <c r="L20" s="685">
        <v>20781</v>
      </c>
      <c r="M20" s="685">
        <v>21157</v>
      </c>
      <c r="N20" s="680">
        <v>173</v>
      </c>
      <c r="O20" s="680">
        <v>679</v>
      </c>
      <c r="P20" s="680">
        <v>17188</v>
      </c>
      <c r="Q20" s="680">
        <v>12444</v>
      </c>
      <c r="R20" s="680">
        <v>10294</v>
      </c>
      <c r="S20" s="680">
        <v>1160</v>
      </c>
      <c r="T20" s="685">
        <v>1372</v>
      </c>
      <c r="U20" s="685">
        <v>892</v>
      </c>
      <c r="V20" s="685">
        <v>480</v>
      </c>
      <c r="W20" s="680">
        <v>17</v>
      </c>
      <c r="X20" s="680">
        <v>80</v>
      </c>
      <c r="Y20" s="680">
        <v>289</v>
      </c>
      <c r="Z20" s="680">
        <v>546</v>
      </c>
      <c r="AA20" s="680">
        <v>359</v>
      </c>
      <c r="AB20" s="680">
        <v>81</v>
      </c>
      <c r="AC20" s="676">
        <v>734</v>
      </c>
      <c r="AD20" s="676">
        <v>389</v>
      </c>
      <c r="AE20" s="676">
        <v>345</v>
      </c>
      <c r="AF20" s="680">
        <v>266</v>
      </c>
      <c r="AG20" s="680">
        <v>127</v>
      </c>
      <c r="AH20" s="680">
        <v>341</v>
      </c>
      <c r="AI20" s="680">
        <v>115</v>
      </c>
      <c r="AJ20" s="680">
        <v>0</v>
      </c>
    </row>
    <row r="21" spans="1:36" s="41" customFormat="1" ht="19.5" customHeight="1">
      <c r="A21" s="46" t="s">
        <v>149</v>
      </c>
      <c r="B21" s="684">
        <v>807</v>
      </c>
      <c r="C21" s="684">
        <v>366</v>
      </c>
      <c r="D21" s="684">
        <v>441</v>
      </c>
      <c r="E21" s="680">
        <v>0</v>
      </c>
      <c r="F21" s="680">
        <v>1</v>
      </c>
      <c r="G21" s="680">
        <v>2</v>
      </c>
      <c r="H21" s="680">
        <v>272</v>
      </c>
      <c r="I21" s="680">
        <v>253</v>
      </c>
      <c r="J21" s="680">
        <v>279</v>
      </c>
      <c r="K21" s="685">
        <v>43220</v>
      </c>
      <c r="L21" s="685">
        <v>21869</v>
      </c>
      <c r="M21" s="685">
        <v>21351</v>
      </c>
      <c r="N21" s="680">
        <v>483</v>
      </c>
      <c r="O21" s="680">
        <v>1605</v>
      </c>
      <c r="P21" s="680">
        <v>20777</v>
      </c>
      <c r="Q21" s="680">
        <v>8383</v>
      </c>
      <c r="R21" s="680">
        <v>10696</v>
      </c>
      <c r="S21" s="680">
        <v>1276</v>
      </c>
      <c r="T21" s="685">
        <v>1691</v>
      </c>
      <c r="U21" s="685">
        <v>1102</v>
      </c>
      <c r="V21" s="685">
        <v>589</v>
      </c>
      <c r="W21" s="680">
        <v>43</v>
      </c>
      <c r="X21" s="680">
        <v>144</v>
      </c>
      <c r="Y21" s="680">
        <v>425</v>
      </c>
      <c r="Z21" s="680">
        <v>566</v>
      </c>
      <c r="AA21" s="680">
        <v>463</v>
      </c>
      <c r="AB21" s="680">
        <v>50</v>
      </c>
      <c r="AC21" s="676">
        <v>792</v>
      </c>
      <c r="AD21" s="676">
        <v>451</v>
      </c>
      <c r="AE21" s="676">
        <v>341</v>
      </c>
      <c r="AF21" s="680">
        <v>222</v>
      </c>
      <c r="AG21" s="680">
        <v>194</v>
      </c>
      <c r="AH21" s="680">
        <v>376</v>
      </c>
      <c r="AI21" s="680">
        <v>171</v>
      </c>
      <c r="AJ21" s="680">
        <v>0</v>
      </c>
    </row>
    <row r="22" spans="1:36" s="41" customFormat="1" ht="19.5" customHeight="1">
      <c r="A22" s="46" t="s">
        <v>150</v>
      </c>
      <c r="B22" s="684">
        <v>456</v>
      </c>
      <c r="C22" s="684">
        <v>221</v>
      </c>
      <c r="D22" s="684">
        <v>235</v>
      </c>
      <c r="E22" s="680">
        <v>0</v>
      </c>
      <c r="F22" s="680">
        <v>0</v>
      </c>
      <c r="G22" s="680">
        <v>1</v>
      </c>
      <c r="H22" s="680">
        <v>153</v>
      </c>
      <c r="I22" s="680">
        <v>138</v>
      </c>
      <c r="J22" s="680">
        <v>164</v>
      </c>
      <c r="K22" s="685">
        <v>40164</v>
      </c>
      <c r="L22" s="685">
        <v>20254</v>
      </c>
      <c r="M22" s="685">
        <v>19910</v>
      </c>
      <c r="N22" s="680">
        <v>1707</v>
      </c>
      <c r="O22" s="680">
        <v>4306</v>
      </c>
      <c r="P22" s="680">
        <v>19770</v>
      </c>
      <c r="Q22" s="680">
        <v>5100</v>
      </c>
      <c r="R22" s="680">
        <v>7881</v>
      </c>
      <c r="S22" s="680">
        <v>1400</v>
      </c>
      <c r="T22" s="685">
        <v>1790</v>
      </c>
      <c r="U22" s="685">
        <v>1154</v>
      </c>
      <c r="V22" s="685">
        <v>636</v>
      </c>
      <c r="W22" s="680">
        <v>112</v>
      </c>
      <c r="X22" s="680">
        <v>286</v>
      </c>
      <c r="Y22" s="680">
        <v>482</v>
      </c>
      <c r="Z22" s="680">
        <v>472</v>
      </c>
      <c r="AA22" s="680">
        <v>407</v>
      </c>
      <c r="AB22" s="680">
        <v>31</v>
      </c>
      <c r="AC22" s="676">
        <v>578</v>
      </c>
      <c r="AD22" s="676">
        <v>384</v>
      </c>
      <c r="AE22" s="676">
        <v>194</v>
      </c>
      <c r="AF22" s="680">
        <v>138</v>
      </c>
      <c r="AG22" s="680">
        <v>132</v>
      </c>
      <c r="AH22" s="680">
        <v>308</v>
      </c>
      <c r="AI22" s="680">
        <v>290</v>
      </c>
      <c r="AJ22" s="680">
        <v>0</v>
      </c>
    </row>
    <row r="23" spans="1:36" s="41" customFormat="1" ht="19.5" customHeight="1">
      <c r="A23" s="46" t="s">
        <v>151</v>
      </c>
      <c r="B23" s="684">
        <v>258</v>
      </c>
      <c r="C23" s="684">
        <v>135</v>
      </c>
      <c r="D23" s="684">
        <v>123</v>
      </c>
      <c r="E23" s="680">
        <v>0</v>
      </c>
      <c r="F23" s="680">
        <v>0</v>
      </c>
      <c r="G23" s="680">
        <v>1</v>
      </c>
      <c r="H23" s="680">
        <v>90</v>
      </c>
      <c r="I23" s="680">
        <v>73</v>
      </c>
      <c r="J23" s="680">
        <v>94</v>
      </c>
      <c r="K23" s="685">
        <v>35556</v>
      </c>
      <c r="L23" s="685">
        <v>17895</v>
      </c>
      <c r="M23" s="685">
        <v>17661</v>
      </c>
      <c r="N23" s="680">
        <v>3850</v>
      </c>
      <c r="O23" s="680">
        <v>7320</v>
      </c>
      <c r="P23" s="680">
        <v>16132</v>
      </c>
      <c r="Q23" s="680">
        <v>3007</v>
      </c>
      <c r="R23" s="680">
        <v>3992</v>
      </c>
      <c r="S23" s="680">
        <v>1255</v>
      </c>
      <c r="T23" s="685">
        <v>1698</v>
      </c>
      <c r="U23" s="685">
        <v>990</v>
      </c>
      <c r="V23" s="685">
        <v>708</v>
      </c>
      <c r="W23" s="680">
        <v>259</v>
      </c>
      <c r="X23" s="680">
        <v>465</v>
      </c>
      <c r="Y23" s="680">
        <v>499</v>
      </c>
      <c r="Z23" s="680">
        <v>224</v>
      </c>
      <c r="AA23" s="680">
        <v>221</v>
      </c>
      <c r="AB23" s="680">
        <v>30</v>
      </c>
      <c r="AC23" s="676">
        <v>399</v>
      </c>
      <c r="AD23" s="676">
        <v>280</v>
      </c>
      <c r="AE23" s="676">
        <v>119</v>
      </c>
      <c r="AF23" s="680">
        <v>97</v>
      </c>
      <c r="AG23" s="680">
        <v>63</v>
      </c>
      <c r="AH23" s="680">
        <v>239</v>
      </c>
      <c r="AI23" s="680">
        <v>574</v>
      </c>
      <c r="AJ23" s="680">
        <v>0</v>
      </c>
    </row>
    <row r="24" spans="1:36" s="41" customFormat="1" ht="19.5" customHeight="1">
      <c r="A24" s="46" t="s">
        <v>152</v>
      </c>
      <c r="B24" s="684">
        <v>97</v>
      </c>
      <c r="C24" s="684">
        <v>51</v>
      </c>
      <c r="D24" s="684">
        <v>46</v>
      </c>
      <c r="E24" s="680">
        <v>0</v>
      </c>
      <c r="F24" s="680">
        <v>0</v>
      </c>
      <c r="G24" s="680">
        <v>0</v>
      </c>
      <c r="H24" s="680">
        <v>33</v>
      </c>
      <c r="I24" s="680">
        <v>39</v>
      </c>
      <c r="J24" s="680">
        <v>25</v>
      </c>
      <c r="K24" s="685">
        <v>24934</v>
      </c>
      <c r="L24" s="685">
        <v>12333</v>
      </c>
      <c r="M24" s="685">
        <v>12601</v>
      </c>
      <c r="N24" s="680">
        <v>5428</v>
      </c>
      <c r="O24" s="680">
        <v>6178</v>
      </c>
      <c r="P24" s="680">
        <v>9382</v>
      </c>
      <c r="Q24" s="680">
        <v>1201</v>
      </c>
      <c r="R24" s="680">
        <v>1921</v>
      </c>
      <c r="S24" s="680">
        <v>824</v>
      </c>
      <c r="T24" s="685">
        <v>1321</v>
      </c>
      <c r="U24" s="685">
        <v>768</v>
      </c>
      <c r="V24" s="685">
        <v>553</v>
      </c>
      <c r="W24" s="680">
        <v>341</v>
      </c>
      <c r="X24" s="680">
        <v>408</v>
      </c>
      <c r="Y24" s="680">
        <v>352</v>
      </c>
      <c r="Z24" s="680">
        <v>98</v>
      </c>
      <c r="AA24" s="680">
        <v>115</v>
      </c>
      <c r="AB24" s="680">
        <v>7</v>
      </c>
      <c r="AC24" s="676">
        <v>209</v>
      </c>
      <c r="AD24" s="676">
        <v>164</v>
      </c>
      <c r="AE24" s="676">
        <v>45</v>
      </c>
      <c r="AF24" s="680">
        <v>41</v>
      </c>
      <c r="AG24" s="680">
        <v>23</v>
      </c>
      <c r="AH24" s="680">
        <v>145</v>
      </c>
      <c r="AI24" s="680">
        <v>845</v>
      </c>
      <c r="AJ24" s="680">
        <v>0</v>
      </c>
    </row>
    <row r="25" spans="1:36" s="41" customFormat="1" ht="19.5" customHeight="1">
      <c r="A25" s="46" t="s">
        <v>153</v>
      </c>
      <c r="B25" s="684">
        <v>25</v>
      </c>
      <c r="C25" s="684">
        <v>12</v>
      </c>
      <c r="D25" s="684">
        <v>13</v>
      </c>
      <c r="E25" s="680">
        <v>0</v>
      </c>
      <c r="F25" s="680">
        <v>0</v>
      </c>
      <c r="G25" s="680">
        <v>0</v>
      </c>
      <c r="H25" s="680">
        <v>8</v>
      </c>
      <c r="I25" s="680">
        <v>14</v>
      </c>
      <c r="J25" s="680">
        <v>3</v>
      </c>
      <c r="K25" s="685">
        <v>20987</v>
      </c>
      <c r="L25" s="685">
        <v>10514</v>
      </c>
      <c r="M25" s="685">
        <v>10473</v>
      </c>
      <c r="N25" s="680">
        <v>7137</v>
      </c>
      <c r="O25" s="680">
        <v>5380</v>
      </c>
      <c r="P25" s="680">
        <v>6208</v>
      </c>
      <c r="Q25" s="680">
        <v>554</v>
      </c>
      <c r="R25" s="680">
        <v>1323</v>
      </c>
      <c r="S25" s="680">
        <v>385</v>
      </c>
      <c r="T25" s="685">
        <v>1354</v>
      </c>
      <c r="U25" s="685">
        <v>733</v>
      </c>
      <c r="V25" s="685">
        <v>621</v>
      </c>
      <c r="W25" s="680">
        <v>528</v>
      </c>
      <c r="X25" s="680">
        <v>352</v>
      </c>
      <c r="Y25" s="680">
        <v>289</v>
      </c>
      <c r="Z25" s="680">
        <v>67</v>
      </c>
      <c r="AA25" s="680">
        <v>112</v>
      </c>
      <c r="AB25" s="680">
        <v>6</v>
      </c>
      <c r="AC25" s="676">
        <v>127</v>
      </c>
      <c r="AD25" s="676">
        <v>106</v>
      </c>
      <c r="AE25" s="676">
        <v>21</v>
      </c>
      <c r="AF25" s="680">
        <v>25</v>
      </c>
      <c r="AG25" s="680">
        <v>25</v>
      </c>
      <c r="AH25" s="680">
        <v>77</v>
      </c>
      <c r="AI25" s="680">
        <v>1670</v>
      </c>
      <c r="AJ25" s="680">
        <v>0</v>
      </c>
    </row>
    <row r="26" spans="1:36" s="41" customFormat="1" ht="19.5" customHeight="1">
      <c r="A26" s="46" t="s">
        <v>154</v>
      </c>
      <c r="B26" s="684">
        <v>9</v>
      </c>
      <c r="C26" s="684">
        <v>3</v>
      </c>
      <c r="D26" s="684">
        <v>6</v>
      </c>
      <c r="E26" s="680">
        <v>0</v>
      </c>
      <c r="F26" s="680">
        <v>0</v>
      </c>
      <c r="G26" s="680">
        <v>0</v>
      </c>
      <c r="H26" s="680">
        <v>2</v>
      </c>
      <c r="I26" s="680">
        <v>5</v>
      </c>
      <c r="J26" s="680">
        <v>2</v>
      </c>
      <c r="K26" s="685">
        <v>16489</v>
      </c>
      <c r="L26" s="685">
        <v>8473</v>
      </c>
      <c r="M26" s="685">
        <v>8016</v>
      </c>
      <c r="N26" s="680">
        <v>7485</v>
      </c>
      <c r="O26" s="680">
        <v>3839</v>
      </c>
      <c r="P26" s="680">
        <v>3701</v>
      </c>
      <c r="Q26" s="680">
        <v>278</v>
      </c>
      <c r="R26" s="680">
        <v>959</v>
      </c>
      <c r="S26" s="680">
        <v>227</v>
      </c>
      <c r="T26" s="685">
        <v>1435</v>
      </c>
      <c r="U26" s="685">
        <v>678</v>
      </c>
      <c r="V26" s="685">
        <v>757</v>
      </c>
      <c r="W26" s="680">
        <v>708</v>
      </c>
      <c r="X26" s="680">
        <v>358</v>
      </c>
      <c r="Y26" s="680">
        <v>215</v>
      </c>
      <c r="Z26" s="680">
        <v>45</v>
      </c>
      <c r="AA26" s="680">
        <v>105</v>
      </c>
      <c r="AB26" s="680">
        <v>4</v>
      </c>
      <c r="AC26" s="676">
        <v>88</v>
      </c>
      <c r="AD26" s="676">
        <v>75</v>
      </c>
      <c r="AE26" s="676">
        <v>13</v>
      </c>
      <c r="AF26" s="680">
        <v>24</v>
      </c>
      <c r="AG26" s="680">
        <v>11</v>
      </c>
      <c r="AH26" s="680">
        <v>53</v>
      </c>
      <c r="AI26" s="680">
        <v>3135</v>
      </c>
      <c r="AJ26" s="680">
        <v>0</v>
      </c>
    </row>
    <row r="27" spans="1:36" s="41" customFormat="1" ht="19.5" customHeight="1">
      <c r="A27" s="46" t="s">
        <v>155</v>
      </c>
      <c r="B27" s="684">
        <v>5</v>
      </c>
      <c r="C27" s="684">
        <v>5</v>
      </c>
      <c r="D27" s="684">
        <v>0</v>
      </c>
      <c r="E27" s="680">
        <v>0</v>
      </c>
      <c r="F27" s="680">
        <v>0</v>
      </c>
      <c r="G27" s="680">
        <v>0</v>
      </c>
      <c r="H27" s="680">
        <v>2</v>
      </c>
      <c r="I27" s="680">
        <v>3</v>
      </c>
      <c r="J27" s="680">
        <v>0</v>
      </c>
      <c r="K27" s="685">
        <v>12419</v>
      </c>
      <c r="L27" s="685">
        <v>6535</v>
      </c>
      <c r="M27" s="685">
        <v>5884</v>
      </c>
      <c r="N27" s="680">
        <v>6149</v>
      </c>
      <c r="O27" s="680">
        <v>2620</v>
      </c>
      <c r="P27" s="680">
        <v>2630</v>
      </c>
      <c r="Q27" s="680">
        <v>182</v>
      </c>
      <c r="R27" s="680">
        <v>725</v>
      </c>
      <c r="S27" s="680">
        <v>113</v>
      </c>
      <c r="T27" s="685">
        <v>1438</v>
      </c>
      <c r="U27" s="685">
        <v>658</v>
      </c>
      <c r="V27" s="685">
        <v>780</v>
      </c>
      <c r="W27" s="680">
        <v>816</v>
      </c>
      <c r="X27" s="680">
        <v>268</v>
      </c>
      <c r="Y27" s="680">
        <v>172</v>
      </c>
      <c r="Z27" s="680">
        <v>68</v>
      </c>
      <c r="AA27" s="680">
        <v>112</v>
      </c>
      <c r="AB27" s="680">
        <v>2</v>
      </c>
      <c r="AC27" s="676">
        <v>46</v>
      </c>
      <c r="AD27" s="676">
        <v>39</v>
      </c>
      <c r="AE27" s="676">
        <v>7</v>
      </c>
      <c r="AF27" s="680">
        <v>5</v>
      </c>
      <c r="AG27" s="680">
        <v>6</v>
      </c>
      <c r="AH27" s="680">
        <v>35</v>
      </c>
      <c r="AI27" s="680">
        <v>4867</v>
      </c>
      <c r="AJ27" s="680">
        <v>0</v>
      </c>
    </row>
    <row r="28" spans="1:36" s="41" customFormat="1" ht="19.5" customHeight="1">
      <c r="A28" s="46" t="s">
        <v>156</v>
      </c>
      <c r="B28" s="684">
        <v>3</v>
      </c>
      <c r="C28" s="684">
        <v>3</v>
      </c>
      <c r="D28" s="684">
        <v>0</v>
      </c>
      <c r="E28" s="680">
        <v>0</v>
      </c>
      <c r="F28" s="680">
        <v>0</v>
      </c>
      <c r="G28" s="680">
        <v>0</v>
      </c>
      <c r="H28" s="680">
        <v>2</v>
      </c>
      <c r="I28" s="680">
        <v>1</v>
      </c>
      <c r="J28" s="680">
        <v>0</v>
      </c>
      <c r="K28" s="685">
        <v>7122</v>
      </c>
      <c r="L28" s="685">
        <v>3778</v>
      </c>
      <c r="M28" s="685">
        <v>3344</v>
      </c>
      <c r="N28" s="680">
        <v>4157</v>
      </c>
      <c r="O28" s="680">
        <v>1185</v>
      </c>
      <c r="P28" s="680">
        <v>1126</v>
      </c>
      <c r="Q28" s="680">
        <v>119</v>
      </c>
      <c r="R28" s="680">
        <v>487</v>
      </c>
      <c r="S28" s="680">
        <v>48</v>
      </c>
      <c r="T28" s="685">
        <v>1068</v>
      </c>
      <c r="U28" s="685">
        <v>461</v>
      </c>
      <c r="V28" s="685">
        <v>607</v>
      </c>
      <c r="W28" s="680">
        <v>688</v>
      </c>
      <c r="X28" s="680">
        <v>199</v>
      </c>
      <c r="Y28" s="680">
        <v>85</v>
      </c>
      <c r="Z28" s="680">
        <v>28</v>
      </c>
      <c r="AA28" s="680">
        <v>65</v>
      </c>
      <c r="AB28" s="680">
        <v>3</v>
      </c>
      <c r="AC28" s="676">
        <v>18</v>
      </c>
      <c r="AD28" s="676">
        <v>11</v>
      </c>
      <c r="AE28" s="676">
        <v>7</v>
      </c>
      <c r="AF28" s="680">
        <v>5</v>
      </c>
      <c r="AG28" s="680">
        <v>2</v>
      </c>
      <c r="AH28" s="680">
        <v>11</v>
      </c>
      <c r="AI28" s="680">
        <v>5854</v>
      </c>
      <c r="AJ28" s="680">
        <v>0</v>
      </c>
    </row>
    <row r="29" spans="1:36" s="41" customFormat="1" ht="19.5" customHeight="1">
      <c r="A29" s="46" t="s">
        <v>157</v>
      </c>
      <c r="B29" s="684">
        <v>1</v>
      </c>
      <c r="C29" s="684">
        <v>0</v>
      </c>
      <c r="D29" s="684">
        <v>1</v>
      </c>
      <c r="E29" s="680">
        <v>0</v>
      </c>
      <c r="F29" s="680">
        <v>0</v>
      </c>
      <c r="G29" s="680">
        <v>0</v>
      </c>
      <c r="H29" s="680">
        <v>1</v>
      </c>
      <c r="I29" s="680">
        <v>0</v>
      </c>
      <c r="J29" s="680">
        <v>0</v>
      </c>
      <c r="K29" s="685">
        <v>2500</v>
      </c>
      <c r="L29" s="685">
        <v>1201</v>
      </c>
      <c r="M29" s="685">
        <v>1299</v>
      </c>
      <c r="N29" s="680">
        <v>1674</v>
      </c>
      <c r="O29" s="680">
        <v>403</v>
      </c>
      <c r="P29" s="680">
        <v>286</v>
      </c>
      <c r="Q29" s="680">
        <v>43</v>
      </c>
      <c r="R29" s="680">
        <v>86</v>
      </c>
      <c r="S29" s="680">
        <v>8</v>
      </c>
      <c r="T29" s="685">
        <v>362</v>
      </c>
      <c r="U29" s="685">
        <v>109</v>
      </c>
      <c r="V29" s="685">
        <v>253</v>
      </c>
      <c r="W29" s="680">
        <v>271</v>
      </c>
      <c r="X29" s="680">
        <v>46</v>
      </c>
      <c r="Y29" s="680">
        <v>22</v>
      </c>
      <c r="Z29" s="680">
        <v>12</v>
      </c>
      <c r="AA29" s="680">
        <v>11</v>
      </c>
      <c r="AB29" s="680">
        <v>0</v>
      </c>
      <c r="AC29" s="676">
        <v>10</v>
      </c>
      <c r="AD29" s="676">
        <v>9</v>
      </c>
      <c r="AE29" s="676">
        <v>1</v>
      </c>
      <c r="AF29" s="680">
        <v>4</v>
      </c>
      <c r="AG29" s="680">
        <v>2</v>
      </c>
      <c r="AH29" s="680">
        <v>4</v>
      </c>
      <c r="AI29" s="680">
        <v>4557</v>
      </c>
      <c r="AJ29" s="680">
        <v>0</v>
      </c>
    </row>
    <row r="30" spans="1:36" s="41" customFormat="1" ht="19.5" customHeight="1">
      <c r="A30" s="493" t="s">
        <v>537</v>
      </c>
      <c r="B30" s="686">
        <v>0</v>
      </c>
      <c r="C30" s="686">
        <v>0</v>
      </c>
      <c r="D30" s="686">
        <v>0</v>
      </c>
      <c r="E30" s="681">
        <v>0</v>
      </c>
      <c r="F30" s="681">
        <v>0</v>
      </c>
      <c r="G30" s="681">
        <v>0</v>
      </c>
      <c r="H30" s="681">
        <v>0</v>
      </c>
      <c r="I30" s="681">
        <v>0</v>
      </c>
      <c r="J30" s="681">
        <v>0</v>
      </c>
      <c r="K30" s="686">
        <v>1201</v>
      </c>
      <c r="L30" s="686">
        <v>518</v>
      </c>
      <c r="M30" s="686">
        <v>683</v>
      </c>
      <c r="N30" s="681">
        <v>877</v>
      </c>
      <c r="O30" s="681">
        <v>139</v>
      </c>
      <c r="P30" s="681">
        <v>107</v>
      </c>
      <c r="Q30" s="681">
        <v>41</v>
      </c>
      <c r="R30" s="681">
        <v>34</v>
      </c>
      <c r="S30" s="681">
        <v>3</v>
      </c>
      <c r="T30" s="686">
        <v>166</v>
      </c>
      <c r="U30" s="686">
        <v>41</v>
      </c>
      <c r="V30" s="686">
        <v>125</v>
      </c>
      <c r="W30" s="681">
        <v>143</v>
      </c>
      <c r="X30" s="681">
        <v>9</v>
      </c>
      <c r="Y30" s="681">
        <v>6</v>
      </c>
      <c r="Z30" s="681">
        <v>2</v>
      </c>
      <c r="AA30" s="681">
        <v>6</v>
      </c>
      <c r="AB30" s="681">
        <v>0</v>
      </c>
      <c r="AC30" s="687">
        <v>2</v>
      </c>
      <c r="AD30" s="687">
        <v>2</v>
      </c>
      <c r="AE30" s="687">
        <v>0</v>
      </c>
      <c r="AF30" s="681">
        <v>1</v>
      </c>
      <c r="AG30" s="681">
        <v>0</v>
      </c>
      <c r="AH30" s="681">
        <v>1</v>
      </c>
      <c r="AI30" s="681">
        <v>5013</v>
      </c>
      <c r="AJ30" s="681">
        <v>0</v>
      </c>
    </row>
    <row r="31" spans="1:28" s="314" customFormat="1" ht="19.5" customHeight="1">
      <c r="A31" s="929" t="s">
        <v>459</v>
      </c>
      <c r="B31" s="930"/>
      <c r="C31" s="930"/>
      <c r="D31" s="930"/>
      <c r="H31" s="333"/>
      <c r="Q31" s="247" t="s">
        <v>474</v>
      </c>
      <c r="R31" s="247"/>
      <c r="S31" s="334"/>
      <c r="T31" s="334"/>
      <c r="U31" s="334"/>
      <c r="V31" s="334"/>
      <c r="X31" s="334"/>
      <c r="Y31" s="334"/>
      <c r="Z31" s="334"/>
      <c r="AA31" s="334"/>
      <c r="AB31" s="317"/>
    </row>
    <row r="32" spans="1:25" s="314" customFormat="1" ht="19.5" customHeight="1">
      <c r="A32" s="318" t="s">
        <v>457</v>
      </c>
      <c r="Q32" s="318" t="s">
        <v>468</v>
      </c>
      <c r="R32" s="318"/>
      <c r="S32" s="318"/>
      <c r="T32" s="318"/>
      <c r="U32" s="333"/>
      <c r="X32" s="318"/>
      <c r="Y32" s="333"/>
    </row>
    <row r="33" spans="1:25" s="314" customFormat="1" ht="19.5" customHeight="1">
      <c r="A33" s="318" t="s">
        <v>466</v>
      </c>
      <c r="Q33" s="318" t="s">
        <v>469</v>
      </c>
      <c r="R33" s="318"/>
      <c r="S33" s="318"/>
      <c r="T33" s="318"/>
      <c r="U33" s="318"/>
      <c r="X33" s="318"/>
      <c r="Y33" s="318"/>
    </row>
    <row r="34" spans="1:17" s="224" customFormat="1" ht="19.5" customHeight="1">
      <c r="A34" s="224" t="s">
        <v>467</v>
      </c>
      <c r="Q34" s="314" t="s">
        <v>470</v>
      </c>
    </row>
  </sheetData>
  <sheetProtection/>
  <mergeCells count="9">
    <mergeCell ref="A31:D31"/>
    <mergeCell ref="A1:AJ1"/>
    <mergeCell ref="B3:J3"/>
    <mergeCell ref="K3:S3"/>
    <mergeCell ref="T3:AB3"/>
    <mergeCell ref="AC3:AH3"/>
    <mergeCell ref="R6:R7"/>
    <mergeCell ref="AA6:AA7"/>
    <mergeCell ref="AG6:AG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9"/>
  <sheetViews>
    <sheetView zoomScaleSheetLayoutView="100" zoomScalePageLayoutView="0" workbookViewId="0" topLeftCell="A7">
      <selection activeCell="E332" sqref="E332"/>
    </sheetView>
  </sheetViews>
  <sheetFormatPr defaultColWidth="20.77734375" defaultRowHeight="21.75" customHeight="1"/>
  <cols>
    <col min="1" max="3" width="10.77734375" style="373" customWidth="1"/>
    <col min="4" max="7" width="13.10546875" style="373" customWidth="1"/>
    <col min="8" max="8" width="10.77734375" style="373" customWidth="1"/>
    <col min="9" max="9" width="12.5546875" style="373" customWidth="1"/>
    <col min="10" max="38" width="2.10546875" style="373" hidden="1" customWidth="1"/>
    <col min="39" max="16384" width="20.77734375" style="373" customWidth="1"/>
  </cols>
  <sheetData>
    <row r="1" spans="1:12" s="336" customFormat="1" ht="41.25" customHeight="1">
      <c r="A1" s="940" t="s">
        <v>751</v>
      </c>
      <c r="B1" s="924"/>
      <c r="C1" s="924"/>
      <c r="D1" s="924"/>
      <c r="E1" s="924"/>
      <c r="F1" s="924"/>
      <c r="G1" s="924"/>
      <c r="H1" s="924"/>
      <c r="I1" s="924"/>
      <c r="J1" s="335"/>
      <c r="K1" s="335"/>
      <c r="L1" s="335"/>
    </row>
    <row r="2" spans="1:9" s="285" customFormat="1" ht="18" customHeight="1">
      <c r="A2" s="285" t="s">
        <v>158</v>
      </c>
      <c r="I2" s="337" t="s">
        <v>159</v>
      </c>
    </row>
    <row r="3" spans="1:10" s="285" customFormat="1" ht="32.25" customHeight="1">
      <c r="A3" s="321"/>
      <c r="B3" s="325" t="s">
        <v>160</v>
      </c>
      <c r="C3" s="325" t="s">
        <v>161</v>
      </c>
      <c r="D3" s="325" t="s">
        <v>162</v>
      </c>
      <c r="E3" s="322" t="s">
        <v>163</v>
      </c>
      <c r="F3" s="338" t="s">
        <v>164</v>
      </c>
      <c r="G3" s="339" t="s">
        <v>165</v>
      </c>
      <c r="H3" s="325" t="s">
        <v>166</v>
      </c>
      <c r="I3" s="340"/>
      <c r="J3" s="341"/>
    </row>
    <row r="4" spans="1:10" s="285" customFormat="1" ht="32.25" customHeight="1">
      <c r="A4" s="323" t="s">
        <v>167</v>
      </c>
      <c r="B4" s="326"/>
      <c r="C4" s="326"/>
      <c r="D4" s="327" t="s">
        <v>168</v>
      </c>
      <c r="E4" s="342" t="s">
        <v>169</v>
      </c>
      <c r="F4" s="343" t="s">
        <v>169</v>
      </c>
      <c r="G4" s="344" t="s">
        <v>170</v>
      </c>
      <c r="H4" s="326"/>
      <c r="I4" s="324" t="s">
        <v>171</v>
      </c>
      <c r="J4" s="341"/>
    </row>
    <row r="5" spans="1:9" s="285" customFormat="1" ht="37.5" customHeight="1">
      <c r="A5" s="345" t="s">
        <v>172</v>
      </c>
      <c r="B5" s="330" t="s">
        <v>173</v>
      </c>
      <c r="C5" s="329" t="s">
        <v>174</v>
      </c>
      <c r="D5" s="330" t="s">
        <v>175</v>
      </c>
      <c r="E5" s="346" t="s">
        <v>176</v>
      </c>
      <c r="F5" s="330" t="s">
        <v>177</v>
      </c>
      <c r="G5" s="347" t="s">
        <v>178</v>
      </c>
      <c r="H5" s="330" t="s">
        <v>179</v>
      </c>
      <c r="I5" s="328" t="s">
        <v>180</v>
      </c>
    </row>
    <row r="6" spans="1:10" s="297" customFormat="1" ht="30.75" customHeight="1">
      <c r="A6" s="298" t="s">
        <v>128</v>
      </c>
      <c r="B6" s="331">
        <v>118144</v>
      </c>
      <c r="C6" s="331">
        <v>67913</v>
      </c>
      <c r="D6" s="331">
        <v>7222</v>
      </c>
      <c r="E6" s="331">
        <v>0</v>
      </c>
      <c r="F6" s="331">
        <v>0</v>
      </c>
      <c r="G6" s="331">
        <v>32651</v>
      </c>
      <c r="H6" s="348">
        <v>10358</v>
      </c>
      <c r="I6" s="349" t="s">
        <v>115</v>
      </c>
      <c r="J6" s="350"/>
    </row>
    <row r="7" spans="1:10" s="297" customFormat="1" ht="30.75" customHeight="1">
      <c r="A7" s="298" t="s">
        <v>129</v>
      </c>
      <c r="B7" s="331">
        <v>131367</v>
      </c>
      <c r="C7" s="351">
        <v>71634</v>
      </c>
      <c r="D7" s="351">
        <v>10517</v>
      </c>
      <c r="E7" s="351">
        <v>2808</v>
      </c>
      <c r="F7" s="351">
        <v>0</v>
      </c>
      <c r="G7" s="352">
        <v>36376</v>
      </c>
      <c r="H7" s="353">
        <v>10032</v>
      </c>
      <c r="I7" s="349" t="s">
        <v>129</v>
      </c>
      <c r="J7" s="350"/>
    </row>
    <row r="8" spans="1:10" s="297" customFormat="1" ht="30.75" customHeight="1">
      <c r="A8" s="298" t="s">
        <v>282</v>
      </c>
      <c r="B8" s="331">
        <v>146426</v>
      </c>
      <c r="C8" s="351">
        <v>84813</v>
      </c>
      <c r="D8" s="351">
        <v>15460</v>
      </c>
      <c r="E8" s="351">
        <v>3650</v>
      </c>
      <c r="F8" s="351">
        <v>1877</v>
      </c>
      <c r="G8" s="351">
        <v>28809</v>
      </c>
      <c r="H8" s="353">
        <v>11817</v>
      </c>
      <c r="I8" s="349" t="s">
        <v>282</v>
      </c>
      <c r="J8" s="350"/>
    </row>
    <row r="9" spans="1:10" s="297" customFormat="1" ht="30.75" customHeight="1">
      <c r="A9" s="298" t="s">
        <v>117</v>
      </c>
      <c r="B9" s="331">
        <v>157563</v>
      </c>
      <c r="C9" s="351">
        <v>87333</v>
      </c>
      <c r="D9" s="351">
        <v>15194</v>
      </c>
      <c r="E9" s="351">
        <v>7655</v>
      </c>
      <c r="F9" s="351">
        <v>2291</v>
      </c>
      <c r="G9" s="351">
        <v>30895</v>
      </c>
      <c r="H9" s="353">
        <v>14193</v>
      </c>
      <c r="I9" s="300" t="s">
        <v>117</v>
      </c>
      <c r="J9" s="350"/>
    </row>
    <row r="10" spans="1:10" s="297" customFormat="1" ht="30.75" customHeight="1">
      <c r="A10" s="354" t="s">
        <v>118</v>
      </c>
      <c r="B10" s="355">
        <v>179199</v>
      </c>
      <c r="C10" s="356">
        <v>98126</v>
      </c>
      <c r="D10" s="356">
        <v>12000</v>
      </c>
      <c r="E10" s="356">
        <v>16222</v>
      </c>
      <c r="F10" s="356">
        <v>3713</v>
      </c>
      <c r="G10" s="356">
        <v>31893</v>
      </c>
      <c r="H10" s="357">
        <v>17245</v>
      </c>
      <c r="I10" s="358" t="s">
        <v>118</v>
      </c>
      <c r="J10" s="350"/>
    </row>
    <row r="11" spans="1:10" s="306" customFormat="1" ht="30.75" customHeight="1">
      <c r="A11" s="302" t="s">
        <v>181</v>
      </c>
      <c r="B11" s="359">
        <f>SUM(C11:H11)</f>
        <v>187323</v>
      </c>
      <c r="C11" s="360">
        <f aca="true" t="shared" si="0" ref="C11:H11">SUM(C12:C13)</f>
        <v>105818</v>
      </c>
      <c r="D11" s="360">
        <f t="shared" si="0"/>
        <v>10863</v>
      </c>
      <c r="E11" s="360">
        <f t="shared" si="0"/>
        <v>19261</v>
      </c>
      <c r="F11" s="360">
        <f t="shared" si="0"/>
        <v>4174</v>
      </c>
      <c r="G11" s="360">
        <f t="shared" si="0"/>
        <v>32430</v>
      </c>
      <c r="H11" s="361">
        <f t="shared" si="0"/>
        <v>14777</v>
      </c>
      <c r="I11" s="362" t="s">
        <v>181</v>
      </c>
      <c r="J11" s="363"/>
    </row>
    <row r="12" spans="1:10" s="297" customFormat="1" ht="30.75" customHeight="1">
      <c r="A12" s="364" t="s">
        <v>182</v>
      </c>
      <c r="B12" s="331">
        <f>SUM(C12:H12)</f>
        <v>139485</v>
      </c>
      <c r="C12" s="365">
        <v>74975</v>
      </c>
      <c r="D12" s="365">
        <v>8850</v>
      </c>
      <c r="E12" s="365">
        <v>16617</v>
      </c>
      <c r="F12" s="365">
        <v>3082</v>
      </c>
      <c r="G12" s="365">
        <v>25702</v>
      </c>
      <c r="H12" s="366">
        <v>10259</v>
      </c>
      <c r="I12" s="349" t="s">
        <v>183</v>
      </c>
      <c r="J12" s="350"/>
    </row>
    <row r="13" spans="1:10" s="297" customFormat="1" ht="30.75" customHeight="1">
      <c r="A13" s="367" t="s">
        <v>184</v>
      </c>
      <c r="B13" s="332">
        <f>SUM(C13:H13)</f>
        <v>47838</v>
      </c>
      <c r="C13" s="368">
        <v>30843</v>
      </c>
      <c r="D13" s="368">
        <v>2013</v>
      </c>
      <c r="E13" s="368">
        <v>2644</v>
      </c>
      <c r="F13" s="368">
        <v>1092</v>
      </c>
      <c r="G13" s="368">
        <v>6728</v>
      </c>
      <c r="H13" s="369">
        <v>4518</v>
      </c>
      <c r="I13" s="293" t="s">
        <v>185</v>
      </c>
      <c r="J13" s="350"/>
    </row>
    <row r="14" spans="1:10" s="370" customFormat="1" ht="15.75" customHeight="1">
      <c r="A14" s="929" t="s">
        <v>463</v>
      </c>
      <c r="B14" s="930"/>
      <c r="C14" s="930"/>
      <c r="F14" s="316" t="s">
        <v>477</v>
      </c>
      <c r="G14" s="314"/>
      <c r="H14" s="314"/>
      <c r="I14" s="247"/>
      <c r="J14" s="314"/>
    </row>
    <row r="15" spans="1:8" s="370" customFormat="1" ht="15.75" customHeight="1">
      <c r="A15" s="941" t="s">
        <v>717</v>
      </c>
      <c r="B15" s="930"/>
      <c r="C15" s="930"/>
      <c r="D15" s="371"/>
      <c r="F15" s="318" t="s">
        <v>3</v>
      </c>
      <c r="G15" s="224"/>
      <c r="H15" s="224"/>
    </row>
    <row r="16" spans="1:4" s="370" customFormat="1" ht="15.75" customHeight="1">
      <c r="A16" s="941" t="s">
        <v>718</v>
      </c>
      <c r="B16" s="930"/>
      <c r="C16" s="930"/>
      <c r="D16" s="371"/>
    </row>
    <row r="17" s="370" customFormat="1" ht="21.75" customHeight="1" hidden="1"/>
    <row r="18" s="370" customFormat="1" ht="21.75" customHeight="1" hidden="1"/>
    <row r="19" s="370" customFormat="1" ht="21.75" customHeight="1" hidden="1"/>
    <row r="20" s="370" customFormat="1" ht="21.75" customHeight="1" hidden="1"/>
    <row r="21" s="370" customFormat="1" ht="21.75" customHeight="1" hidden="1"/>
    <row r="22" s="370" customFormat="1" ht="21.75" customHeight="1" hidden="1"/>
    <row r="23" s="370" customFormat="1" ht="21.75" customHeight="1" hidden="1"/>
    <row r="24" s="370" customFormat="1" ht="21.75" customHeight="1" hidden="1"/>
    <row r="25" s="370" customFormat="1" ht="21.75" customHeight="1" hidden="1"/>
    <row r="26" s="370" customFormat="1" ht="21.75" customHeight="1" hidden="1"/>
    <row r="27" s="370" customFormat="1" ht="21.75" customHeight="1" hidden="1"/>
    <row r="28" s="370" customFormat="1" ht="21.75" customHeight="1" hidden="1"/>
    <row r="29" s="370" customFormat="1" ht="21.75" customHeight="1" hidden="1"/>
    <row r="30" s="370" customFormat="1" ht="21.75" customHeight="1" hidden="1"/>
    <row r="31" s="370" customFormat="1" ht="21.75" customHeight="1" hidden="1"/>
    <row r="32" s="370" customFormat="1" ht="21.75" customHeight="1" hidden="1"/>
    <row r="33" s="370" customFormat="1" ht="21.75" customHeight="1" hidden="1"/>
    <row r="34" s="370" customFormat="1" ht="21.75" customHeight="1" hidden="1"/>
    <row r="35" s="370" customFormat="1" ht="21.75" customHeight="1" hidden="1"/>
    <row r="36" s="370" customFormat="1" ht="21.75" customHeight="1" hidden="1"/>
    <row r="37" s="370" customFormat="1" ht="21.75" customHeight="1" hidden="1"/>
    <row r="38" s="370" customFormat="1" ht="21.75" customHeight="1" hidden="1"/>
    <row r="39" s="370" customFormat="1" ht="21.75" customHeight="1" hidden="1"/>
    <row r="40" s="370" customFormat="1" ht="21.75" customHeight="1" hidden="1"/>
    <row r="41" s="370" customFormat="1" ht="21.75" customHeight="1" hidden="1"/>
    <row r="42" s="370" customFormat="1" ht="21.75" customHeight="1" hidden="1"/>
    <row r="43" s="370" customFormat="1" ht="21.75" customHeight="1" hidden="1"/>
    <row r="44" s="370" customFormat="1" ht="21.75" customHeight="1" hidden="1"/>
    <row r="45" s="370" customFormat="1" ht="21.75" customHeight="1" hidden="1"/>
    <row r="46" s="370" customFormat="1" ht="21.75" customHeight="1" hidden="1"/>
    <row r="47" s="370" customFormat="1" ht="21.75" customHeight="1" hidden="1"/>
    <row r="48" s="370" customFormat="1" ht="21.75" customHeight="1" hidden="1"/>
    <row r="49" s="370" customFormat="1" ht="21.75" customHeight="1" hidden="1"/>
    <row r="50" s="370" customFormat="1" ht="21.75" customHeight="1" hidden="1"/>
    <row r="51" s="370" customFormat="1" ht="21.75" customHeight="1" hidden="1"/>
    <row r="52" s="370" customFormat="1" ht="21.75" customHeight="1" hidden="1"/>
    <row r="53" s="370" customFormat="1" ht="21.75" customHeight="1" hidden="1"/>
    <row r="54" s="370" customFormat="1" ht="21.75" customHeight="1" hidden="1"/>
    <row r="55" s="370" customFormat="1" ht="21.75" customHeight="1" hidden="1"/>
    <row r="56" s="370" customFormat="1" ht="21.75" customHeight="1" hidden="1"/>
    <row r="57" s="370" customFormat="1" ht="21.75" customHeight="1" hidden="1"/>
    <row r="58" s="370" customFormat="1" ht="21.75" customHeight="1" hidden="1"/>
    <row r="59" s="370" customFormat="1" ht="21.75" customHeight="1" hidden="1"/>
    <row r="60" s="370" customFormat="1" ht="21.75" customHeight="1" hidden="1"/>
    <row r="61" s="370" customFormat="1" ht="21.75" customHeight="1" hidden="1"/>
    <row r="62" s="370" customFormat="1" ht="21.75" customHeight="1" hidden="1"/>
    <row r="63" s="370" customFormat="1" ht="21.75" customHeight="1" hidden="1"/>
    <row r="64" s="370" customFormat="1" ht="21.75" customHeight="1" hidden="1"/>
    <row r="65" s="370" customFormat="1" ht="21.75" customHeight="1" hidden="1"/>
    <row r="66" s="370" customFormat="1" ht="21.75" customHeight="1" hidden="1"/>
    <row r="67" s="370" customFormat="1" ht="21.75" customHeight="1" hidden="1"/>
    <row r="68" s="370" customFormat="1" ht="21.75" customHeight="1" hidden="1"/>
    <row r="69" s="370" customFormat="1" ht="21.75" customHeight="1" hidden="1"/>
    <row r="70" s="370" customFormat="1" ht="21.75" customHeight="1" hidden="1"/>
    <row r="71" s="370" customFormat="1" ht="21.75" customHeight="1" hidden="1"/>
    <row r="72" s="370" customFormat="1" ht="21.75" customHeight="1" hidden="1"/>
    <row r="73" s="370" customFormat="1" ht="21.75" customHeight="1" hidden="1"/>
    <row r="74" s="370" customFormat="1" ht="21.75" customHeight="1" hidden="1"/>
    <row r="75" s="370" customFormat="1" ht="21.75" customHeight="1" hidden="1"/>
    <row r="76" s="370" customFormat="1" ht="21.75" customHeight="1" hidden="1"/>
    <row r="77" s="370" customFormat="1" ht="21.75" customHeight="1" hidden="1"/>
    <row r="78" s="370" customFormat="1" ht="21.75" customHeight="1" hidden="1"/>
    <row r="79" s="370" customFormat="1" ht="21.75" customHeight="1" hidden="1"/>
    <row r="80" s="370" customFormat="1" ht="21.75" customHeight="1" hidden="1"/>
    <row r="81" s="370" customFormat="1" ht="21.75" customHeight="1" hidden="1"/>
    <row r="82" s="370" customFormat="1" ht="21.75" customHeight="1" hidden="1"/>
    <row r="83" s="370" customFormat="1" ht="21.75" customHeight="1" hidden="1"/>
    <row r="84" s="370" customFormat="1" ht="21.75" customHeight="1" hidden="1"/>
    <row r="85" s="370" customFormat="1" ht="21.75" customHeight="1" hidden="1"/>
    <row r="86" s="370" customFormat="1" ht="21.75" customHeight="1" hidden="1"/>
    <row r="87" s="370" customFormat="1" ht="21.75" customHeight="1" hidden="1"/>
    <row r="88" s="370" customFormat="1" ht="21.75" customHeight="1" hidden="1"/>
    <row r="89" s="370" customFormat="1" ht="21.75" customHeight="1" hidden="1"/>
    <row r="90" s="370" customFormat="1" ht="21.75" customHeight="1" hidden="1"/>
    <row r="91" s="370" customFormat="1" ht="21.75" customHeight="1" hidden="1"/>
    <row r="92" s="370" customFormat="1" ht="21.75" customHeight="1" hidden="1"/>
    <row r="93" s="370" customFormat="1" ht="21.75" customHeight="1" hidden="1"/>
    <row r="94" s="370" customFormat="1" ht="21.75" customHeight="1" hidden="1"/>
    <row r="95" s="370" customFormat="1" ht="21.75" customHeight="1" hidden="1"/>
    <row r="96" s="370" customFormat="1" ht="21.75" customHeight="1" hidden="1"/>
    <row r="97" s="370" customFormat="1" ht="21.75" customHeight="1" hidden="1"/>
    <row r="98" s="370" customFormat="1" ht="21.75" customHeight="1" hidden="1"/>
    <row r="99" s="370" customFormat="1" ht="21.75" customHeight="1" hidden="1"/>
    <row r="100" s="370" customFormat="1" ht="21.75" customHeight="1" hidden="1"/>
    <row r="101" s="370" customFormat="1" ht="21.75" customHeight="1" hidden="1"/>
    <row r="102" s="370" customFormat="1" ht="21.75" customHeight="1" hidden="1"/>
    <row r="103" s="370" customFormat="1" ht="21.75" customHeight="1" hidden="1"/>
    <row r="104" s="370" customFormat="1" ht="21.75" customHeight="1" hidden="1"/>
    <row r="105" s="370" customFormat="1" ht="21.75" customHeight="1" hidden="1"/>
    <row r="106" s="370" customFormat="1" ht="21.75" customHeight="1" hidden="1"/>
    <row r="107" s="370" customFormat="1" ht="21.75" customHeight="1" hidden="1"/>
    <row r="108" s="370" customFormat="1" ht="21.75" customHeight="1" hidden="1"/>
    <row r="109" s="370" customFormat="1" ht="21.75" customHeight="1" hidden="1"/>
    <row r="110" s="370" customFormat="1" ht="21.75" customHeight="1" hidden="1"/>
    <row r="111" s="370" customFormat="1" ht="21.75" customHeight="1" hidden="1"/>
    <row r="112" s="370" customFormat="1" ht="21.75" customHeight="1" hidden="1"/>
    <row r="113" s="370" customFormat="1" ht="21.75" customHeight="1" hidden="1"/>
    <row r="114" s="370" customFormat="1" ht="21.75" customHeight="1" hidden="1"/>
    <row r="115" s="370" customFormat="1" ht="21.75" customHeight="1" hidden="1"/>
    <row r="116" s="370" customFormat="1" ht="21.75" customHeight="1" hidden="1"/>
    <row r="117" s="370" customFormat="1" ht="21.75" customHeight="1" hidden="1"/>
    <row r="118" s="370" customFormat="1" ht="21.75" customHeight="1" hidden="1"/>
    <row r="119" s="370" customFormat="1" ht="21.75" customHeight="1" hidden="1"/>
    <row r="120" s="370" customFormat="1" ht="21.75" customHeight="1" hidden="1"/>
    <row r="121" s="370" customFormat="1" ht="21.75" customHeight="1" hidden="1"/>
    <row r="122" s="370" customFormat="1" ht="21.75" customHeight="1" hidden="1"/>
    <row r="123" s="370" customFormat="1" ht="21.75" customHeight="1" hidden="1"/>
    <row r="124" s="370" customFormat="1" ht="21.75" customHeight="1" hidden="1"/>
    <row r="125" s="370" customFormat="1" ht="21.75" customHeight="1" hidden="1"/>
    <row r="126" s="370" customFormat="1" ht="21.75" customHeight="1" hidden="1"/>
    <row r="127" s="370" customFormat="1" ht="21.75" customHeight="1" hidden="1"/>
    <row r="128" s="370" customFormat="1" ht="21.75" customHeight="1" hidden="1"/>
    <row r="129" s="370" customFormat="1" ht="21.75" customHeight="1" hidden="1"/>
    <row r="130" s="370" customFormat="1" ht="21.75" customHeight="1" hidden="1"/>
    <row r="131" s="370" customFormat="1" ht="21.75" customHeight="1" hidden="1"/>
    <row r="132" s="370" customFormat="1" ht="21.75" customHeight="1" hidden="1"/>
    <row r="133" s="370" customFormat="1" ht="21.75" customHeight="1" hidden="1"/>
    <row r="134" s="370" customFormat="1" ht="21.75" customHeight="1" hidden="1"/>
    <row r="135" s="370" customFormat="1" ht="21.75" customHeight="1" hidden="1"/>
    <row r="136" s="370" customFormat="1" ht="21.75" customHeight="1" hidden="1"/>
    <row r="137" s="370" customFormat="1" ht="21.75" customHeight="1" hidden="1"/>
    <row r="138" s="370" customFormat="1" ht="21.75" customHeight="1" hidden="1"/>
    <row r="139" s="370" customFormat="1" ht="21.75" customHeight="1" hidden="1"/>
    <row r="140" s="370" customFormat="1" ht="21.75" customHeight="1" hidden="1"/>
    <row r="141" s="370" customFormat="1" ht="21.75" customHeight="1" hidden="1"/>
    <row r="142" s="370" customFormat="1" ht="21.75" customHeight="1" hidden="1"/>
    <row r="143" s="370" customFormat="1" ht="21.75" customHeight="1" hidden="1"/>
    <row r="144" s="370" customFormat="1" ht="21.75" customHeight="1" hidden="1"/>
    <row r="145" s="370" customFormat="1" ht="21.75" customHeight="1" hidden="1"/>
    <row r="146" s="370" customFormat="1" ht="21.75" customHeight="1" hidden="1"/>
    <row r="147" s="370" customFormat="1" ht="21.75" customHeight="1" hidden="1"/>
    <row r="148" s="370" customFormat="1" ht="21.75" customHeight="1" hidden="1"/>
    <row r="149" s="370" customFormat="1" ht="21.75" customHeight="1" hidden="1"/>
    <row r="150" s="370" customFormat="1" ht="21.75" customHeight="1" hidden="1"/>
    <row r="151" s="370" customFormat="1" ht="21.75" customHeight="1" hidden="1"/>
    <row r="152" s="370" customFormat="1" ht="21.75" customHeight="1" hidden="1"/>
    <row r="153" s="370" customFormat="1" ht="21.75" customHeight="1" hidden="1"/>
    <row r="154" s="370" customFormat="1" ht="21.75" customHeight="1" hidden="1"/>
    <row r="155" s="370" customFormat="1" ht="21.75" customHeight="1" hidden="1"/>
    <row r="156" s="370" customFormat="1" ht="21.75" customHeight="1" hidden="1"/>
    <row r="157" s="370" customFormat="1" ht="21.75" customHeight="1" hidden="1"/>
    <row r="158" s="370" customFormat="1" ht="21.75" customHeight="1" hidden="1"/>
    <row r="159" s="370" customFormat="1" ht="21.75" customHeight="1" hidden="1"/>
    <row r="160" s="370" customFormat="1" ht="21.75" customHeight="1" hidden="1"/>
    <row r="161" s="370" customFormat="1" ht="21.75" customHeight="1" hidden="1"/>
    <row r="162" s="370" customFormat="1" ht="21.75" customHeight="1" hidden="1"/>
    <row r="163" s="370" customFormat="1" ht="21.75" customHeight="1" hidden="1"/>
    <row r="164" s="370" customFormat="1" ht="21.75" customHeight="1" hidden="1"/>
    <row r="165" s="370" customFormat="1" ht="21.75" customHeight="1" hidden="1"/>
    <row r="166" s="370" customFormat="1" ht="21.75" customHeight="1" hidden="1"/>
    <row r="167" s="370" customFormat="1" ht="21.75" customHeight="1" hidden="1"/>
    <row r="168" s="370" customFormat="1" ht="21.75" customHeight="1" hidden="1"/>
    <row r="169" s="370" customFormat="1" ht="21.75" customHeight="1" hidden="1"/>
    <row r="170" s="370" customFormat="1" ht="21.75" customHeight="1" hidden="1"/>
    <row r="171" s="370" customFormat="1" ht="21.75" customHeight="1" hidden="1"/>
    <row r="172" s="370" customFormat="1" ht="21.75" customHeight="1" hidden="1"/>
    <row r="173" s="370" customFormat="1" ht="21.75" customHeight="1" hidden="1"/>
    <row r="174" s="370" customFormat="1" ht="21.75" customHeight="1" hidden="1"/>
    <row r="175" s="370" customFormat="1" ht="21.75" customHeight="1" hidden="1"/>
    <row r="176" s="370" customFormat="1" ht="21.75" customHeight="1" hidden="1"/>
    <row r="177" s="370" customFormat="1" ht="21.75" customHeight="1" hidden="1"/>
    <row r="178" s="370" customFormat="1" ht="21.75" customHeight="1" hidden="1"/>
    <row r="179" s="370" customFormat="1" ht="21.75" customHeight="1" hidden="1"/>
    <row r="180" s="370" customFormat="1" ht="21.75" customHeight="1" hidden="1"/>
    <row r="181" s="370" customFormat="1" ht="21.75" customHeight="1" hidden="1"/>
    <row r="182" s="370" customFormat="1" ht="21.75" customHeight="1" hidden="1"/>
    <row r="183" s="370" customFormat="1" ht="21.75" customHeight="1" hidden="1"/>
    <row r="184" s="370" customFormat="1" ht="21.75" customHeight="1" hidden="1"/>
    <row r="185" s="370" customFormat="1" ht="21.75" customHeight="1" hidden="1"/>
    <row r="186" s="370" customFormat="1" ht="21.75" customHeight="1" hidden="1"/>
    <row r="187" s="370" customFormat="1" ht="21.75" customHeight="1" hidden="1"/>
    <row r="188" s="370" customFormat="1" ht="21.75" customHeight="1" hidden="1"/>
    <row r="189" s="370" customFormat="1" ht="21.75" customHeight="1" hidden="1"/>
    <row r="190" s="370" customFormat="1" ht="21.75" customHeight="1" hidden="1"/>
    <row r="191" s="370" customFormat="1" ht="21.75" customHeight="1" hidden="1"/>
    <row r="192" s="370" customFormat="1" ht="21.75" customHeight="1" hidden="1"/>
    <row r="193" s="370" customFormat="1" ht="21.75" customHeight="1" hidden="1"/>
    <row r="194" s="370" customFormat="1" ht="21.75" customHeight="1" hidden="1"/>
    <row r="195" s="370" customFormat="1" ht="21.75" customHeight="1" hidden="1"/>
    <row r="196" s="370" customFormat="1" ht="21.75" customHeight="1" hidden="1"/>
    <row r="197" s="370" customFormat="1" ht="21.75" customHeight="1" hidden="1"/>
    <row r="198" s="370" customFormat="1" ht="21.75" customHeight="1" hidden="1"/>
    <row r="199" s="370" customFormat="1" ht="21.75" customHeight="1" hidden="1"/>
    <row r="200" s="370" customFormat="1" ht="21.75" customHeight="1" hidden="1"/>
    <row r="201" s="370" customFormat="1" ht="21.75" customHeight="1" hidden="1"/>
    <row r="202" s="370" customFormat="1" ht="21.75" customHeight="1" hidden="1"/>
    <row r="203" s="370" customFormat="1" ht="21.75" customHeight="1" hidden="1"/>
    <row r="204" s="370" customFormat="1" ht="21.75" customHeight="1" hidden="1"/>
    <row r="205" s="370" customFormat="1" ht="21.75" customHeight="1" hidden="1"/>
    <row r="206" s="370" customFormat="1" ht="21.75" customHeight="1" hidden="1"/>
    <row r="207" s="370" customFormat="1" ht="21.75" customHeight="1" hidden="1"/>
    <row r="208" s="370" customFormat="1" ht="21.75" customHeight="1" hidden="1"/>
    <row r="209" s="370" customFormat="1" ht="21.75" customHeight="1" hidden="1"/>
    <row r="210" s="370" customFormat="1" ht="21.75" customHeight="1" hidden="1"/>
    <row r="211" s="370" customFormat="1" ht="21.75" customHeight="1" hidden="1"/>
    <row r="212" s="370" customFormat="1" ht="21.75" customHeight="1" hidden="1"/>
    <row r="213" s="370" customFormat="1" ht="21.75" customHeight="1" hidden="1"/>
    <row r="214" s="370" customFormat="1" ht="21.75" customHeight="1" hidden="1"/>
    <row r="215" s="370" customFormat="1" ht="21.75" customHeight="1" hidden="1"/>
    <row r="216" s="370" customFormat="1" ht="21.75" customHeight="1" hidden="1"/>
    <row r="217" s="370" customFormat="1" ht="21.75" customHeight="1" hidden="1"/>
    <row r="218" s="370" customFormat="1" ht="21.75" customHeight="1" hidden="1"/>
    <row r="219" s="370" customFormat="1" ht="21.75" customHeight="1" hidden="1"/>
    <row r="220" s="370" customFormat="1" ht="21.75" customHeight="1" hidden="1"/>
    <row r="221" s="370" customFormat="1" ht="21.75" customHeight="1" hidden="1"/>
    <row r="222" s="370" customFormat="1" ht="21.75" customHeight="1" hidden="1"/>
    <row r="223" s="370" customFormat="1" ht="21.75" customHeight="1" hidden="1"/>
    <row r="224" s="370" customFormat="1" ht="21.75" customHeight="1" hidden="1"/>
    <row r="225" s="370" customFormat="1" ht="21.75" customHeight="1" hidden="1"/>
    <row r="226" s="370" customFormat="1" ht="21.75" customHeight="1" hidden="1"/>
    <row r="227" s="370" customFormat="1" ht="21.75" customHeight="1" hidden="1"/>
    <row r="228" s="370" customFormat="1" ht="21.75" customHeight="1" hidden="1"/>
    <row r="229" s="370" customFormat="1" ht="21.75" customHeight="1" hidden="1"/>
    <row r="230" s="370" customFormat="1" ht="21.75" customHeight="1" hidden="1"/>
    <row r="231" s="370" customFormat="1" ht="21.75" customHeight="1" hidden="1"/>
    <row r="232" s="370" customFormat="1" ht="21.75" customHeight="1" hidden="1"/>
    <row r="233" s="370" customFormat="1" ht="21.75" customHeight="1" hidden="1"/>
    <row r="234" s="370" customFormat="1" ht="21.75" customHeight="1" hidden="1"/>
    <row r="235" s="370" customFormat="1" ht="21.75" customHeight="1" hidden="1"/>
    <row r="236" s="370" customFormat="1" ht="21.75" customHeight="1" hidden="1"/>
    <row r="237" s="370" customFormat="1" ht="21.75" customHeight="1" hidden="1"/>
    <row r="238" s="370" customFormat="1" ht="21.75" customHeight="1" hidden="1"/>
    <row r="239" s="370" customFormat="1" ht="21.75" customHeight="1" hidden="1"/>
    <row r="240" s="370" customFormat="1" ht="21.75" customHeight="1" hidden="1"/>
    <row r="241" s="370" customFormat="1" ht="21.75" customHeight="1" hidden="1"/>
    <row r="242" s="370" customFormat="1" ht="21.75" customHeight="1" hidden="1"/>
    <row r="243" s="370" customFormat="1" ht="21.75" customHeight="1" hidden="1"/>
    <row r="244" s="370" customFormat="1" ht="21.75" customHeight="1" hidden="1"/>
    <row r="245" s="370" customFormat="1" ht="21.75" customHeight="1" hidden="1"/>
    <row r="246" s="370" customFormat="1" ht="21.75" customHeight="1" hidden="1"/>
    <row r="247" s="370" customFormat="1" ht="21.75" customHeight="1" hidden="1"/>
    <row r="248" s="370" customFormat="1" ht="21.75" customHeight="1" hidden="1"/>
    <row r="249" s="370" customFormat="1" ht="21.75" customHeight="1" hidden="1"/>
    <row r="250" s="370" customFormat="1" ht="21.75" customHeight="1" hidden="1"/>
    <row r="251" s="370" customFormat="1" ht="21.75" customHeight="1" hidden="1"/>
    <row r="252" s="370" customFormat="1" ht="21.75" customHeight="1" hidden="1"/>
    <row r="253" s="370" customFormat="1" ht="21.75" customHeight="1" hidden="1"/>
    <row r="254" s="370" customFormat="1" ht="21.75" customHeight="1" hidden="1"/>
    <row r="255" s="370" customFormat="1" ht="21.75" customHeight="1" hidden="1"/>
    <row r="256" s="370" customFormat="1" ht="21.75" customHeight="1" hidden="1"/>
    <row r="257" s="370" customFormat="1" ht="21.75" customHeight="1" hidden="1"/>
    <row r="258" s="370" customFormat="1" ht="21.75" customHeight="1" hidden="1"/>
    <row r="259" s="370" customFormat="1" ht="21.75" customHeight="1" hidden="1"/>
    <row r="260" s="370" customFormat="1" ht="21.75" customHeight="1" hidden="1"/>
    <row r="261" s="370" customFormat="1" ht="21.75" customHeight="1" hidden="1"/>
    <row r="262" s="370" customFormat="1" ht="21.75" customHeight="1" hidden="1"/>
    <row r="263" s="370" customFormat="1" ht="21.75" customHeight="1" hidden="1"/>
    <row r="264" s="370" customFormat="1" ht="21.75" customHeight="1" hidden="1"/>
    <row r="265" s="370" customFormat="1" ht="21.75" customHeight="1" hidden="1"/>
    <row r="266" s="370" customFormat="1" ht="21.75" customHeight="1" hidden="1"/>
    <row r="267" s="370" customFormat="1" ht="21.75" customHeight="1" hidden="1"/>
    <row r="268" s="370" customFormat="1" ht="21.75" customHeight="1" hidden="1"/>
    <row r="269" s="370" customFormat="1" ht="21.75" customHeight="1" hidden="1"/>
    <row r="270" s="370" customFormat="1" ht="21.75" customHeight="1" hidden="1"/>
    <row r="271" s="370" customFormat="1" ht="21.75" customHeight="1" hidden="1"/>
    <row r="272" s="370" customFormat="1" ht="21.75" customHeight="1" hidden="1"/>
    <row r="273" s="370" customFormat="1" ht="21.75" customHeight="1" hidden="1"/>
    <row r="274" s="370" customFormat="1" ht="21.75" customHeight="1" hidden="1"/>
    <row r="275" s="370" customFormat="1" ht="21.75" customHeight="1" hidden="1"/>
    <row r="276" s="370" customFormat="1" ht="21.75" customHeight="1" hidden="1"/>
    <row r="277" s="370" customFormat="1" ht="21.75" customHeight="1" hidden="1"/>
    <row r="278" s="370" customFormat="1" ht="21.75" customHeight="1" hidden="1"/>
    <row r="279" s="370" customFormat="1" ht="21.75" customHeight="1" hidden="1"/>
    <row r="280" s="370" customFormat="1" ht="21.75" customHeight="1" hidden="1"/>
    <row r="281" s="370" customFormat="1" ht="21.75" customHeight="1" hidden="1"/>
    <row r="282" s="370" customFormat="1" ht="21.75" customHeight="1" hidden="1"/>
    <row r="283" s="370" customFormat="1" ht="21.75" customHeight="1" hidden="1"/>
    <row r="284" s="370" customFormat="1" ht="21.75" customHeight="1" hidden="1"/>
    <row r="285" s="370" customFormat="1" ht="21.75" customHeight="1" hidden="1"/>
    <row r="286" s="370" customFormat="1" ht="21.75" customHeight="1" hidden="1"/>
    <row r="287" s="370" customFormat="1" ht="21.75" customHeight="1" hidden="1"/>
    <row r="288" s="370" customFormat="1" ht="21.75" customHeight="1" hidden="1"/>
    <row r="289" s="370" customFormat="1" ht="21.75" customHeight="1" hidden="1"/>
    <row r="290" s="370" customFormat="1" ht="21.75" customHeight="1" hidden="1"/>
    <row r="291" s="370" customFormat="1" ht="21.75" customHeight="1" hidden="1"/>
    <row r="292" s="370" customFormat="1" ht="21.75" customHeight="1" hidden="1"/>
    <row r="293" s="370" customFormat="1" ht="21.75" customHeight="1" hidden="1"/>
    <row r="294" s="370" customFormat="1" ht="21.75" customHeight="1" hidden="1"/>
    <row r="295" s="370" customFormat="1" ht="21.75" customHeight="1" hidden="1"/>
    <row r="296" s="370" customFormat="1" ht="21.75" customHeight="1" hidden="1"/>
    <row r="297" s="370" customFormat="1" ht="21.75" customHeight="1" hidden="1"/>
    <row r="298" s="370" customFormat="1" ht="21.75" customHeight="1" hidden="1"/>
    <row r="299" s="370" customFormat="1" ht="21.75" customHeight="1" hidden="1"/>
    <row r="300" s="370" customFormat="1" ht="21.75" customHeight="1" hidden="1"/>
    <row r="301" s="370" customFormat="1" ht="21.75" customHeight="1" hidden="1"/>
    <row r="302" s="370" customFormat="1" ht="21.75" customHeight="1" hidden="1"/>
    <row r="303" s="370" customFormat="1" ht="21.75" customHeight="1" hidden="1"/>
    <row r="304" s="370" customFormat="1" ht="21.75" customHeight="1" hidden="1"/>
    <row r="305" s="370" customFormat="1" ht="21.75" customHeight="1" hidden="1"/>
    <row r="306" s="370" customFormat="1" ht="21.75" customHeight="1" hidden="1"/>
    <row r="307" s="370" customFormat="1" ht="21.75" customHeight="1" hidden="1"/>
    <row r="308" s="370" customFormat="1" ht="21.75" customHeight="1" hidden="1"/>
    <row r="309" s="370" customFormat="1" ht="21.75" customHeight="1" hidden="1"/>
    <row r="310" s="370" customFormat="1" ht="21.75" customHeight="1" hidden="1"/>
    <row r="311" s="370" customFormat="1" ht="21.75" customHeight="1" hidden="1"/>
    <row r="312" s="370" customFormat="1" ht="21.75" customHeight="1" hidden="1"/>
    <row r="313" s="370" customFormat="1" ht="21.75" customHeight="1" hidden="1"/>
    <row r="314" s="370" customFormat="1" ht="21.75" customHeight="1" hidden="1"/>
    <row r="315" s="370" customFormat="1" ht="21.75" customHeight="1" hidden="1"/>
    <row r="316" s="370" customFormat="1" ht="21.75" customHeight="1" hidden="1"/>
    <row r="317" s="370" customFormat="1" ht="21.75" customHeight="1" hidden="1"/>
    <row r="318" s="370" customFormat="1" ht="21.75" customHeight="1" hidden="1"/>
    <row r="319" s="370" customFormat="1" ht="21.75" customHeight="1" hidden="1"/>
    <row r="320" s="370" customFormat="1" ht="21.75" customHeight="1" hidden="1"/>
    <row r="321" s="370" customFormat="1" ht="21.75" customHeight="1" hidden="1"/>
    <row r="322" s="370" customFormat="1" ht="21.75" customHeight="1" hidden="1"/>
    <row r="323" s="370" customFormat="1" ht="21.75" customHeight="1" hidden="1"/>
    <row r="324" s="370" customFormat="1" ht="21.75" customHeight="1" hidden="1"/>
    <row r="325" s="370" customFormat="1" ht="21.75" customHeight="1" hidden="1"/>
    <row r="326" s="370" customFormat="1" ht="21.75" customHeight="1" hidden="1"/>
    <row r="327" s="370" customFormat="1" ht="21.75" customHeight="1" hidden="1"/>
    <row r="328" s="370" customFormat="1" ht="21.75" customHeight="1" hidden="1"/>
    <row r="329" s="370" customFormat="1" ht="21.75" customHeight="1">
      <c r="A329" s="202" t="s">
        <v>519</v>
      </c>
    </row>
  </sheetData>
  <sheetProtection/>
  <mergeCells count="4">
    <mergeCell ref="A1:I1"/>
    <mergeCell ref="A14:C14"/>
    <mergeCell ref="A15:C15"/>
    <mergeCell ref="A16:C16"/>
  </mergeCells>
  <printOptions horizontalCentered="1" verticalCentered="1"/>
  <pageMargins left="0.35433070866141736" right="0.35433070866141736" top="1.04" bottom="0.3937007874015748" header="0.69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zoomScalePageLayoutView="0" workbookViewId="0" topLeftCell="A1">
      <selection activeCell="E20" sqref="E20"/>
    </sheetView>
  </sheetViews>
  <sheetFormatPr defaultColWidth="18.77734375" defaultRowHeight="13.5"/>
  <cols>
    <col min="1" max="1" width="10.88671875" style="373" customWidth="1"/>
    <col min="2" max="3" width="10.77734375" style="373" customWidth="1"/>
    <col min="4" max="7" width="13.3359375" style="373" customWidth="1"/>
    <col min="8" max="9" width="10.77734375" style="373" customWidth="1"/>
    <col min="10" max="55" width="18.77734375" style="373" hidden="1" customWidth="1"/>
    <col min="56" max="16384" width="18.77734375" style="373" customWidth="1"/>
  </cols>
  <sheetData>
    <row r="1" spans="1:12" s="336" customFormat="1" ht="39" customHeight="1">
      <c r="A1" s="940" t="s">
        <v>752</v>
      </c>
      <c r="B1" s="924"/>
      <c r="C1" s="924"/>
      <c r="D1" s="924"/>
      <c r="E1" s="924"/>
      <c r="F1" s="924"/>
      <c r="G1" s="924"/>
      <c r="H1" s="924"/>
      <c r="I1" s="924"/>
      <c r="J1" s="374"/>
      <c r="K1" s="374"/>
      <c r="L1" s="374"/>
    </row>
    <row r="2" spans="1:9" s="285" customFormat="1" ht="18" customHeight="1">
      <c r="A2" s="285" t="s">
        <v>158</v>
      </c>
      <c r="H2" s="942" t="s">
        <v>159</v>
      </c>
      <c r="I2" s="942"/>
    </row>
    <row r="3" spans="1:9" s="285" customFormat="1" ht="24.75" customHeight="1">
      <c r="A3" s="375"/>
      <c r="B3" s="943" t="s">
        <v>186</v>
      </c>
      <c r="C3" s="944"/>
      <c r="D3" s="944"/>
      <c r="E3" s="944"/>
      <c r="F3" s="944"/>
      <c r="G3" s="944"/>
      <c r="H3" s="945"/>
      <c r="I3" s="376"/>
    </row>
    <row r="4" spans="1:10" s="285" customFormat="1" ht="24.75" customHeight="1">
      <c r="A4" s="287" t="s">
        <v>167</v>
      </c>
      <c r="B4" s="377" t="s">
        <v>187</v>
      </c>
      <c r="C4" s="291">
        <v>1</v>
      </c>
      <c r="D4" s="291">
        <v>2</v>
      </c>
      <c r="E4" s="291">
        <v>3</v>
      </c>
      <c r="F4" s="291">
        <v>4</v>
      </c>
      <c r="G4" s="291">
        <v>5</v>
      </c>
      <c r="H4" s="291" t="s">
        <v>188</v>
      </c>
      <c r="I4" s="290" t="s">
        <v>171</v>
      </c>
      <c r="J4" s="341"/>
    </row>
    <row r="5" spans="1:10" s="285" customFormat="1" ht="24.75" customHeight="1">
      <c r="A5" s="378" t="s">
        <v>189</v>
      </c>
      <c r="B5" s="379" t="s">
        <v>173</v>
      </c>
      <c r="C5" s="379"/>
      <c r="D5" s="379"/>
      <c r="E5" s="379"/>
      <c r="F5" s="379"/>
      <c r="G5" s="379"/>
      <c r="H5" s="380" t="s">
        <v>190</v>
      </c>
      <c r="I5" s="381" t="s">
        <v>180</v>
      </c>
      <c r="J5" s="341"/>
    </row>
    <row r="6" spans="1:9" s="297" customFormat="1" ht="36" customHeight="1">
      <c r="A6" s="298" t="s">
        <v>128</v>
      </c>
      <c r="B6" s="299">
        <v>118144</v>
      </c>
      <c r="C6" s="299">
        <v>23378</v>
      </c>
      <c r="D6" s="299">
        <v>27483</v>
      </c>
      <c r="E6" s="299">
        <v>29316</v>
      </c>
      <c r="F6" s="299">
        <v>21925</v>
      </c>
      <c r="G6" s="299">
        <v>11164</v>
      </c>
      <c r="H6" s="299">
        <v>4878</v>
      </c>
      <c r="I6" s="382" t="s">
        <v>128</v>
      </c>
    </row>
    <row r="7" spans="1:9" s="297" customFormat="1" ht="36" customHeight="1">
      <c r="A7" s="298" t="s">
        <v>129</v>
      </c>
      <c r="B7" s="299">
        <v>131367</v>
      </c>
      <c r="C7" s="299">
        <v>19930</v>
      </c>
      <c r="D7" s="299">
        <v>32187</v>
      </c>
      <c r="E7" s="299">
        <v>35181</v>
      </c>
      <c r="F7" s="299">
        <v>25088</v>
      </c>
      <c r="G7" s="299">
        <v>13725</v>
      </c>
      <c r="H7" s="299">
        <v>5256</v>
      </c>
      <c r="I7" s="383" t="s">
        <v>129</v>
      </c>
    </row>
    <row r="8" spans="1:9" s="297" customFormat="1" ht="36" customHeight="1">
      <c r="A8" s="298" t="s">
        <v>282</v>
      </c>
      <c r="B8" s="299">
        <v>146426</v>
      </c>
      <c r="C8" s="299">
        <v>7630</v>
      </c>
      <c r="D8" s="299">
        <v>20345</v>
      </c>
      <c r="E8" s="299">
        <v>34242</v>
      </c>
      <c r="F8" s="299">
        <v>48951</v>
      </c>
      <c r="G8" s="299">
        <v>25286</v>
      </c>
      <c r="H8" s="299">
        <v>9972</v>
      </c>
      <c r="I8" s="383" t="s">
        <v>282</v>
      </c>
    </row>
    <row r="9" spans="1:9" s="297" customFormat="1" ht="36" customHeight="1">
      <c r="A9" s="298" t="s">
        <v>117</v>
      </c>
      <c r="B9" s="299">
        <v>157563</v>
      </c>
      <c r="C9" s="299">
        <v>8349</v>
      </c>
      <c r="D9" s="299">
        <v>15384</v>
      </c>
      <c r="E9" s="299">
        <v>37340</v>
      </c>
      <c r="F9" s="299">
        <v>57831</v>
      </c>
      <c r="G9" s="299">
        <v>29378</v>
      </c>
      <c r="H9" s="299">
        <v>9281</v>
      </c>
      <c r="I9" s="383" t="s">
        <v>117</v>
      </c>
    </row>
    <row r="10" spans="1:9" s="297" customFormat="1" ht="36" customHeight="1">
      <c r="A10" s="354" t="s">
        <v>118</v>
      </c>
      <c r="B10" s="299">
        <v>179199</v>
      </c>
      <c r="C10" s="299">
        <v>8847</v>
      </c>
      <c r="D10" s="299">
        <v>12427</v>
      </c>
      <c r="E10" s="299">
        <v>35164</v>
      </c>
      <c r="F10" s="299">
        <v>69473</v>
      </c>
      <c r="G10" s="299">
        <v>40547</v>
      </c>
      <c r="H10" s="299">
        <v>12741</v>
      </c>
      <c r="I10" s="384" t="s">
        <v>118</v>
      </c>
    </row>
    <row r="11" spans="1:9" s="306" customFormat="1" ht="36" customHeight="1">
      <c r="A11" s="302" t="s">
        <v>181</v>
      </c>
      <c r="B11" s="303">
        <f>SUM(C11:H11)</f>
        <v>187323</v>
      </c>
      <c r="C11" s="303">
        <f aca="true" t="shared" si="0" ref="C11:H11">SUM(C12:C13)</f>
        <v>11183</v>
      </c>
      <c r="D11" s="303">
        <f t="shared" si="0"/>
        <v>12321</v>
      </c>
      <c r="E11" s="303">
        <f t="shared" si="0"/>
        <v>36468</v>
      </c>
      <c r="F11" s="303">
        <f t="shared" si="0"/>
        <v>73208</v>
      </c>
      <c r="G11" s="303">
        <f t="shared" si="0"/>
        <v>40236</v>
      </c>
      <c r="H11" s="303">
        <f t="shared" si="0"/>
        <v>13907</v>
      </c>
      <c r="I11" s="385" t="s">
        <v>835</v>
      </c>
    </row>
    <row r="12" spans="1:9" s="297" customFormat="1" ht="36" customHeight="1">
      <c r="A12" s="364" t="s">
        <v>191</v>
      </c>
      <c r="B12" s="299">
        <f>SUM(C12:H12)</f>
        <v>139485</v>
      </c>
      <c r="C12" s="386">
        <v>10027</v>
      </c>
      <c r="D12" s="386">
        <v>9252</v>
      </c>
      <c r="E12" s="386">
        <v>25916</v>
      </c>
      <c r="F12" s="386">
        <v>56807</v>
      </c>
      <c r="G12" s="386">
        <v>27818</v>
      </c>
      <c r="H12" s="387">
        <v>9665</v>
      </c>
      <c r="I12" s="388" t="s">
        <v>192</v>
      </c>
    </row>
    <row r="13" spans="1:9" s="297" customFormat="1" ht="36" customHeight="1">
      <c r="A13" s="364" t="s">
        <v>193</v>
      </c>
      <c r="B13" s="389">
        <f>SUM(C13:H13)</f>
        <v>47838</v>
      </c>
      <c r="C13" s="390">
        <v>1156</v>
      </c>
      <c r="D13" s="390">
        <v>3069</v>
      </c>
      <c r="E13" s="390">
        <v>10552</v>
      </c>
      <c r="F13" s="390">
        <v>16401</v>
      </c>
      <c r="G13" s="390">
        <v>12418</v>
      </c>
      <c r="H13" s="391">
        <v>4242</v>
      </c>
      <c r="I13" s="392" t="s">
        <v>194</v>
      </c>
    </row>
    <row r="14" spans="1:9" s="372" customFormat="1" ht="15.75" customHeight="1">
      <c r="A14" s="393" t="s">
        <v>195</v>
      </c>
      <c r="B14" s="394"/>
      <c r="C14" s="394"/>
      <c r="E14" s="394"/>
      <c r="F14" s="394"/>
      <c r="G14" s="394"/>
      <c r="H14" s="394"/>
      <c r="I14" s="395" t="s">
        <v>475</v>
      </c>
    </row>
    <row r="15" spans="1:9" s="370" customFormat="1" ht="15.75" customHeight="1">
      <c r="A15" s="929" t="s">
        <v>478</v>
      </c>
      <c r="B15" s="930"/>
      <c r="C15" s="930"/>
      <c r="D15" s="371"/>
      <c r="F15" s="318" t="s">
        <v>479</v>
      </c>
      <c r="G15" s="224"/>
      <c r="H15" s="224"/>
      <c r="I15" s="224"/>
    </row>
    <row r="16" spans="1:13" ht="14.25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</row>
    <row r="17" spans="1:13" ht="14.25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</row>
    <row r="18" spans="1:13" ht="14.25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</row>
    <row r="19" spans="1:13" ht="14.25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</row>
    <row r="20" spans="1:13" ht="14.25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</row>
    <row r="21" spans="1:13" ht="14.25" hidden="1">
      <c r="A21" s="372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</row>
    <row r="22" spans="1:13" ht="14.25" hidden="1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</row>
    <row r="23" spans="1:13" ht="14.25" hidden="1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sheetProtection/>
  <mergeCells count="4">
    <mergeCell ref="A1:I1"/>
    <mergeCell ref="H2:I2"/>
    <mergeCell ref="B3:H3"/>
    <mergeCell ref="A15:C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2014-10-27T06:38:04Z</cp:lastPrinted>
  <dcterms:created xsi:type="dcterms:W3CDTF">2007-11-09T06:18:33Z</dcterms:created>
  <dcterms:modified xsi:type="dcterms:W3CDTF">2016-07-14T11:47:58Z</dcterms:modified>
  <cp:category/>
  <cp:version/>
  <cp:contentType/>
  <cp:contentStatus/>
</cp:coreProperties>
</file>