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2120" windowHeight="9000" tabRatio="895" firstSheet="7" activeTab="14"/>
  </bookViews>
  <sheets>
    <sheet name="1.발전현황" sheetId="1" r:id="rId1"/>
    <sheet name="2.용도별전력사용량" sheetId="2" r:id="rId2"/>
    <sheet name="3.제조업중분류별전력사용량(1)" sheetId="3" r:id="rId3"/>
    <sheet name="3.제조업중분류별전력사용량(2)" sheetId="4" r:id="rId4"/>
    <sheet name="4.가스공급량" sheetId="5" r:id="rId5"/>
    <sheet name="5.도시가스 이용현황" sheetId="6" r:id="rId6"/>
    <sheet name="6. 도시가스보급률" sheetId="7" r:id="rId7"/>
    <sheet name="7.고압가스 제조저장 판매소" sheetId="8" r:id="rId8"/>
    <sheet name="8.상수도 " sheetId="9" r:id="rId9"/>
    <sheet name="9.상수도관 " sheetId="10" r:id="rId10"/>
    <sheet name="10.급수사용량" sheetId="11" r:id="rId11"/>
    <sheet name="11.급수사용료부과" sheetId="12" r:id="rId12"/>
    <sheet name="12.하수도인구및보급률 " sheetId="13" r:id="rId13"/>
    <sheet name="13.하수사용료부과 " sheetId="14" r:id="rId14"/>
    <sheet name="14.하수관거 " sheetId="15" r:id="rId15"/>
    <sheet name="XXXXXXXX" sheetId="16" state="veryHidden" r:id="rId16"/>
    <sheet name="VXXXXXXX" sheetId="17" state="veryHidden" r:id="rId17"/>
  </sheets>
  <definedNames>
    <definedName name="_xlnm.Print_Area" localSheetId="0">'1.발전현황'!$A$1:$F$2</definedName>
    <definedName name="_xlnm.Print_Area" localSheetId="10">'10.급수사용량'!$A$1:$J$2</definedName>
    <definedName name="_xlnm.Print_Area" localSheetId="11">'11.급수사용료부과'!$A$1:$J$3</definedName>
    <definedName name="_xlnm.Print_Area" localSheetId="12">'12.하수도인구및보급률 '!$A$1:$T$1</definedName>
    <definedName name="_xlnm.Print_Area" localSheetId="13">'13.하수사용료부과 '!$A$1:$I$2</definedName>
    <definedName name="_xlnm.Print_Area" localSheetId="14">'14.하수관거 '!$A$1:$P$1</definedName>
    <definedName name="_xlnm.Print_Area" localSheetId="1">'2.용도별전력사용량'!$A$1:$R$2</definedName>
    <definedName name="_xlnm.Print_Area" localSheetId="2">'3.제조업중분류별전력사용량(1)'!$A$1:$M$1</definedName>
    <definedName name="_xlnm.Print_Area" localSheetId="6">'6. 도시가스보급률'!$A$1:$N$1</definedName>
    <definedName name="_xlnm.Print_Area" localSheetId="7">'7.고압가스 제조저장 판매소'!$A$1:$H$7</definedName>
    <definedName name="_xlnm.Print_Area" localSheetId="8">'8.상수도 '!$A$1:$I$5</definedName>
    <definedName name="_xlnm.Print_Area" localSheetId="9">'9.상수도관 '!$A$1:$V$3</definedName>
  </definedNames>
  <calcPr fullCalcOnLoad="1"/>
</workbook>
</file>

<file path=xl/comments14.xml><?xml version="1.0" encoding="utf-8"?>
<comments xmlns="http://schemas.openxmlformats.org/spreadsheetml/2006/main">
  <authors>
    <author>q</author>
  </authors>
  <commentList>
    <comment ref="D4" authorId="0">
      <text>
        <r>
          <rPr>
            <b/>
            <sz val="9"/>
            <rFont val="Tahoma"/>
            <family val="2"/>
          </rPr>
          <t>q:</t>
        </r>
        <r>
          <rPr>
            <b/>
            <sz val="9"/>
            <rFont val="돋움"/>
            <family val="3"/>
          </rPr>
          <t>업무용+영업용=일반용</t>
        </r>
      </text>
    </comment>
    <comment ref="E4" authorId="0">
      <text>
        <r>
          <rPr>
            <sz val="9"/>
            <rFont val="돋움"/>
            <family val="3"/>
          </rPr>
          <t>욕탕용1종+ 욕탕용2종=욕탕용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<sst xmlns="http://schemas.openxmlformats.org/spreadsheetml/2006/main" count="1026" uniqueCount="536">
  <si>
    <r>
      <rPr>
        <sz val="10"/>
        <rFont val="굴림"/>
        <family val="3"/>
      </rPr>
      <t>욕탕용</t>
    </r>
  </si>
  <si>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</si>
  <si>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Bath-house</t>
  </si>
  <si>
    <t xml:space="preserve">General </t>
  </si>
  <si>
    <r>
      <rPr>
        <sz val="10"/>
        <rFont val="한양신명조,한컴돋움"/>
        <family val="3"/>
      </rPr>
      <t>하수도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처리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비용분석</t>
    </r>
    <r>
      <rPr>
        <sz val="10"/>
        <rFont val="Arial"/>
        <family val="2"/>
      </rPr>
      <t xml:space="preserve"> Cost of Sewage Disposal</t>
    </r>
  </si>
  <si>
    <r>
      <rPr>
        <sz val="10"/>
        <rFont val="한양신명조,한컴돋움"/>
        <family val="3"/>
      </rPr>
      <t xml:space="preserve">연간부과량
</t>
    </r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천톤</t>
    </r>
    <r>
      <rPr>
        <sz val="10"/>
        <rFont val="Arial"/>
        <family val="2"/>
      </rPr>
      <t xml:space="preserve">) </t>
    </r>
  </si>
  <si>
    <r>
      <rPr>
        <sz val="10"/>
        <rFont val="한양신명조,한컴돋움"/>
        <family val="3"/>
      </rPr>
      <t xml:space="preserve">부과액
</t>
    </r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백만원</t>
    </r>
    <r>
      <rPr>
        <sz val="10"/>
        <rFont val="Arial"/>
        <family val="2"/>
      </rPr>
      <t>)</t>
    </r>
  </si>
  <si>
    <r>
      <rPr>
        <sz val="10"/>
        <rFont val="한양신명조,한컴돋움"/>
        <family val="3"/>
      </rPr>
      <t xml:space="preserve">평균단가
</t>
    </r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원</t>
    </r>
    <r>
      <rPr>
        <sz val="10"/>
        <rFont val="Arial"/>
        <family val="2"/>
      </rPr>
      <t>/</t>
    </r>
    <r>
      <rPr>
        <sz val="10"/>
        <rFont val="한양신명조,한컴돋움"/>
        <family val="3"/>
      </rPr>
      <t>톤</t>
    </r>
    <r>
      <rPr>
        <sz val="10"/>
        <rFont val="Arial"/>
        <family val="2"/>
      </rPr>
      <t>)</t>
    </r>
  </si>
  <si>
    <r>
      <rPr>
        <sz val="10"/>
        <rFont val="한양신명조,한컴돋움"/>
        <family val="3"/>
      </rPr>
      <t xml:space="preserve">처리비용
</t>
    </r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백만원</t>
    </r>
    <r>
      <rPr>
        <sz val="10"/>
        <rFont val="Arial"/>
        <family val="2"/>
      </rPr>
      <t>)</t>
    </r>
  </si>
  <si>
    <r>
      <rPr>
        <sz val="10"/>
        <rFont val="한양신명조,한컴돋움"/>
        <family val="3"/>
      </rPr>
      <t xml:space="preserve">처리원가
</t>
    </r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원</t>
    </r>
    <r>
      <rPr>
        <sz val="10"/>
        <rFont val="Arial"/>
        <family val="2"/>
      </rPr>
      <t>/</t>
    </r>
    <r>
      <rPr>
        <sz val="10"/>
        <rFont val="한양신명조,한컴돋움"/>
        <family val="3"/>
      </rPr>
      <t>톤</t>
    </r>
    <r>
      <rPr>
        <sz val="10"/>
        <rFont val="Arial"/>
        <family val="2"/>
      </rPr>
      <t>)</t>
    </r>
  </si>
  <si>
    <r>
      <rPr>
        <sz val="10"/>
        <rFont val="한양신명조,한컴돋움"/>
        <family val="3"/>
      </rPr>
      <t xml:space="preserve">현실화율
</t>
    </r>
    <r>
      <rPr>
        <sz val="10"/>
        <rFont val="Arial"/>
        <family val="2"/>
      </rPr>
      <t>(%)</t>
    </r>
  </si>
  <si>
    <t>F=(C/E*100)</t>
  </si>
  <si>
    <t>Total volume
charged for 
the usage of 
sewage</t>
  </si>
  <si>
    <t xml:space="preserve">Amount charged
for usage
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</si>
  <si>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㎢</t>
    </r>
    <r>
      <rPr>
        <sz val="10"/>
        <rFont val="Arial"/>
        <family val="2"/>
      </rPr>
      <t xml:space="preserve">, m,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</si>
  <si>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r>
      <t xml:space="preserve">          (unit : </t>
    </r>
    <r>
      <rPr>
        <sz val="10"/>
        <rFont val="굴림"/>
        <family val="3"/>
      </rPr>
      <t>㎢</t>
    </r>
    <r>
      <rPr>
        <sz val="10"/>
        <rFont val="Arial"/>
        <family val="2"/>
      </rPr>
      <t xml:space="preserve">, m, each) </t>
    </r>
  </si>
  <si>
    <r>
      <rPr>
        <sz val="10"/>
        <rFont val="굴림"/>
        <family val="3"/>
      </rPr>
      <t>계획연장</t>
    </r>
  </si>
  <si>
    <r>
      <rPr>
        <sz val="10"/>
        <rFont val="굴림"/>
        <family val="3"/>
      </rPr>
      <t>시설연장</t>
    </r>
  </si>
  <si>
    <r>
      <rPr>
        <sz val="10"/>
        <rFont val="굴림"/>
        <family val="3"/>
      </rPr>
      <t>보급률</t>
    </r>
  </si>
  <si>
    <r>
      <rPr>
        <sz val="10"/>
        <rFont val="굴림"/>
        <family val="3"/>
      </rPr>
      <t>합류식</t>
    </r>
    <r>
      <rPr>
        <sz val="10"/>
        <rFont val="Arial"/>
        <family val="2"/>
      </rPr>
      <t>(m) Unclassified pipe</t>
    </r>
  </si>
  <si>
    <r>
      <rPr>
        <sz val="10"/>
        <rFont val="굴림"/>
        <family val="3"/>
      </rPr>
      <t>계획면적</t>
    </r>
  </si>
  <si>
    <r>
      <rPr>
        <sz val="10"/>
        <rFont val="굴림"/>
        <family val="3"/>
      </rPr>
      <t>계획</t>
    </r>
  </si>
  <si>
    <r>
      <rPr>
        <sz val="10"/>
        <rFont val="굴림"/>
        <family val="3"/>
      </rPr>
      <t>시설</t>
    </r>
  </si>
  <si>
    <r>
      <rPr>
        <sz val="10"/>
        <rFont val="굴림"/>
        <family val="3"/>
      </rPr>
      <t>암거</t>
    </r>
  </si>
  <si>
    <r>
      <rPr>
        <sz val="10"/>
        <rFont val="굴림"/>
        <family val="3"/>
      </rPr>
      <t>개거</t>
    </r>
  </si>
  <si>
    <r>
      <rPr>
        <sz val="10"/>
        <rFont val="굴림"/>
        <family val="3"/>
      </rPr>
      <t>측구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</si>
  <si>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</si>
  <si>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t>(</t>
    </r>
    <r>
      <rPr>
        <sz val="10"/>
        <rFont val="굴림"/>
        <family val="3"/>
      </rPr>
      <t>㎢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</si>
  <si>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연장</t>
    </r>
    <r>
      <rPr>
        <sz val="10"/>
        <rFont val="Arial"/>
        <family val="2"/>
      </rPr>
      <t>(m)</t>
    </r>
  </si>
  <si>
    <r>
      <rPr>
        <sz val="10"/>
        <rFont val="굴림"/>
        <family val="3"/>
      </rPr>
      <t>사각형</t>
    </r>
  </si>
  <si>
    <r>
      <rPr>
        <sz val="10"/>
        <rFont val="굴림"/>
        <family val="3"/>
      </rPr>
      <t>원형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</si>
  <si>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</si>
  <si>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서귀포시</t>
    </r>
  </si>
  <si>
    <r>
      <rPr>
        <sz val="10"/>
        <rFont val="굴림"/>
        <family val="3"/>
      </rPr>
      <t>분류식</t>
    </r>
    <r>
      <rPr>
        <sz val="10"/>
        <rFont val="Arial"/>
        <family val="2"/>
      </rPr>
      <t>(m) Classified pipe</t>
    </r>
  </si>
  <si>
    <r>
      <rPr>
        <sz val="10"/>
        <rFont val="굴림"/>
        <family val="3"/>
      </rPr>
      <t>맨홀</t>
    </r>
  </si>
  <si>
    <r>
      <rPr>
        <sz val="10"/>
        <rFont val="굴림"/>
        <family val="3"/>
      </rPr>
      <t>우</t>
    </r>
    <r>
      <rPr>
        <sz val="10"/>
        <rFont val="Arial"/>
        <family val="2"/>
      </rPr>
      <t>·</t>
    </r>
    <r>
      <rPr>
        <sz val="10"/>
        <rFont val="굴림"/>
        <family val="3"/>
      </rPr>
      <t>오수
받이</t>
    </r>
  </si>
  <si>
    <r>
      <rPr>
        <sz val="10"/>
        <rFont val="굴림"/>
        <family val="3"/>
      </rPr>
      <t>토실</t>
    </r>
    <r>
      <rPr>
        <sz val="10"/>
        <rFont val="Arial"/>
        <family val="2"/>
      </rPr>
      <t>·</t>
    </r>
  </si>
  <si>
    <r>
      <rPr>
        <sz val="10"/>
        <rFont val="굴림"/>
        <family val="3"/>
      </rPr>
      <t>토구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</si>
  <si>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</si>
  <si>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오수관거</t>
    </r>
  </si>
  <si>
    <r>
      <rPr>
        <sz val="10"/>
        <rFont val="굴림"/>
        <family val="3"/>
      </rPr>
      <t>우수관거</t>
    </r>
  </si>
  <si>
    <r>
      <t>(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</si>
  <si>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㎢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</si>
  <si>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</si>
  <si>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계획연장</t>
    </r>
  </si>
  <si>
    <t>-</t>
  </si>
  <si>
    <t>(Unit : MWh)</t>
  </si>
  <si>
    <t>Urban</t>
  </si>
  <si>
    <t>Rural</t>
  </si>
  <si>
    <t>(1000 tons)</t>
  </si>
  <si>
    <t>(B)</t>
  </si>
  <si>
    <t>(Million won)</t>
  </si>
  <si>
    <t>C=(B/A*1000)</t>
  </si>
  <si>
    <t xml:space="preserve">Average of Amounts </t>
  </si>
  <si>
    <t>(won/ton)</t>
  </si>
  <si>
    <t>(D)</t>
  </si>
  <si>
    <t xml:space="preserve">Expense of Sewage Treatment </t>
  </si>
  <si>
    <t>E=(D/A*1000)</t>
  </si>
  <si>
    <t xml:space="preserve">Cost of Sewage Treatment </t>
  </si>
  <si>
    <t>Actual rate of benefit &amp; cost</t>
  </si>
  <si>
    <t>(A)</t>
  </si>
  <si>
    <t>(m)</t>
  </si>
  <si>
    <t>Planned length</t>
  </si>
  <si>
    <t>Constructed length</t>
  </si>
  <si>
    <t>Manhole</t>
  </si>
  <si>
    <t>Storm &amp; House inlet(Nu-mbers)</t>
  </si>
  <si>
    <t>Sewer outlet</t>
  </si>
  <si>
    <t>(Numbers)</t>
  </si>
  <si>
    <t>Constr-ucted length</t>
  </si>
  <si>
    <t>Culvert</t>
  </si>
  <si>
    <t>Gutter</t>
  </si>
  <si>
    <t>Sewage Pipe Line</t>
  </si>
  <si>
    <t>Rain Water Pipe Line</t>
  </si>
  <si>
    <t>quadra-ngle</t>
  </si>
  <si>
    <t>circle</t>
  </si>
  <si>
    <t>08-전기가스수도.xls</t>
  </si>
  <si>
    <t>Book1</t>
  </si>
  <si>
    <t>C:\Program Files\Microsoft Office2000\Office\xlstart\Book1.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</si>
  <si>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</si>
  <si>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</si>
  <si>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</si>
  <si>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</si>
  <si>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</si>
  <si>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</si>
  <si>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</si>
  <si>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</si>
  <si>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</si>
  <si>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</si>
  <si>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Year</t>
  </si>
  <si>
    <t>Total</t>
  </si>
  <si>
    <t>Office use</t>
  </si>
  <si>
    <t>Industry use</t>
  </si>
  <si>
    <t>Transport</t>
  </si>
  <si>
    <t>Others</t>
  </si>
  <si>
    <r>
      <t>특정제조</t>
    </r>
    <r>
      <rPr>
        <sz val="10"/>
        <color indexed="8"/>
        <rFont val="Arial"/>
        <family val="2"/>
      </rPr>
      <t xml:space="preserve"> Special </t>
    </r>
  </si>
  <si>
    <t>(Unit : person)</t>
  </si>
  <si>
    <t>(Unit : m)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</si>
  <si>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</si>
  <si>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</si>
  <si>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</si>
  <si>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r>
      <t xml:space="preserve">1.  </t>
    </r>
    <r>
      <rPr>
        <b/>
        <sz val="18"/>
        <color indexed="8"/>
        <rFont val="굴림"/>
        <family val="3"/>
      </rPr>
      <t>발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전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현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황</t>
    </r>
    <r>
      <rPr>
        <b/>
        <sz val="18"/>
        <color indexed="8"/>
        <rFont val="Arial"/>
        <family val="2"/>
      </rPr>
      <t xml:space="preserve">           Electricity Generation</t>
    </r>
  </si>
  <si>
    <r>
      <t xml:space="preserve">2. </t>
    </r>
    <r>
      <rPr>
        <b/>
        <sz val="18"/>
        <color indexed="8"/>
        <rFont val="굴림"/>
        <family val="3"/>
      </rPr>
      <t>용도별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전력사용량</t>
    </r>
    <r>
      <rPr>
        <b/>
        <sz val="18"/>
        <color indexed="8"/>
        <rFont val="Arial"/>
        <family val="2"/>
      </rPr>
      <t xml:space="preserve">                  Electric Power Consumption by Use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</si>
  <si>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MWh)</t>
    </r>
  </si>
  <si>
    <r>
      <t>1</t>
    </r>
    <r>
      <rPr>
        <sz val="10"/>
        <color indexed="8"/>
        <rFont val="굴림"/>
        <family val="3"/>
      </rPr>
      <t>월</t>
    </r>
  </si>
  <si>
    <r>
      <t>2</t>
    </r>
    <r>
      <rPr>
        <sz val="10"/>
        <color indexed="8"/>
        <rFont val="굴림"/>
        <family val="3"/>
      </rPr>
      <t>월</t>
    </r>
  </si>
  <si>
    <r>
      <t>3</t>
    </r>
    <r>
      <rPr>
        <sz val="10"/>
        <color indexed="8"/>
        <rFont val="굴림"/>
        <family val="3"/>
      </rPr>
      <t>월</t>
    </r>
  </si>
  <si>
    <r>
      <t>4</t>
    </r>
    <r>
      <rPr>
        <sz val="10"/>
        <color indexed="8"/>
        <rFont val="굴림"/>
        <family val="3"/>
      </rPr>
      <t>월</t>
    </r>
  </si>
  <si>
    <r>
      <t>5</t>
    </r>
    <r>
      <rPr>
        <sz val="10"/>
        <color indexed="8"/>
        <rFont val="굴림"/>
        <family val="3"/>
      </rPr>
      <t>월</t>
    </r>
  </si>
  <si>
    <r>
      <t>6</t>
    </r>
    <r>
      <rPr>
        <sz val="10"/>
        <color indexed="8"/>
        <rFont val="굴림"/>
        <family val="3"/>
      </rPr>
      <t>월</t>
    </r>
  </si>
  <si>
    <r>
      <t>7</t>
    </r>
    <r>
      <rPr>
        <sz val="10"/>
        <color indexed="8"/>
        <rFont val="굴림"/>
        <family val="3"/>
      </rPr>
      <t>월</t>
    </r>
  </si>
  <si>
    <r>
      <t>8</t>
    </r>
    <r>
      <rPr>
        <sz val="10"/>
        <color indexed="8"/>
        <rFont val="굴림"/>
        <family val="3"/>
      </rPr>
      <t>월</t>
    </r>
  </si>
  <si>
    <r>
      <t>9</t>
    </r>
    <r>
      <rPr>
        <sz val="10"/>
        <color indexed="8"/>
        <rFont val="굴림"/>
        <family val="3"/>
      </rPr>
      <t>월</t>
    </r>
  </si>
  <si>
    <r>
      <t>10</t>
    </r>
    <r>
      <rPr>
        <sz val="10"/>
        <color indexed="8"/>
        <rFont val="굴림"/>
        <family val="3"/>
      </rPr>
      <t>월</t>
    </r>
  </si>
  <si>
    <r>
      <t>11</t>
    </r>
    <r>
      <rPr>
        <sz val="10"/>
        <color indexed="8"/>
        <rFont val="굴림"/>
        <family val="3"/>
      </rPr>
      <t>월</t>
    </r>
  </si>
  <si>
    <r>
      <t>12</t>
    </r>
    <r>
      <rPr>
        <sz val="10"/>
        <color indexed="8"/>
        <rFont val="굴림"/>
        <family val="3"/>
      </rPr>
      <t>월</t>
    </r>
  </si>
  <si>
    <r>
      <t xml:space="preserve">4. </t>
    </r>
    <r>
      <rPr>
        <b/>
        <sz val="18"/>
        <color indexed="8"/>
        <rFont val="굴림"/>
        <family val="3"/>
      </rPr>
      <t>가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스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공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급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량</t>
    </r>
    <r>
      <rPr>
        <b/>
        <sz val="18"/>
        <color indexed="8"/>
        <rFont val="Arial"/>
        <family val="2"/>
      </rPr>
      <t xml:space="preserve">           Gas Supply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</si>
  <si>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 : 1000</t>
    </r>
    <r>
      <rPr>
        <sz val="10"/>
        <color indexed="8"/>
        <rFont val="굴림"/>
        <family val="3"/>
      </rPr>
      <t>㎥</t>
    </r>
    <r>
      <rPr>
        <sz val="10"/>
        <color indexed="8"/>
        <rFont val="Arial"/>
        <family val="2"/>
      </rPr>
      <t>,</t>
    </r>
    <r>
      <rPr>
        <sz val="10"/>
        <color indexed="8"/>
        <rFont val="굴림"/>
        <family val="3"/>
      </rPr>
      <t>톤</t>
    </r>
    <r>
      <rPr>
        <sz val="10"/>
        <color indexed="8"/>
        <rFont val="Arial"/>
        <family val="2"/>
      </rPr>
      <t>)</t>
    </r>
  </si>
  <si>
    <r>
      <t>(Unit  : 1000</t>
    </r>
    <r>
      <rPr>
        <sz val="10"/>
        <color indexed="8"/>
        <rFont val="돋움"/>
        <family val="3"/>
      </rPr>
      <t>㎥</t>
    </r>
    <r>
      <rPr>
        <sz val="10"/>
        <color indexed="8"/>
        <rFont val="Arial"/>
        <family val="2"/>
      </rPr>
      <t>, ton)</t>
    </r>
  </si>
  <si>
    <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돋움"/>
        <family val="3"/>
      </rPr>
      <t>별</t>
    </r>
  </si>
  <si>
    <r>
      <t>고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압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가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 xml:space="preserve">스
</t>
    </r>
    <r>
      <rPr>
        <sz val="10"/>
        <color indexed="8"/>
        <rFont val="Arial"/>
        <family val="2"/>
      </rPr>
      <t xml:space="preserve"> By production type of high-pressure gas</t>
    </r>
  </si>
  <si>
    <r>
      <t xml:space="preserve">LPG </t>
    </r>
    <r>
      <rPr>
        <sz val="10"/>
        <color indexed="8"/>
        <rFont val="굴림"/>
        <family val="3"/>
      </rPr>
      <t xml:space="preserve">저장
</t>
    </r>
    <r>
      <rPr>
        <sz val="10"/>
        <color indexed="8"/>
        <rFont val="Arial"/>
        <family val="2"/>
      </rPr>
      <t>LPG Storage</t>
    </r>
  </si>
  <si>
    <r>
      <t>고압가스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저장</t>
    </r>
  </si>
  <si>
    <r>
      <t>일반제조</t>
    </r>
    <r>
      <rPr>
        <sz val="10"/>
        <color indexed="8"/>
        <rFont val="Arial"/>
        <family val="2"/>
      </rPr>
      <t xml:space="preserve"> General</t>
    </r>
  </si>
  <si>
    <t>냉동건조</t>
  </si>
  <si>
    <t>충전</t>
  </si>
  <si>
    <t>2 0 0 8</t>
  </si>
  <si>
    <t>2 0 0 9</t>
  </si>
  <si>
    <t>Source : Korea Electric Power Corporation  Jeju Special Branch</t>
  </si>
  <si>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</si>
  <si>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</si>
  <si>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</si>
  <si>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</si>
  <si>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</si>
  <si>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</si>
  <si>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</si>
  <si>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</si>
  <si>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</si>
  <si>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</si>
  <si>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</si>
  <si>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Dec.</t>
  </si>
  <si>
    <t xml:space="preserve"> Note : 1) "Industry and Product  Classification" is derived from the Korean Standard Industrial</t>
  </si>
  <si>
    <t>자료 : 제주특별자치도 스마트그리드과</t>
  </si>
  <si>
    <t>Source : Jeju Special Self-Governing Province Smart Grid Division</t>
  </si>
  <si>
    <t>Source : Jeju Special Self-Governing Province Smart Grid Division.</t>
  </si>
  <si>
    <t>자료 : 제주특별자치도 스마트그리드과</t>
  </si>
  <si>
    <t xml:space="preserve">Source : Jeju Special Self-Governing Province Water Resources Headquarters                                        </t>
  </si>
  <si>
    <t>자료 : 제주특별자치도 수자원본부</t>
  </si>
  <si>
    <t xml:space="preserve">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</si>
  <si>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</si>
  <si>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(m)</t>
  </si>
  <si>
    <t>(%)</t>
  </si>
  <si>
    <t>Planned area</t>
  </si>
  <si>
    <t>Open ditch</t>
  </si>
  <si>
    <t xml:space="preserve"> </t>
  </si>
  <si>
    <t>자료 : 전력거래소  제주지사</t>
  </si>
  <si>
    <t xml:space="preserve">Note : 2) Total number of Jeju Special Self-Governing Province </t>
  </si>
  <si>
    <t>2 0 1 0</t>
  </si>
  <si>
    <r>
      <t xml:space="preserve"> 7. </t>
    </r>
    <r>
      <rPr>
        <b/>
        <sz val="18"/>
        <color indexed="8"/>
        <rFont val="돋움"/>
        <family val="3"/>
      </rPr>
      <t>고압가스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제조저장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판매소</t>
    </r>
    <r>
      <rPr>
        <b/>
        <sz val="18"/>
        <color indexed="8"/>
        <rFont val="Arial"/>
        <family val="2"/>
      </rPr>
      <t xml:space="preserve">  Production and  Storage of High-pressure Gas     </t>
    </r>
  </si>
  <si>
    <r>
      <t xml:space="preserve">9.  </t>
    </r>
    <r>
      <rPr>
        <b/>
        <sz val="18"/>
        <color indexed="8"/>
        <rFont val="굴림"/>
        <family val="3"/>
      </rPr>
      <t>상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도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관</t>
    </r>
    <r>
      <rPr>
        <b/>
        <sz val="18"/>
        <color indexed="8"/>
        <rFont val="Arial"/>
        <family val="2"/>
      </rPr>
      <t xml:space="preserve">                 Public Water Pipe</t>
    </r>
  </si>
  <si>
    <r>
      <t xml:space="preserve">10. </t>
    </r>
    <r>
      <rPr>
        <b/>
        <sz val="18"/>
        <color indexed="8"/>
        <rFont val="굴림"/>
        <family val="3"/>
      </rPr>
      <t>급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사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용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량</t>
    </r>
    <r>
      <rPr>
        <b/>
        <sz val="18"/>
        <color indexed="8"/>
        <rFont val="Arial"/>
        <family val="2"/>
      </rPr>
      <t xml:space="preserve">                  Consumption of Water Supplied</t>
    </r>
  </si>
  <si>
    <r>
      <t xml:space="preserve">11. </t>
    </r>
    <r>
      <rPr>
        <b/>
        <sz val="18"/>
        <color indexed="8"/>
        <rFont val="굴림"/>
        <family val="3"/>
      </rPr>
      <t>급수사용료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부과</t>
    </r>
    <r>
      <rPr>
        <b/>
        <sz val="18"/>
        <color indexed="8"/>
        <rFont val="Arial"/>
        <family val="2"/>
      </rPr>
      <t xml:space="preserve">           Charges for Water Consumption</t>
    </r>
  </si>
  <si>
    <t>Congeneration</t>
  </si>
  <si>
    <t>Community energy</t>
  </si>
  <si>
    <r>
      <t xml:space="preserve">3. </t>
    </r>
    <r>
      <rPr>
        <b/>
        <sz val="18"/>
        <color indexed="8"/>
        <rFont val="굴림"/>
        <family val="3"/>
      </rPr>
      <t>제조업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중분류별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전력사용량</t>
    </r>
    <r>
      <rPr>
        <b/>
        <sz val="18"/>
        <color indexed="8"/>
        <rFont val="Arial"/>
        <family val="2"/>
      </rPr>
      <t xml:space="preserve">               Electric Power Consumption by Division of Industry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</si>
  <si>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MWh)</t>
    </r>
  </si>
  <si>
    <t>(Unit : MWh)</t>
  </si>
  <si>
    <r>
      <t xml:space="preserve">3. </t>
    </r>
    <r>
      <rPr>
        <b/>
        <sz val="18"/>
        <color indexed="8"/>
        <rFont val="굴림"/>
        <family val="3"/>
      </rPr>
      <t>제조업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중분류별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전력사용량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  Electric Power Consumption by Division of Industry(Cont`d)</t>
    </r>
  </si>
  <si>
    <t>5. 도시가스 이용현황 LNG Consumption by Use</t>
  </si>
  <si>
    <r>
      <t xml:space="preserve">6. </t>
    </r>
    <r>
      <rPr>
        <b/>
        <sz val="18"/>
        <color indexed="8"/>
        <rFont val="HY중고딕"/>
        <family val="1"/>
      </rPr>
      <t>도시가스보급률</t>
    </r>
    <r>
      <rPr>
        <b/>
        <sz val="18"/>
        <color indexed="8"/>
        <rFont val="Arial"/>
        <family val="2"/>
      </rPr>
      <t xml:space="preserve">  LNG Supply Rate by Region</t>
    </r>
  </si>
  <si>
    <t xml:space="preserve">Note : 2) Total number of Jeju Special Self-Governing Province </t>
  </si>
  <si>
    <t xml:space="preserve">       2) 제주특별자치도 전체수치임</t>
  </si>
  <si>
    <t>자료 : 한국전력공사 제주지역본부</t>
  </si>
  <si>
    <t>주 : 1) 반올림으로 합계가 안맞을 수 도 있습니다.</t>
  </si>
  <si>
    <t xml:space="preserve">      2) 제주특별자치도 전체수치임</t>
  </si>
  <si>
    <t xml:space="preserve"> 자료 : 한국전력공사 제주지역본부</t>
  </si>
  <si>
    <t xml:space="preserve"> 주 : 1) 산업 및 품목분류는 제9차 개정(2008. 2. 1) 「한국표준산업분류」를 적용하였음</t>
  </si>
  <si>
    <t xml:space="preserve">               Classification revised in February 1, 2008, KSIC Rev. 9.</t>
  </si>
  <si>
    <r>
      <t xml:space="preserve">8.  </t>
    </r>
    <r>
      <rPr>
        <b/>
        <sz val="18"/>
        <color indexed="8"/>
        <rFont val="굴림"/>
        <family val="3"/>
      </rPr>
      <t>상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도</t>
    </r>
    <r>
      <rPr>
        <b/>
        <sz val="18"/>
        <color indexed="8"/>
        <rFont val="Arial"/>
        <family val="2"/>
      </rPr>
      <t xml:space="preserve">           Public Water Services</t>
    </r>
  </si>
  <si>
    <t xml:space="preserve"> Jeju-si</t>
  </si>
  <si>
    <t xml:space="preserve"> Seogwipo-si</t>
  </si>
  <si>
    <t>Note :  1) Including PVC, PE, Hi-3P</t>
  </si>
  <si>
    <t>(Unit : 1,000 won)</t>
  </si>
  <si>
    <r>
      <t xml:space="preserve">12. </t>
    </r>
    <r>
      <rPr>
        <b/>
        <sz val="22"/>
        <color indexed="8"/>
        <rFont val="한양신명조,한컴돋움"/>
        <family val="3"/>
      </rPr>
      <t>하수도</t>
    </r>
    <r>
      <rPr>
        <b/>
        <sz val="22"/>
        <color indexed="8"/>
        <rFont val="Arial"/>
        <family val="2"/>
      </rPr>
      <t xml:space="preserve"> </t>
    </r>
    <r>
      <rPr>
        <b/>
        <sz val="22"/>
        <color indexed="8"/>
        <rFont val="한양신명조,한컴돋움"/>
        <family val="3"/>
      </rPr>
      <t>인구</t>
    </r>
    <r>
      <rPr>
        <b/>
        <sz val="22"/>
        <color indexed="8"/>
        <rFont val="Arial"/>
        <family val="2"/>
      </rPr>
      <t xml:space="preserve"> </t>
    </r>
    <r>
      <rPr>
        <b/>
        <sz val="22"/>
        <color indexed="8"/>
        <rFont val="한양신명조,한컴돋움"/>
        <family val="3"/>
      </rPr>
      <t>및</t>
    </r>
    <r>
      <rPr>
        <b/>
        <sz val="22"/>
        <color indexed="8"/>
        <rFont val="Arial"/>
        <family val="2"/>
      </rPr>
      <t xml:space="preserve"> </t>
    </r>
    <r>
      <rPr>
        <b/>
        <sz val="22"/>
        <color indexed="8"/>
        <rFont val="한양신명조,한컴돋움"/>
        <family val="3"/>
      </rPr>
      <t>보급률</t>
    </r>
    <r>
      <rPr>
        <b/>
        <sz val="22"/>
        <color indexed="8"/>
        <rFont val="Arial"/>
        <family val="2"/>
      </rPr>
      <t xml:space="preserve">                   Sewage Population and Distribution rate</t>
    </r>
  </si>
  <si>
    <t>Jeju-si</t>
  </si>
  <si>
    <t>Seogwipo-si</t>
  </si>
  <si>
    <r>
      <t>13.</t>
    </r>
    <r>
      <rPr>
        <b/>
        <sz val="18"/>
        <rFont val="굴림"/>
        <family val="3"/>
      </rPr>
      <t>하수사용료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부과</t>
    </r>
    <r>
      <rPr>
        <b/>
        <sz val="18"/>
        <rFont val="Arial"/>
        <family val="2"/>
      </rPr>
      <t xml:space="preserve">          Charges for Use of Sewage Facilities</t>
    </r>
  </si>
  <si>
    <t>(Unit : million won)</t>
  </si>
  <si>
    <t>14. 하수관거  Sewage Pipe</t>
  </si>
  <si>
    <t>Distribution</t>
  </si>
  <si>
    <t>rate</t>
  </si>
  <si>
    <t>(Numbers)</t>
  </si>
  <si>
    <t>자료 : 제주특별자치도 수자원본부</t>
  </si>
  <si>
    <t xml:space="preserve">Source : Jeju Special Self-Governing Province Water Resources Headquarters                                        </t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</si>
  <si>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</si>
  <si>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굴림"/>
        <family val="3"/>
      </rPr>
      <t>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설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비</t>
    </r>
  </si>
  <si>
    <r>
      <rPr>
        <sz val="10"/>
        <color indexed="8"/>
        <rFont val="굴림"/>
        <family val="3"/>
      </rPr>
      <t>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량</t>
    </r>
  </si>
  <si>
    <r>
      <rPr>
        <sz val="10"/>
        <color indexed="8"/>
        <rFont val="굴림"/>
        <family val="3"/>
      </rPr>
      <t>평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균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력</t>
    </r>
  </si>
  <si>
    <r>
      <rPr>
        <sz val="10"/>
        <color indexed="8"/>
        <rFont val="굴림"/>
        <family val="3"/>
      </rPr>
      <t>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대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력</t>
    </r>
  </si>
  <si>
    <t>Year</t>
  </si>
  <si>
    <t>(MWh)</t>
  </si>
  <si>
    <t>(kW)</t>
  </si>
  <si>
    <r>
      <rPr>
        <sz val="10"/>
        <color indexed="8"/>
        <rFont val="돋움"/>
        <family val="3"/>
      </rPr>
      <t>발전소별</t>
    </r>
  </si>
  <si>
    <t>Generating facilities</t>
  </si>
  <si>
    <t>Amount of 
electricity generation</t>
  </si>
  <si>
    <t>Average load</t>
  </si>
  <si>
    <t>Peak load</t>
  </si>
  <si>
    <t>Plant</t>
  </si>
  <si>
    <t>2 0 1 1</t>
  </si>
  <si>
    <t>2 0 1 2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</si>
  <si>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력</t>
    </r>
  </si>
  <si>
    <t>…</t>
  </si>
  <si>
    <t xml:space="preserve">      * Jeju Thermal Power Plant
      * Jeju Diesel Power Plant</t>
  </si>
  <si>
    <r>
      <rPr>
        <sz val="10"/>
        <rFont val="굴림"/>
        <family val="3"/>
      </rPr>
      <t>남제주화력</t>
    </r>
  </si>
  <si>
    <t xml:space="preserve">      * Namjeju Thermal Power Plant
      * Namjeju Diesel Power Plant</t>
  </si>
  <si>
    <r>
      <rPr>
        <sz val="10"/>
        <rFont val="굴림"/>
        <family val="3"/>
      </rPr>
      <t>한림복합화력</t>
    </r>
  </si>
  <si>
    <t xml:space="preserve">      * Hallim Combined Cycle Power Plant</t>
  </si>
  <si>
    <r>
      <rPr>
        <sz val="10"/>
        <rFont val="굴림"/>
        <family val="3"/>
      </rPr>
      <t>해저케이블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1)</t>
    </r>
  </si>
  <si>
    <t xml:space="preserve">      * Submarine Power Cable</t>
  </si>
  <si>
    <r>
      <rPr>
        <sz val="10"/>
        <rFont val="굴림"/>
        <family val="3"/>
      </rPr>
      <t>동기조상기</t>
    </r>
  </si>
  <si>
    <t>–</t>
  </si>
  <si>
    <t xml:space="preserve">      * Jeju T/P Synchronous Compensator</t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</si>
  <si>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타</t>
    </r>
  </si>
  <si>
    <t xml:space="preserve">      * Wind Power Generation
      * Solar Energy Generation, etc.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</si>
  <si>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MWh)</t>
    </r>
  </si>
  <si>
    <t>(Unit : MWh)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</si>
  <si>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</si>
  <si>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</si>
  <si>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</si>
  <si>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</si>
  <si>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  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</si>
  <si>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</si>
  <si>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</si>
  <si>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점유율</t>
    </r>
    <r>
      <rPr>
        <sz val="10"/>
        <rFont val="Arial"/>
        <family val="2"/>
      </rPr>
      <t>(%)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</si>
  <si>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</si>
  <si>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농림수산업</t>
    </r>
  </si>
  <si>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</si>
  <si>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</si>
  <si>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t>Year</t>
  </si>
  <si>
    <t>Agriculture,</t>
  </si>
  <si>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</si>
  <si>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t>forestry</t>
  </si>
  <si>
    <t>Manufac-</t>
  </si>
  <si>
    <t>Month</t>
  </si>
  <si>
    <t>Total</t>
  </si>
  <si>
    <t>Percentage</t>
  </si>
  <si>
    <t>Residential</t>
  </si>
  <si>
    <t>Public</t>
  </si>
  <si>
    <t>Service</t>
  </si>
  <si>
    <t xml:space="preserve">     Industry</t>
  </si>
  <si>
    <r>
      <rPr>
        <sz val="10"/>
        <rFont val="굴림"/>
        <family val="3"/>
      </rPr>
      <t>＆</t>
    </r>
    <r>
      <rPr>
        <sz val="10"/>
        <rFont val="Arial"/>
        <family val="2"/>
      </rPr>
      <t xml:space="preserve"> fishing</t>
    </r>
  </si>
  <si>
    <t>Mining</t>
  </si>
  <si>
    <t>turing</t>
  </si>
  <si>
    <t>2 0 1 2</t>
  </si>
  <si>
    <r>
      <t>1</t>
    </r>
    <r>
      <rPr>
        <sz val="10"/>
        <rFont val="돋움"/>
        <family val="3"/>
      </rPr>
      <t>월</t>
    </r>
  </si>
  <si>
    <t>Jan.</t>
  </si>
  <si>
    <r>
      <t>2</t>
    </r>
    <r>
      <rPr>
        <sz val="10"/>
        <rFont val="돋움"/>
        <family val="3"/>
      </rPr>
      <t>월</t>
    </r>
  </si>
  <si>
    <t>Feb.</t>
  </si>
  <si>
    <r>
      <t>3</t>
    </r>
    <r>
      <rPr>
        <sz val="10"/>
        <rFont val="돋움"/>
        <family val="3"/>
      </rPr>
      <t>월</t>
    </r>
  </si>
  <si>
    <t>Mar.</t>
  </si>
  <si>
    <r>
      <t>4</t>
    </r>
    <r>
      <rPr>
        <sz val="10"/>
        <rFont val="돋움"/>
        <family val="3"/>
      </rPr>
      <t>월</t>
    </r>
  </si>
  <si>
    <t>Apr.</t>
  </si>
  <si>
    <r>
      <t>5</t>
    </r>
    <r>
      <rPr>
        <sz val="10"/>
        <rFont val="돋움"/>
        <family val="3"/>
      </rPr>
      <t>월</t>
    </r>
  </si>
  <si>
    <t xml:space="preserve">May </t>
  </si>
  <si>
    <r>
      <t>6</t>
    </r>
    <r>
      <rPr>
        <sz val="10"/>
        <rFont val="돋움"/>
        <family val="3"/>
      </rPr>
      <t>월</t>
    </r>
  </si>
  <si>
    <t>June</t>
  </si>
  <si>
    <r>
      <t>7</t>
    </r>
    <r>
      <rPr>
        <sz val="10"/>
        <rFont val="돋움"/>
        <family val="3"/>
      </rPr>
      <t>월</t>
    </r>
  </si>
  <si>
    <t>July</t>
  </si>
  <si>
    <r>
      <t>8</t>
    </r>
    <r>
      <rPr>
        <sz val="10"/>
        <rFont val="돋움"/>
        <family val="3"/>
      </rPr>
      <t>월</t>
    </r>
  </si>
  <si>
    <t>Aug.</t>
  </si>
  <si>
    <r>
      <t>9</t>
    </r>
    <r>
      <rPr>
        <sz val="10"/>
        <rFont val="돋움"/>
        <family val="3"/>
      </rPr>
      <t>월</t>
    </r>
  </si>
  <si>
    <t>Sept.</t>
  </si>
  <si>
    <r>
      <t>10</t>
    </r>
    <r>
      <rPr>
        <sz val="10"/>
        <rFont val="돋움"/>
        <family val="3"/>
      </rPr>
      <t>월</t>
    </r>
  </si>
  <si>
    <t>Oct.</t>
  </si>
  <si>
    <r>
      <t>11</t>
    </r>
    <r>
      <rPr>
        <sz val="10"/>
        <rFont val="돋움"/>
        <family val="3"/>
      </rPr>
      <t>월</t>
    </r>
  </si>
  <si>
    <t>Nov.</t>
  </si>
  <si>
    <r>
      <t>12</t>
    </r>
    <r>
      <rPr>
        <sz val="10"/>
        <rFont val="돋움"/>
        <family val="3"/>
      </rPr>
      <t>월</t>
    </r>
  </si>
  <si>
    <t>Dec.</t>
  </si>
  <si>
    <t>합  계</t>
  </si>
  <si>
    <t>식료품</t>
  </si>
  <si>
    <t>음료</t>
  </si>
  <si>
    <t>담배</t>
  </si>
  <si>
    <t>섬유제품</t>
  </si>
  <si>
    <t>의복, 의복액세서리</t>
  </si>
  <si>
    <t>가죽, 가방 및</t>
  </si>
  <si>
    <t>목재 및 나무</t>
  </si>
  <si>
    <t>펄프, 종이, 종이</t>
  </si>
  <si>
    <t>인쇄 및 기록</t>
  </si>
  <si>
    <t>코크스, 연탄</t>
  </si>
  <si>
    <t>연    별</t>
  </si>
  <si>
    <t>제조업</t>
  </si>
  <si>
    <t>및 모피제품</t>
  </si>
  <si>
    <t>신발제품 제조업</t>
  </si>
  <si>
    <t>제품 제조업</t>
  </si>
  <si>
    <t>매체복제업</t>
  </si>
  <si>
    <t>및 석유정제품</t>
  </si>
  <si>
    <t>Manufacture of Food Products</t>
  </si>
  <si>
    <t>Manufacture of 
 Beverages</t>
  </si>
  <si>
    <t xml:space="preserve"> </t>
  </si>
  <si>
    <t>(의복제외)</t>
  </si>
  <si>
    <t>Tanning and Dressing 
of Leather , 
Manufacture of 
Luggage and 
Footwear</t>
  </si>
  <si>
    <t>(가구제외)</t>
  </si>
  <si>
    <t>Manufacture 
of Pulp, Paper 
and Paper 
Products</t>
  </si>
  <si>
    <t>Printing and 
Reproduction of 
Recorded Media</t>
  </si>
  <si>
    <t>월    별</t>
  </si>
  <si>
    <t xml:space="preserve">Manufacture of 
Tobacco 
Products </t>
  </si>
  <si>
    <t>Manufacture of 
Textiles, Except 
Apparel</t>
  </si>
  <si>
    <t>Manufacture of 
wearing apparel, 
Clothing Accessories 
and Fur Articles</t>
  </si>
  <si>
    <t xml:space="preserve">Manufacture of 
Wood Products 
of Wood and 
Cork ; Except 
Furniture </t>
  </si>
  <si>
    <t>Manufacture 
of Coke, hard-coal 
and lignite 
fuel briquettes 
and Refined 
Petroleum 
Products</t>
  </si>
  <si>
    <r>
      <t xml:space="preserve">  12</t>
    </r>
    <r>
      <rPr>
        <sz val="10"/>
        <rFont val="돋움"/>
        <family val="3"/>
      </rPr>
      <t>월</t>
    </r>
  </si>
  <si>
    <t xml:space="preserve">화학물질 및 </t>
  </si>
  <si>
    <t>의료용 물질 및</t>
  </si>
  <si>
    <t>고무제품 및</t>
  </si>
  <si>
    <t>비금속 광물제품</t>
  </si>
  <si>
    <t>1차 금속</t>
  </si>
  <si>
    <t>금속가공제품</t>
  </si>
  <si>
    <t>전자부품, 컴퓨터</t>
  </si>
  <si>
    <t>의료, 정밀,</t>
  </si>
  <si>
    <t>전기장비</t>
  </si>
  <si>
    <t>기타 기계 및</t>
  </si>
  <si>
    <t xml:space="preserve">자동차 및 </t>
  </si>
  <si>
    <t>기타 운송장비</t>
  </si>
  <si>
    <t>가구 제조업</t>
  </si>
  <si>
    <t>기타제품</t>
  </si>
  <si>
    <t>화학제품 제조업</t>
  </si>
  <si>
    <t>의약품 제조업</t>
  </si>
  <si>
    <t>플라스틱 제품</t>
  </si>
  <si>
    <t xml:space="preserve">영상, 음향 및 </t>
  </si>
  <si>
    <t>광학기기 및</t>
  </si>
  <si>
    <t>장비제조업</t>
  </si>
  <si>
    <t>트레일러 제조업</t>
  </si>
  <si>
    <t>(의약품 제외)</t>
  </si>
  <si>
    <t>Manufacture of 
Pharmaceuticals, 
Medicinal Chemicals 
and Botanical 
Products</t>
  </si>
  <si>
    <t>Manufacture 
of Other 
Non-metallic 
Mineral 
Products</t>
  </si>
  <si>
    <t>Manufacture 
of Basic 
Metal 
Products</t>
  </si>
  <si>
    <t>(기계 및 가구 제외)</t>
  </si>
  <si>
    <t>통신장비 제조업</t>
  </si>
  <si>
    <t>시계 제조업</t>
  </si>
  <si>
    <t>Manufacture 
of electrical 
equipment</t>
  </si>
  <si>
    <t>Manufacture 
of Other 
Machinery 
and Equipment</t>
  </si>
  <si>
    <t>Manufacture 
of Motor 
Vehicles, 
Trailers and 
Semitrailers</t>
  </si>
  <si>
    <t>Manufacture 
of Other 
Transport 
Equipment</t>
  </si>
  <si>
    <t>Manufacture 
of Furniture</t>
  </si>
  <si>
    <t>Other 
manufacturing</t>
  </si>
  <si>
    <t>Manufacture 
of chemicals 
and chemical 
products except 
pharmaceuticals, 
medicinal 
chemicals</t>
  </si>
  <si>
    <t>Manufacture 
of Rubber and 
Plastic 
Products</t>
  </si>
  <si>
    <t>Manufacture 
of Fabricated 
Metal Products, 
Except Machinery 
and Furniture</t>
  </si>
  <si>
    <t>Manufacture 
of Electronic 
Components, 
Computer, Radio, 
Television and 
Communication 
Equipment and 
Apparatuses</t>
  </si>
  <si>
    <t>Manufacture 
of Medical, 
Precision and 
Optical Instruments, 
Watches 
and Clocks</t>
  </si>
  <si>
    <t xml:space="preserve">  </t>
  </si>
  <si>
    <r>
      <t>1</t>
    </r>
    <r>
      <rPr>
        <sz val="10"/>
        <rFont val="굴림"/>
        <family val="3"/>
      </rPr>
      <t>월</t>
    </r>
  </si>
  <si>
    <r>
      <t>2</t>
    </r>
    <r>
      <rPr>
        <sz val="10"/>
        <rFont val="굴림"/>
        <family val="3"/>
      </rPr>
      <t>월</t>
    </r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</si>
  <si>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</si>
  <si>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</si>
  <si>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</si>
  <si>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</si>
  <si>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</si>
  <si>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</si>
  <si>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</si>
  <si>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</si>
  <si>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</si>
  <si>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</si>
  <si>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개소</t>
    </r>
    <r>
      <rPr>
        <sz val="10"/>
        <color indexed="8"/>
        <rFont val="Arial"/>
        <family val="2"/>
      </rPr>
      <t>)</t>
    </r>
  </si>
  <si>
    <t>(Unit : place)</t>
  </si>
  <si>
    <r>
      <rPr>
        <sz val="10"/>
        <color indexed="8"/>
        <rFont val="굴림"/>
        <family val="3"/>
      </rPr>
      <t>도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가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스</t>
    </r>
  </si>
  <si>
    <r>
      <rPr>
        <sz val="10"/>
        <color indexed="8"/>
        <rFont val="굴림"/>
        <family val="3"/>
      </rPr>
      <t>프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로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판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</si>
  <si>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굴림"/>
        <family val="3"/>
      </rPr>
      <t>부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탄</t>
    </r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</si>
  <si>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</si>
  <si>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Liquefied natural gas(LNG)</t>
  </si>
  <si>
    <t>Propane gas(LPG)</t>
  </si>
  <si>
    <t>Butane gas</t>
  </si>
  <si>
    <t>Year</t>
  </si>
  <si>
    <r>
      <rPr>
        <sz val="10"/>
        <color indexed="8"/>
        <rFont val="돋움"/>
        <family val="3"/>
      </rPr>
      <t>월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</si>
  <si>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굴림"/>
        <family val="3"/>
      </rPr>
      <t>판매소수</t>
    </r>
  </si>
  <si>
    <r>
      <rPr>
        <sz val="10"/>
        <color indexed="8"/>
        <rFont val="굴림"/>
        <family val="3"/>
      </rPr>
      <t>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량</t>
    </r>
    <r>
      <rPr>
        <sz val="10"/>
        <color indexed="8"/>
        <rFont val="Arial"/>
        <family val="2"/>
      </rPr>
      <t xml:space="preserve">(1,000 </t>
    </r>
    <r>
      <rPr>
        <b/>
        <sz val="10"/>
        <color indexed="8"/>
        <rFont val="굴림"/>
        <family val="3"/>
      </rPr>
      <t>㎥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</si>
  <si>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>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량</t>
    </r>
    <r>
      <rPr>
        <sz val="10"/>
        <color indexed="8"/>
        <rFont val="Arial"/>
        <family val="2"/>
      </rPr>
      <t xml:space="preserve"> (</t>
    </r>
    <r>
      <rPr>
        <b/>
        <sz val="10"/>
        <color indexed="8"/>
        <rFont val="Arial"/>
        <family val="2"/>
      </rPr>
      <t xml:space="preserve"> t </t>
    </r>
    <r>
      <rPr>
        <sz val="10"/>
        <color indexed="8"/>
        <rFont val="Arial"/>
        <family val="2"/>
      </rPr>
      <t xml:space="preserve">) </t>
    </r>
  </si>
  <si>
    <r>
      <rPr>
        <sz val="10"/>
        <color indexed="8"/>
        <rFont val="굴림"/>
        <family val="3"/>
      </rPr>
      <t>판매소수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</si>
  <si>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굴림"/>
        <family val="3"/>
      </rPr>
      <t>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량</t>
    </r>
    <r>
      <rPr>
        <sz val="10"/>
        <color indexed="8"/>
        <rFont val="Arial"/>
        <family val="2"/>
      </rPr>
      <t xml:space="preserve"> ( </t>
    </r>
    <r>
      <rPr>
        <b/>
        <sz val="10"/>
        <color indexed="8"/>
        <rFont val="Arial"/>
        <family val="2"/>
      </rPr>
      <t xml:space="preserve">t </t>
    </r>
    <r>
      <rPr>
        <sz val="10"/>
        <color indexed="8"/>
        <rFont val="Arial"/>
        <family val="2"/>
      </rPr>
      <t xml:space="preserve">) </t>
    </r>
  </si>
  <si>
    <t>Month</t>
  </si>
  <si>
    <t>Number of selling stores</t>
  </si>
  <si>
    <t>Amount sold</t>
  </si>
  <si>
    <t>2 0 1 2</t>
  </si>
  <si>
    <t>주: 1) 반올림으로 합계가 안맞을 수 도 있습니다.</t>
  </si>
  <si>
    <t xml:space="preserve">     2) LPG+Air(15,000㎈/㎥)</t>
  </si>
  <si>
    <t xml:space="preserve">     3) 제주특별자치도 전체수치임</t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</si>
  <si>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개소</t>
    </r>
    <r>
      <rPr>
        <sz val="10"/>
        <color indexed="8"/>
        <rFont val="Arial"/>
        <family val="2"/>
      </rPr>
      <t>)</t>
    </r>
  </si>
  <si>
    <t>(Unit : each)</t>
  </si>
  <si>
    <r>
      <rPr>
        <sz val="10"/>
        <rFont val="굴림"/>
        <family val="3"/>
      </rPr>
      <t>연도
월별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</si>
  <si>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  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</si>
  <si>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가정용</t>
    </r>
    <r>
      <rPr>
        <sz val="10"/>
        <rFont val="Arial"/>
        <family val="2"/>
      </rPr>
      <t>  Home use</t>
    </r>
  </si>
  <si>
    <r>
      <rPr>
        <sz val="10"/>
        <rFont val="굴림"/>
        <family val="3"/>
      </rPr>
      <t>영업용</t>
    </r>
  </si>
  <si>
    <r>
      <rPr>
        <sz val="10"/>
        <rFont val="굴림"/>
        <family val="3"/>
      </rPr>
      <t>업무용</t>
    </r>
  </si>
  <si>
    <r>
      <rPr>
        <sz val="10"/>
        <rFont val="굴림"/>
        <family val="3"/>
      </rPr>
      <t>산업용</t>
    </r>
  </si>
  <si>
    <r>
      <rPr>
        <sz val="10"/>
        <rFont val="굴림"/>
        <family val="3"/>
      </rPr>
      <t>열병합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발전용</t>
    </r>
  </si>
  <si>
    <r>
      <rPr>
        <sz val="10"/>
        <rFont val="굴림"/>
        <family val="3"/>
      </rPr>
      <t>집단에너지</t>
    </r>
  </si>
  <si>
    <r>
      <rPr>
        <sz val="10"/>
        <rFont val="굴림"/>
        <family val="3"/>
      </rPr>
      <t>수송용</t>
    </r>
  </si>
  <si>
    <r>
      <rPr>
        <sz val="10"/>
        <rFont val="굴림"/>
        <family val="3"/>
      </rPr>
      <t>기타</t>
    </r>
  </si>
  <si>
    <r>
      <rPr>
        <sz val="10"/>
        <rFont val="굴림"/>
        <family val="3"/>
      </rPr>
      <t xml:space="preserve">난방
</t>
    </r>
    <r>
      <rPr>
        <sz val="10"/>
        <rFont val="Arial"/>
        <family val="2"/>
      </rPr>
      <t>Heating</t>
    </r>
  </si>
  <si>
    <t>Business use</t>
  </si>
  <si>
    <r>
      <t>주 : 1) 2011년부터 '취사용' → '난방', '일반</t>
    </r>
    <r>
      <rPr>
        <sz val="10"/>
        <color indexed="8"/>
        <rFont val="돋움"/>
        <family val="3"/>
      </rPr>
      <t xml:space="preserve">용' → '영업용'으로 항목 변경, '열병합에너지' ·  '집단에너지'  항목 추가 </t>
    </r>
  </si>
  <si>
    <t xml:space="preserve">      2) 제주특별자치도 전체수치임</t>
  </si>
  <si>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%, </t>
    </r>
    <r>
      <rPr>
        <sz val="10"/>
        <rFont val="HY중고딕"/>
        <family val="1"/>
      </rPr>
      <t>가구</t>
    </r>
  </si>
  <si>
    <t>Unit : %, household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</si>
  <si>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</si>
  <si>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보급률</t>
    </r>
    <r>
      <rPr>
        <sz val="10"/>
        <rFont val="Arial"/>
        <family val="2"/>
      </rPr>
      <t xml:space="preserve"> Supply rate</t>
    </r>
  </si>
  <si>
    <r>
      <rPr>
        <sz val="10"/>
        <rFont val="굴림"/>
        <family val="3"/>
      </rPr>
      <t>도시가스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수요가구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(A)
 No. of supplying households</t>
    </r>
  </si>
  <si>
    <r>
      <rPr>
        <sz val="10"/>
        <rFont val="굴림"/>
        <family val="3"/>
      </rPr>
      <t>공급권역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가구수</t>
    </r>
    <r>
      <rPr>
        <sz val="10"/>
        <rFont val="Arial"/>
        <family val="2"/>
      </rPr>
      <t>(B)
No. of total households</t>
    </r>
  </si>
  <si>
    <t>Year</t>
  </si>
  <si>
    <t>2 0 1 1</t>
  </si>
  <si>
    <t>2 0 1 2</t>
  </si>
  <si>
    <t>2 0 1 2</t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</si>
  <si>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구</t>
    </r>
  </si>
  <si>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구</t>
    </r>
  </si>
  <si>
    <r>
      <rPr>
        <sz val="10"/>
        <rFont val="굴림"/>
        <family val="3"/>
      </rPr>
      <t>시설용량</t>
    </r>
  </si>
  <si>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㎥</t>
    </r>
    <r>
      <rPr>
        <sz val="10"/>
        <rFont val="Arial"/>
        <family val="2"/>
      </rPr>
      <t>/</t>
    </r>
    <r>
      <rPr>
        <sz val="10"/>
        <rFont val="굴림"/>
        <family val="3"/>
      </rPr>
      <t>일</t>
    </r>
    <r>
      <rPr>
        <sz val="10"/>
        <rFont val="Arial"/>
        <family val="2"/>
      </rPr>
      <t>)</t>
    </r>
  </si>
  <si>
    <r>
      <t>1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>인당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급수량</t>
    </r>
    <r>
      <rPr>
        <sz val="10"/>
        <rFont val="Arial"/>
        <family val="2"/>
      </rPr>
      <t>(</t>
    </r>
    <r>
      <rPr>
        <sz val="10"/>
        <rFont val="굴림"/>
        <family val="3"/>
      </rPr>
      <t>ℓ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</si>
  <si>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</si>
  <si>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</si>
  <si>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  <r>
      <rPr>
        <sz val="10"/>
        <rFont val="Arial"/>
        <family val="2"/>
      </rPr>
      <t xml:space="preserve"> (%)</t>
    </r>
  </si>
  <si>
    <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/</t>
    </r>
    <r>
      <rPr>
        <sz val="10"/>
        <rFont val="굴림"/>
        <family val="3"/>
      </rPr>
      <t>일</t>
    </r>
    <r>
      <rPr>
        <sz val="10"/>
        <rFont val="Arial"/>
        <family val="2"/>
      </rPr>
      <t>)</t>
    </r>
  </si>
  <si>
    <t>Water supply</t>
  </si>
  <si>
    <t>Population</t>
  </si>
  <si>
    <t>Water-supply</t>
  </si>
  <si>
    <t>Amount of</t>
  </si>
  <si>
    <t>amount per</t>
  </si>
  <si>
    <t>Number of</t>
  </si>
  <si>
    <t>population</t>
  </si>
  <si>
    <t>rate</t>
  </si>
  <si>
    <t>capacity</t>
  </si>
  <si>
    <t>water supplied</t>
  </si>
  <si>
    <t>person a day</t>
  </si>
  <si>
    <t>faucets</t>
  </si>
  <si>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</si>
  <si>
    <r>
      <rPr>
        <sz val="10"/>
        <color indexed="8"/>
        <rFont val="돋움"/>
        <family val="3"/>
      </rPr>
      <t>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</si>
  <si>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</si>
  <si>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</si>
  <si>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</si>
  <si>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관</t>
    </r>
  </si>
  <si>
    <t>Aqueduct pipe</t>
  </si>
  <si>
    <t>Transmission pipe</t>
  </si>
  <si>
    <t>Conduit pipe</t>
  </si>
  <si>
    <t>Water supply pipe</t>
  </si>
  <si>
    <r>
      <rPr>
        <sz val="10"/>
        <rFont val="굴림"/>
        <family val="3"/>
      </rPr>
      <t>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</si>
  <si>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주철관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</si>
  <si>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</si>
  <si>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아연도강관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</si>
  <si>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</si>
  <si>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</si>
  <si>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스텐레스관</t>
    </r>
  </si>
  <si>
    <r>
      <rPr>
        <sz val="10"/>
        <rFont val="굴림"/>
        <family val="3"/>
      </rPr>
      <t>합성수지관</t>
    </r>
    <r>
      <rPr>
        <vertAlign val="superscript"/>
        <sz val="10"/>
        <rFont val="Arial"/>
        <family val="2"/>
      </rPr>
      <t>1)</t>
    </r>
  </si>
  <si>
    <t>Galvanized</t>
  </si>
  <si>
    <t>Stainless</t>
  </si>
  <si>
    <t>Steel</t>
  </si>
  <si>
    <t>Cast iron</t>
  </si>
  <si>
    <t>Others</t>
  </si>
  <si>
    <t>steel</t>
  </si>
  <si>
    <t>Copper</t>
  </si>
  <si>
    <t>Plastic</t>
  </si>
  <si>
    <t>제 주 시</t>
  </si>
  <si>
    <r>
      <rPr>
        <sz val="10"/>
        <color indexed="8"/>
        <rFont val="돋움"/>
        <family val="3"/>
      </rPr>
      <t>서귀포시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</si>
  <si>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:1000 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</si>
  <si>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(Unit : 1000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</si>
  <si>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</si>
  <si>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</si>
  <si>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</si>
  <si>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>종</t>
    </r>
  </si>
  <si>
    <r>
      <rPr>
        <sz val="10"/>
        <rFont val="굴림"/>
        <family val="3"/>
      </rPr>
      <t>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2</t>
    </r>
    <r>
      <rPr>
        <sz val="10"/>
        <rFont val="굴림"/>
        <family val="3"/>
      </rPr>
      <t>종</t>
    </r>
  </si>
  <si>
    <r>
      <rPr>
        <sz val="10"/>
        <rFont val="굴림"/>
        <family val="3"/>
      </rPr>
      <t>전용
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</si>
  <si>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</si>
  <si>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Domestic</t>
  </si>
  <si>
    <t>Affair</t>
  </si>
  <si>
    <t xml:space="preserve">Business </t>
  </si>
  <si>
    <t>Bathhouse Class 1</t>
  </si>
  <si>
    <t>Bathhouse Class 2</t>
  </si>
  <si>
    <t>Industrial</t>
  </si>
  <si>
    <r>
      <rPr>
        <sz val="10"/>
        <rFont val="돋움"/>
        <family val="3"/>
      </rPr>
      <t>제주시</t>
    </r>
  </si>
  <si>
    <r>
      <rPr>
        <sz val="10"/>
        <rFont val="돋움"/>
        <family val="3"/>
      </rPr>
      <t>서귀포시</t>
    </r>
  </si>
  <si>
    <r>
      <rPr>
        <sz val="10"/>
        <rFont val="굴림"/>
        <family val="3"/>
      </rPr>
      <t>전용공업용</t>
    </r>
  </si>
  <si>
    <r>
      <rPr>
        <sz val="10"/>
        <color indexed="8"/>
        <rFont val="돋움"/>
        <family val="3"/>
      </rPr>
      <t>제주시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</si>
  <si>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한양신명조,한컴돋움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한양신명조,한컴돋움"/>
        <family val="3"/>
      </rPr>
      <t>㎢</t>
    </r>
    <r>
      <rPr>
        <sz val="10"/>
        <color indexed="8"/>
        <rFont val="Arial"/>
        <family val="2"/>
      </rPr>
      <t>, %)</t>
    </r>
  </si>
  <si>
    <r>
      <t xml:space="preserve">( Unit : person, </t>
    </r>
    <r>
      <rPr>
        <sz val="10"/>
        <rFont val="돋움"/>
        <family val="3"/>
      </rPr>
      <t>㎢</t>
    </r>
    <r>
      <rPr>
        <sz val="10"/>
        <rFont val="Arial"/>
        <family val="2"/>
      </rPr>
      <t>, % )</t>
    </r>
  </si>
  <si>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</si>
  <si>
    <r>
      <rPr>
        <sz val="10"/>
        <rFont val="돋움"/>
        <family val="3"/>
      </rPr>
      <t>특별대책
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역</t>
    </r>
  </si>
  <si>
    <r>
      <rPr>
        <sz val="10"/>
        <rFont val="돋움"/>
        <family val="3"/>
      </rPr>
      <t xml:space="preserve">총인구
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</si>
  <si>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 xml:space="preserve">총면적
</t>
    </r>
    <r>
      <rPr>
        <sz val="10"/>
        <rFont val="Arial"/>
        <family val="2"/>
      </rPr>
      <t>(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</si>
  <si>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하수처리구역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내
</t>
    </r>
    <r>
      <rPr>
        <sz val="10"/>
        <rFont val="Arial"/>
        <family val="2"/>
      </rPr>
      <t>Inner area of sewage treatment</t>
    </r>
  </si>
  <si>
    <r>
      <rPr>
        <sz val="10"/>
        <rFont val="돋움"/>
        <family val="3"/>
      </rPr>
      <t>하수처리구역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외
</t>
    </r>
    <r>
      <rPr>
        <sz val="10"/>
        <rFont val="Arial"/>
        <family val="2"/>
      </rPr>
      <t>Outer area of sewage treatment</t>
    </r>
  </si>
  <si>
    <r>
      <rPr>
        <sz val="10"/>
        <rFont val="돋움"/>
        <family val="3"/>
      </rPr>
      <t>하수도
보급률</t>
    </r>
    <r>
      <rPr>
        <sz val="10"/>
        <rFont val="Arial"/>
        <family val="2"/>
      </rPr>
      <t>(%)</t>
    </r>
  </si>
  <si>
    <r>
      <rPr>
        <sz val="10"/>
        <rFont val="돋움"/>
        <family val="3"/>
      </rPr>
      <t>하수종말처리인구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Population of Benefiting from Sewage</t>
    </r>
  </si>
  <si>
    <r>
      <rPr>
        <sz val="10"/>
        <rFont val="돋움"/>
        <family val="3"/>
      </rPr>
      <t>폐수종말처리인구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Population of Benefiting from Waste water</t>
    </r>
  </si>
  <si>
    <r>
      <rPr>
        <sz val="10"/>
        <rFont val="돋움"/>
        <family val="3"/>
      </rPr>
      <t>면적</t>
    </r>
  </si>
  <si>
    <r>
      <rPr>
        <sz val="10"/>
        <rFont val="돋움"/>
        <family val="3"/>
      </rPr>
      <t>인구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Population</t>
    </r>
  </si>
  <si>
    <t>Special</t>
  </si>
  <si>
    <r>
      <t>1</t>
    </r>
    <r>
      <rPr>
        <sz val="10"/>
        <rFont val="돋움"/>
        <family val="3"/>
      </rPr>
      <t>차처리</t>
    </r>
  </si>
  <si>
    <r>
      <t>2</t>
    </r>
    <r>
      <rPr>
        <sz val="10"/>
        <rFont val="돋움"/>
        <family val="3"/>
      </rPr>
      <t>차처리</t>
    </r>
  </si>
  <si>
    <r>
      <t>3</t>
    </r>
    <r>
      <rPr>
        <sz val="10"/>
        <rFont val="돋움"/>
        <family val="3"/>
      </rPr>
      <t>차</t>
    </r>
  </si>
  <si>
    <r>
      <t>(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</si>
  <si>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t xml:space="preserve">Distribution </t>
  </si>
  <si>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</si>
  <si>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Water</t>
  </si>
  <si>
    <t>masure</t>
  </si>
  <si>
    <t xml:space="preserve">Mechanic </t>
  </si>
  <si>
    <t>Biological</t>
  </si>
  <si>
    <t>Advanced</t>
  </si>
  <si>
    <t>Area</t>
  </si>
  <si>
    <r>
      <rPr>
        <sz val="10"/>
        <rFont val="돋움"/>
        <family val="3"/>
      </rPr>
      <t>시가</t>
    </r>
  </si>
  <si>
    <r>
      <rPr>
        <sz val="10"/>
        <rFont val="돋움"/>
        <family val="3"/>
      </rPr>
      <t>비시가</t>
    </r>
  </si>
  <si>
    <t xml:space="preserve">rate of </t>
  </si>
  <si>
    <t>Si</t>
  </si>
  <si>
    <t>Si</t>
  </si>
  <si>
    <t>System</t>
  </si>
  <si>
    <t>area</t>
  </si>
  <si>
    <t>(b1)</t>
  </si>
  <si>
    <t>(b2)</t>
  </si>
  <si>
    <t>(b3)</t>
  </si>
  <si>
    <t>Sewage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</si>
  <si>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</si>
  <si>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</si>
  <si>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</si>
  <si>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</si>
  <si>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r>
      <rPr>
        <sz val="10"/>
        <color indexed="8"/>
        <rFont val="한양신명조,한컴돋움"/>
        <family val="3"/>
      </rPr>
      <t>업종별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하수사용료</t>
    </r>
    <r>
      <rPr>
        <sz val="10"/>
        <color indexed="8"/>
        <rFont val="Arial"/>
        <family val="2"/>
      </rPr>
      <t xml:space="preserve"> Charges for Use of Sewage Facilities</t>
    </r>
  </si>
  <si>
    <r>
      <rPr>
        <sz val="10"/>
        <rFont val="굴림"/>
        <family val="3"/>
      </rPr>
      <t>가정용</t>
    </r>
  </si>
  <si>
    <r>
      <rPr>
        <sz val="10"/>
        <rFont val="굴림"/>
        <family val="3"/>
      </rPr>
      <t>일반용</t>
    </r>
  </si>
  <si>
    <t xml:space="preserve">           2) Total number of Jeju Special Self-Governing Province </t>
  </si>
  <si>
    <t xml:space="preserve">         Note : 3) Total number of Jeju Special Self-Governing Province </t>
  </si>
  <si>
    <t xml:space="preserve">      ※  제주지역 LNG 도시가스는 2018년부터 공급예정으로 본 자료는 현재 공급되고 있는 LPG+AIR 도시가스에 대하여 작성</t>
  </si>
  <si>
    <t xml:space="preserve">   주 : 1) 도시가스보급률 = (A) / (B) * 100</t>
  </si>
  <si>
    <t xml:space="preserve">         2) 제주특별자치도 전체수치임</t>
  </si>
  <si>
    <t xml:space="preserve">   주 : 1) 시설용량 합계는 광역상수도 시설용량 포함된 수치임.</t>
  </si>
  <si>
    <t xml:space="preserve">   주 : 1) 합성수지관에 PVC, PE, Hi-3P 포함  </t>
  </si>
  <si>
    <t xml:space="preserve">    Note : Total number of Jeju Special Self-Governing Province </t>
  </si>
  <si>
    <t xml:space="preserve">   주 : 제주특별자치도 전체수치임</t>
  </si>
  <si>
    <t xml:space="preserve">   주 :  1) 발전설비 총계에서 해저케이블은 제외한 수치임</t>
  </si>
  <si>
    <t xml:space="preserve">          2) 제주특별자치도 전체수치임</t>
  </si>
  <si>
    <t xml:space="preserve">   주 : 1) 반올림으로 합계가 안맞을 수 도 있습니다.</t>
  </si>
  <si>
    <t xml:space="preserve">         2) 제주특별자치도 전체수치임</t>
  </si>
</sst>
</file>

<file path=xl/styles.xml><?xml version="1.0" encoding="utf-8"?>
<styleSheet xmlns="http://schemas.openxmlformats.org/spreadsheetml/2006/main">
  <numFmts count="5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#,##0.0_ "/>
    <numFmt numFmtId="180" formatCode="#,##0_);[Red]\(#,##0\)"/>
    <numFmt numFmtId="181" formatCode="#,##0;;\-;"/>
    <numFmt numFmtId="182" formatCode="#,##0.0;;\-;"/>
    <numFmt numFmtId="183" formatCode="_-* #,##0.0_-;\-* #,##0.0_-;_-* &quot;-&quot;_-;_-@_-"/>
    <numFmt numFmtId="184" formatCode="0.0"/>
    <numFmt numFmtId="185" formatCode="_ * #,##0_ ;_ * \-#,##0_ ;_ * &quot;-&quot;_ ;_ @_ "/>
    <numFmt numFmtId="186" formatCode="_ * #,##0.00_ ;_ * \-#,##0.00_ ;_ * &quot;-&quot;??_ ;_ @_ "/>
    <numFmt numFmtId="187" formatCode="_ * #,##0.00_ ;_ * \-#,##0.00_ ;_ * &quot;-&quot;_ ;_ @_ "/>
    <numFmt numFmtId="188" formatCode="&quot;₩&quot;#,##0;&quot;₩&quot;&quot;₩&quot;\-#,##0"/>
    <numFmt numFmtId="189" formatCode="&quot;₩&quot;#,##0.00;&quot;₩&quot;\-#,##0.00"/>
    <numFmt numFmtId="190" formatCode="&quot;R$&quot;#,##0.00;&quot;R$&quot;\-#,##0.00"/>
    <numFmt numFmtId="191" formatCode="#,##0.0"/>
    <numFmt numFmtId="192" formatCode="0.0_ "/>
    <numFmt numFmtId="193" formatCode="0;[Red]0"/>
    <numFmt numFmtId="194" formatCode="0.0;[Red]0.0"/>
    <numFmt numFmtId="195" formatCode="0.0_);\(0.0\)"/>
    <numFmt numFmtId="196" formatCode="#,###,"/>
    <numFmt numFmtId="197" formatCode="0_);[Red]\(0\)"/>
    <numFmt numFmtId="198" formatCode="0.0_);[Red]\(0.0\)"/>
    <numFmt numFmtId="199" formatCode="#,###,000"/>
    <numFmt numFmtId="200" formatCode="_-* #,##0.0_-;\-* #,##0.0_-;_-* &quot;-&quot;?_-;_-@_-"/>
    <numFmt numFmtId="201" formatCode="#,##0;\-#,##0;\-;"/>
    <numFmt numFmtId="202" formatCode="#,##0.00_ "/>
    <numFmt numFmtId="203" formatCode="[$-412]yyyy&quot;년&quot;\ m&quot;월&quot;\ d&quot;일&quot;\ dddd"/>
    <numFmt numFmtId="204" formatCode="[$-412]AM/PM\ h:mm:ss"/>
    <numFmt numFmtId="205" formatCode="0_ "/>
    <numFmt numFmtId="206" formatCode="#,##0.0_);[Red]\(#,##0.0\)"/>
    <numFmt numFmtId="207" formatCode="#,##0;;\-"/>
    <numFmt numFmtId="208" formatCode="#,##0.00;;\-;"/>
    <numFmt numFmtId="209" formatCode="0.000"/>
    <numFmt numFmtId="210" formatCode="0.000_);[Red]\(0.000\)"/>
    <numFmt numFmtId="211" formatCode="#,###,\ "/>
    <numFmt numFmtId="212" formatCode="#,##0.0;;\-\ \ ;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);\(0\)"/>
    <numFmt numFmtId="218" formatCode="\-"/>
    <numFmt numFmtId="219" formatCode="0.0%"/>
  </numFmts>
  <fonts count="71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sz val="1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돋움"/>
      <family val="3"/>
    </font>
    <font>
      <sz val="10"/>
      <color indexed="8"/>
      <name val="한양신명조,한컴돋움"/>
      <family val="3"/>
    </font>
    <font>
      <b/>
      <sz val="14"/>
      <name val="바탕체"/>
      <family val="1"/>
    </font>
    <font>
      <sz val="12"/>
      <name val="바탕체"/>
      <family val="1"/>
    </font>
    <font>
      <sz val="10"/>
      <color indexed="8"/>
      <name val="굴림"/>
      <family val="3"/>
    </font>
    <font>
      <sz val="10"/>
      <name val="굴림체"/>
      <family val="3"/>
    </font>
    <font>
      <sz val="14"/>
      <name val="뼻뮝"/>
      <family val="3"/>
    </font>
    <font>
      <sz val="10"/>
      <name val="명조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name val="돋움"/>
      <family val="3"/>
    </font>
    <font>
      <b/>
      <sz val="10"/>
      <color indexed="8"/>
      <name val="Arial"/>
      <family val="2"/>
    </font>
    <font>
      <sz val="11"/>
      <name val="굴림"/>
      <family val="3"/>
    </font>
    <font>
      <b/>
      <sz val="14"/>
      <name val="굴림"/>
      <family val="3"/>
    </font>
    <font>
      <sz val="12"/>
      <name val="굴림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b/>
      <sz val="22"/>
      <color indexed="8"/>
      <name val="Arial"/>
      <family val="2"/>
    </font>
    <font>
      <sz val="10"/>
      <color indexed="8"/>
      <name val="돋움"/>
      <family val="3"/>
    </font>
    <font>
      <sz val="11"/>
      <color indexed="8"/>
      <name val="돋움"/>
      <family val="3"/>
    </font>
    <font>
      <b/>
      <sz val="18"/>
      <color indexed="8"/>
      <name val="HY중고딕"/>
      <family val="1"/>
    </font>
    <font>
      <b/>
      <sz val="18"/>
      <color indexed="8"/>
      <name val="돋움"/>
      <family val="3"/>
    </font>
    <font>
      <b/>
      <sz val="18"/>
      <name val="굴림"/>
      <family val="3"/>
    </font>
    <font>
      <sz val="18"/>
      <name val="Arial"/>
      <family val="2"/>
    </font>
    <font>
      <sz val="10"/>
      <name val="HY중고딕"/>
      <family val="1"/>
    </font>
    <font>
      <b/>
      <sz val="22"/>
      <color indexed="8"/>
      <name val="한양신명조,한컴돋움"/>
      <family val="3"/>
    </font>
    <font>
      <sz val="11"/>
      <color indexed="10"/>
      <name val="돋움"/>
      <family val="3"/>
    </font>
    <font>
      <b/>
      <sz val="9"/>
      <name val="Tahoma"/>
      <family val="2"/>
    </font>
    <font>
      <b/>
      <sz val="9"/>
      <name val="돋움"/>
      <family val="3"/>
    </font>
    <font>
      <sz val="9"/>
      <name val="Tahoma"/>
      <family val="2"/>
    </font>
    <font>
      <sz val="10"/>
      <name val="한양신명조,한컴돋움"/>
      <family val="3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굴림"/>
      <family val="3"/>
    </font>
    <font>
      <b/>
      <sz val="8"/>
      <name val="돋움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>
      <alignment/>
      <protection/>
    </xf>
    <xf numFmtId="10" fontId="5" fillId="0" borderId="0" applyFont="0" applyFill="0" applyBorder="0" applyAlignment="0" applyProtection="0"/>
    <xf numFmtId="0" fontId="22" fillId="0" borderId="0">
      <alignment/>
      <protection/>
    </xf>
    <xf numFmtId="0" fontId="5" fillId="0" borderId="3" applyNumberFormat="0" applyFont="0" applyFill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0" fontId="36" fillId="3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0" fillId="21" borderId="5" applyNumberFormat="0" applyFon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" fillId="0" borderId="7">
      <alignment/>
      <protection/>
    </xf>
    <xf numFmtId="0" fontId="40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7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20" borderId="13" applyNumberFormat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604">
    <xf numFmtId="0" fontId="0" fillId="0" borderId="0" xfId="0" applyAlignment="1">
      <alignment/>
    </xf>
    <xf numFmtId="0" fontId="7" fillId="4" borderId="0" xfId="116" applyFont="1" applyFill="1">
      <alignment/>
      <protection/>
    </xf>
    <xf numFmtId="0" fontId="5" fillId="0" borderId="0" xfId="116">
      <alignment/>
      <protection/>
    </xf>
    <xf numFmtId="0" fontId="5" fillId="4" borderId="0" xfId="116" applyFill="1">
      <alignment/>
      <protection/>
    </xf>
    <xf numFmtId="0" fontId="5" fillId="22" borderId="14" xfId="116" applyFill="1" applyBorder="1">
      <alignment/>
      <protection/>
    </xf>
    <xf numFmtId="0" fontId="5" fillId="24" borderId="15" xfId="116" applyFill="1" applyBorder="1">
      <alignment/>
      <protection/>
    </xf>
    <xf numFmtId="0" fontId="6" fillId="25" borderId="16" xfId="116" applyFont="1" applyFill="1" applyBorder="1" applyAlignment="1">
      <alignment horizontal="center"/>
      <protection/>
    </xf>
    <xf numFmtId="0" fontId="24" fillId="26" borderId="17" xfId="116" applyFont="1" applyFill="1" applyBorder="1" applyAlignment="1">
      <alignment horizontal="center"/>
      <protection/>
    </xf>
    <xf numFmtId="0" fontId="6" fillId="25" borderId="17" xfId="116" applyFont="1" applyFill="1" applyBorder="1" applyAlignment="1">
      <alignment horizontal="center"/>
      <protection/>
    </xf>
    <xf numFmtId="0" fontId="6" fillId="25" borderId="18" xfId="116" applyFont="1" applyFill="1" applyBorder="1" applyAlignment="1">
      <alignment horizontal="center"/>
      <protection/>
    </xf>
    <xf numFmtId="0" fontId="5" fillId="24" borderId="19" xfId="116" applyFill="1" applyBorder="1">
      <alignment/>
      <protection/>
    </xf>
    <xf numFmtId="0" fontId="5" fillId="22" borderId="20" xfId="116" applyFill="1" applyBorder="1">
      <alignment/>
      <protection/>
    </xf>
    <xf numFmtId="0" fontId="5" fillId="24" borderId="20" xfId="116" applyFill="1" applyBorder="1">
      <alignment/>
      <protection/>
    </xf>
    <xf numFmtId="0" fontId="5" fillId="22" borderId="21" xfId="116" applyFill="1" applyBorder="1">
      <alignment/>
      <protection/>
    </xf>
    <xf numFmtId="0" fontId="28" fillId="0" borderId="0" xfId="0" applyFont="1" applyFill="1" applyAlignment="1">
      <alignment vertical="center" shrinkToFit="1"/>
    </xf>
    <xf numFmtId="0" fontId="0" fillId="0" borderId="0" xfId="0" applyFill="1" applyAlignment="1">
      <alignment/>
    </xf>
    <xf numFmtId="41" fontId="28" fillId="0" borderId="0" xfId="0" applyNumberFormat="1" applyFont="1" applyFill="1" applyAlignment="1">
      <alignment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28" fillId="0" borderId="19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181" fontId="5" fillId="0" borderId="0" xfId="0" applyNumberFormat="1" applyFont="1" applyFill="1" applyBorder="1" applyAlignment="1">
      <alignment horizontal="right" vertical="center" wrapText="1" indent="2" shrinkToFit="1"/>
    </xf>
    <xf numFmtId="0" fontId="5" fillId="0" borderId="24" xfId="0" applyFont="1" applyFill="1" applyBorder="1" applyAlignment="1">
      <alignment horizontal="center" vertical="center" shrinkToFit="1"/>
    </xf>
    <xf numFmtId="181" fontId="5" fillId="0" borderId="25" xfId="0" applyNumberFormat="1" applyFont="1" applyFill="1" applyBorder="1" applyAlignment="1">
      <alignment horizontal="right" vertical="center" wrapText="1" indent="2" shrinkToFit="1"/>
    </xf>
    <xf numFmtId="0" fontId="29" fillId="0" borderId="0" xfId="0" applyFont="1" applyFill="1" applyAlignment="1">
      <alignment horizontal="center" vertical="center" shrinkToFit="1"/>
    </xf>
    <xf numFmtId="181" fontId="29" fillId="0" borderId="0" xfId="0" applyNumberFormat="1" applyFont="1" applyFill="1" applyBorder="1" applyAlignment="1">
      <alignment horizontal="right" vertical="center" wrapText="1" indent="2" shrinkToFit="1"/>
    </xf>
    <xf numFmtId="181" fontId="29" fillId="0" borderId="25" xfId="0" applyNumberFormat="1" applyFont="1" applyFill="1" applyBorder="1" applyAlignment="1">
      <alignment horizontal="right" vertical="center" wrapText="1" indent="2" shrinkToFit="1"/>
    </xf>
    <xf numFmtId="0" fontId="29" fillId="0" borderId="24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horizontal="right" vertical="center" wrapText="1" indent="2"/>
    </xf>
    <xf numFmtId="178" fontId="5" fillId="0" borderId="22" xfId="0" applyNumberFormat="1" applyFont="1" applyFill="1" applyBorder="1" applyAlignment="1">
      <alignment horizontal="right" vertical="center" wrapText="1" indent="2" shrinkToFit="1"/>
    </xf>
    <xf numFmtId="0" fontId="5" fillId="0" borderId="26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vertical="center"/>
    </xf>
    <xf numFmtId="180" fontId="2" fillId="0" borderId="2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9" fontId="11" fillId="0" borderId="0" xfId="87" applyFont="1" applyFill="1" applyAlignment="1">
      <alignment vertical="center"/>
    </xf>
    <xf numFmtId="0" fontId="2" fillId="0" borderId="0" xfId="117" applyFont="1" applyFill="1" applyAlignment="1">
      <alignment vertical="center"/>
      <protection/>
    </xf>
    <xf numFmtId="0" fontId="2" fillId="0" borderId="0" xfId="117" applyFont="1" applyFill="1" applyAlignment="1">
      <alignment/>
      <protection/>
    </xf>
    <xf numFmtId="0" fontId="2" fillId="0" borderId="0" xfId="0" applyFont="1" applyFill="1" applyAlignment="1">
      <alignment/>
    </xf>
    <xf numFmtId="181" fontId="30" fillId="0" borderId="0" xfId="0" applyNumberFormat="1" applyFont="1" applyFill="1" applyAlignment="1">
      <alignment vertical="center"/>
    </xf>
    <xf numFmtId="0" fontId="28" fillId="0" borderId="20" xfId="0" applyFont="1" applyFill="1" applyBorder="1" applyAlignment="1">
      <alignment horizontal="center" vertical="center"/>
    </xf>
    <xf numFmtId="182" fontId="5" fillId="0" borderId="24" xfId="0" applyNumberFormat="1" applyFont="1" applyFill="1" applyBorder="1" applyAlignment="1">
      <alignment horizontal="right" vertical="center" wrapText="1" indent="3" shrinkToFit="1"/>
    </xf>
    <xf numFmtId="0" fontId="66" fillId="0" borderId="0" xfId="0" applyFont="1" applyFill="1" applyAlignment="1">
      <alignment vertical="center"/>
    </xf>
    <xf numFmtId="182" fontId="29" fillId="0" borderId="24" xfId="0" applyNumberFormat="1" applyFont="1" applyFill="1" applyBorder="1" applyAlignment="1">
      <alignment horizontal="right" vertical="center" wrapText="1" indent="3" shrinkToFit="1"/>
    </xf>
    <xf numFmtId="0" fontId="6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0" fontId="29" fillId="0" borderId="0" xfId="0" applyNumberFormat="1" applyFont="1" applyFill="1" applyBorder="1" applyAlignment="1">
      <alignment horizontal="right" vertical="center" wrapText="1" indent="2" shrinkToFit="1"/>
    </xf>
    <xf numFmtId="0" fontId="29" fillId="0" borderId="25" xfId="0" applyNumberFormat="1" applyFont="1" applyFill="1" applyBorder="1" applyAlignment="1">
      <alignment horizontal="right" vertical="center" wrapText="1" indent="2" shrinkToFit="1"/>
    </xf>
    <xf numFmtId="0" fontId="5" fillId="0" borderId="27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/>
    </xf>
    <xf numFmtId="195" fontId="5" fillId="0" borderId="24" xfId="0" applyNumberFormat="1" applyFont="1" applyFill="1" applyBorder="1" applyAlignment="1">
      <alignment horizontal="right" vertical="center" wrapText="1" indent="3" shrinkToFit="1"/>
    </xf>
    <xf numFmtId="0" fontId="5" fillId="0" borderId="2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horizontal="center" vertical="center" shrinkToFit="1"/>
    </xf>
    <xf numFmtId="198" fontId="5" fillId="0" borderId="26" xfId="0" applyNumberFormat="1" applyFont="1" applyFill="1" applyBorder="1" applyAlignment="1">
      <alignment horizontal="right" vertical="center" wrapText="1" indent="3" shrinkToFit="1"/>
    </xf>
    <xf numFmtId="0" fontId="29" fillId="0" borderId="22" xfId="0" applyNumberFormat="1" applyFont="1" applyFill="1" applyBorder="1" applyAlignment="1">
      <alignment horizontal="right" vertical="center" wrapText="1" indent="2" shrinkToFit="1"/>
    </xf>
    <xf numFmtId="0" fontId="29" fillId="0" borderId="28" xfId="0" applyNumberFormat="1" applyFont="1" applyFill="1" applyBorder="1" applyAlignment="1">
      <alignment horizontal="right" vertical="center" wrapText="1" indent="2" shrinkToFit="1"/>
    </xf>
    <xf numFmtId="0" fontId="5" fillId="0" borderId="29" xfId="0" applyFont="1" applyFill="1" applyBorder="1" applyAlignment="1">
      <alignment vertical="center" wrapText="1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quotePrefix="1">
      <alignment horizontal="center" vertical="center" shrinkToFit="1"/>
    </xf>
    <xf numFmtId="0" fontId="5" fillId="0" borderId="15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 quotePrefix="1">
      <alignment horizontal="center" vertical="center" shrinkToFit="1"/>
    </xf>
    <xf numFmtId="180" fontId="5" fillId="0" borderId="25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right" vertical="center" wrapText="1" indent="1" shrinkToFit="1"/>
    </xf>
    <xf numFmtId="177" fontId="5" fillId="0" borderId="0" xfId="0" applyNumberFormat="1" applyFont="1" applyFill="1" applyBorder="1" applyAlignment="1">
      <alignment horizontal="right" vertical="center" wrapText="1" indent="1" shrinkToFit="1"/>
    </xf>
    <xf numFmtId="180" fontId="5" fillId="0" borderId="0" xfId="0" applyNumberFormat="1" applyFont="1" applyFill="1" applyBorder="1" applyAlignment="1">
      <alignment horizontal="right" vertical="center" wrapText="1" indent="1"/>
    </xf>
    <xf numFmtId="177" fontId="5" fillId="0" borderId="0" xfId="0" applyNumberFormat="1" applyFont="1" applyFill="1" applyBorder="1" applyAlignment="1">
      <alignment horizontal="right" vertical="center" wrapText="1" indent="1"/>
    </xf>
    <xf numFmtId="180" fontId="5" fillId="0" borderId="0" xfId="0" applyNumberFormat="1" applyFont="1" applyFill="1" applyBorder="1" applyAlignment="1">
      <alignment horizontal="right" vertical="center" wrapText="1" indent="1" shrinkToFit="1"/>
    </xf>
    <xf numFmtId="177" fontId="5" fillId="0" borderId="25" xfId="0" applyNumberFormat="1" applyFont="1" applyFill="1" applyBorder="1" applyAlignment="1">
      <alignment horizontal="right" vertical="center" wrapText="1" indent="1"/>
    </xf>
    <xf numFmtId="197" fontId="28" fillId="0" borderId="24" xfId="0" applyNumberFormat="1" applyFont="1" applyFill="1" applyBorder="1" applyAlignment="1">
      <alignment horizontal="center" vertical="center" shrinkToFit="1"/>
    </xf>
    <xf numFmtId="0" fontId="66" fillId="0" borderId="0" xfId="0" applyFont="1" applyFill="1" applyAlignment="1">
      <alignment horizontal="center" vertical="center"/>
    </xf>
    <xf numFmtId="180" fontId="5" fillId="0" borderId="25" xfId="0" applyNumberFormat="1" applyFont="1" applyFill="1" applyBorder="1" applyAlignment="1">
      <alignment horizontal="center" vertical="center" shrinkToFit="1"/>
    </xf>
    <xf numFmtId="199" fontId="5" fillId="0" borderId="24" xfId="0" applyNumberFormat="1" applyFont="1" applyFill="1" applyBorder="1" applyAlignment="1">
      <alignment horizontal="right" vertical="center" wrapText="1" indent="1" shrinkToFit="1"/>
    </xf>
    <xf numFmtId="192" fontId="5" fillId="0" borderId="0" xfId="0" applyNumberFormat="1" applyFont="1" applyFill="1" applyBorder="1" applyAlignment="1">
      <alignment horizontal="right" vertical="center" wrapText="1" indent="1" shrinkToFit="1"/>
    </xf>
    <xf numFmtId="178" fontId="5" fillId="0" borderId="0" xfId="0" applyNumberFormat="1" applyFont="1" applyFill="1" applyBorder="1" applyAlignment="1">
      <alignment horizontal="right" vertical="center" wrapText="1" indent="1" shrinkToFit="1"/>
    </xf>
    <xf numFmtId="192" fontId="5" fillId="0" borderId="25" xfId="0" applyNumberFormat="1" applyFont="1" applyFill="1" applyBorder="1" applyAlignment="1">
      <alignment horizontal="right" vertical="center" wrapText="1" indent="1" shrinkToFit="1"/>
    </xf>
    <xf numFmtId="0" fontId="28" fillId="0" borderId="24" xfId="0" applyFont="1" applyFill="1" applyBorder="1" applyAlignment="1">
      <alignment horizontal="center" vertical="center" shrinkToFit="1"/>
    </xf>
    <xf numFmtId="180" fontId="29" fillId="0" borderId="25" xfId="0" applyNumberFormat="1" applyFont="1" applyFill="1" applyBorder="1" applyAlignment="1">
      <alignment horizontal="center" vertical="center" shrinkToFit="1"/>
    </xf>
    <xf numFmtId="178" fontId="29" fillId="0" borderId="0" xfId="0" applyNumberFormat="1" applyFont="1" applyFill="1" applyBorder="1" applyAlignment="1">
      <alignment horizontal="right" vertical="center" wrapText="1" indent="1"/>
    </xf>
    <xf numFmtId="0" fontId="28" fillId="0" borderId="26" xfId="0" applyFont="1" applyFill="1" applyBorder="1" applyAlignment="1">
      <alignment horizontal="center" vertical="center" shrinkToFit="1"/>
    </xf>
    <xf numFmtId="192" fontId="29" fillId="0" borderId="0" xfId="0" applyNumberFormat="1" applyFont="1" applyFill="1" applyBorder="1" applyAlignment="1">
      <alignment horizontal="right" vertical="center" wrapText="1" indent="1" shrinkToFit="1"/>
    </xf>
    <xf numFmtId="192" fontId="29" fillId="0" borderId="0" xfId="0" applyNumberFormat="1" applyFont="1" applyFill="1" applyBorder="1" applyAlignment="1">
      <alignment horizontal="right" vertical="center" wrapText="1" indent="1"/>
    </xf>
    <xf numFmtId="192" fontId="29" fillId="0" borderId="25" xfId="0" applyNumberFormat="1" applyFont="1" applyFill="1" applyBorder="1" applyAlignment="1">
      <alignment horizontal="right" vertical="center" wrapText="1" indent="1"/>
    </xf>
    <xf numFmtId="0" fontId="24" fillId="0" borderId="2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 wrapText="1" indent="1"/>
    </xf>
    <xf numFmtId="192" fontId="5" fillId="0" borderId="0" xfId="0" applyNumberFormat="1" applyFont="1" applyFill="1" applyBorder="1" applyAlignment="1">
      <alignment horizontal="right" vertical="center" wrapText="1" indent="1"/>
    </xf>
    <xf numFmtId="192" fontId="5" fillId="0" borderId="25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99" fontId="5" fillId="0" borderId="26" xfId="0" applyNumberFormat="1" applyFont="1" applyFill="1" applyBorder="1" applyAlignment="1">
      <alignment horizontal="right" vertical="center" wrapText="1" indent="1"/>
    </xf>
    <xf numFmtId="192" fontId="5" fillId="0" borderId="22" xfId="0" applyNumberFormat="1" applyFont="1" applyFill="1" applyBorder="1" applyAlignment="1">
      <alignment horizontal="right" vertical="center" wrapText="1" indent="1" shrinkToFit="1"/>
    </xf>
    <xf numFmtId="178" fontId="5" fillId="0" borderId="22" xfId="0" applyNumberFormat="1" applyFont="1" applyFill="1" applyBorder="1" applyAlignment="1">
      <alignment horizontal="right" vertical="center" wrapText="1" indent="1"/>
    </xf>
    <xf numFmtId="180" fontId="5" fillId="0" borderId="22" xfId="0" applyNumberFormat="1" applyFont="1" applyFill="1" applyBorder="1" applyAlignment="1">
      <alignment horizontal="right" vertical="center" wrapText="1" indent="1"/>
    </xf>
    <xf numFmtId="192" fontId="5" fillId="0" borderId="22" xfId="0" applyNumberFormat="1" applyFont="1" applyFill="1" applyBorder="1" applyAlignment="1">
      <alignment horizontal="right" vertical="center" wrapText="1" indent="1"/>
    </xf>
    <xf numFmtId="192" fontId="5" fillId="0" borderId="28" xfId="0" applyNumberFormat="1" applyFont="1" applyFill="1" applyBorder="1" applyAlignment="1">
      <alignment horizontal="right" vertical="center" wrapText="1" indent="1"/>
    </xf>
    <xf numFmtId="18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80" fontId="28" fillId="0" borderId="0" xfId="0" applyNumberFormat="1" applyFont="1" applyFill="1" applyAlignment="1">
      <alignment vertical="center" shrinkToFit="1"/>
    </xf>
    <xf numFmtId="0" fontId="11" fillId="0" borderId="31" xfId="0" applyFont="1" applyFill="1" applyBorder="1" applyAlignment="1">
      <alignment horizontal="center" vertical="center" shrinkToFit="1"/>
    </xf>
    <xf numFmtId="180" fontId="11" fillId="0" borderId="20" xfId="0" applyNumberFormat="1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180" fontId="11" fillId="0" borderId="15" xfId="0" applyNumberFormat="1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180" fontId="24" fillId="0" borderId="30" xfId="94" applyNumberFormat="1" applyFont="1" applyFill="1" applyBorder="1" applyAlignment="1">
      <alignment horizontal="right" vertical="center" wrapText="1" indent="1" shrinkToFit="1"/>
    </xf>
    <xf numFmtId="180" fontId="24" fillId="0" borderId="23" xfId="94" applyNumberFormat="1" applyFont="1" applyFill="1" applyBorder="1" applyAlignment="1">
      <alignment horizontal="right" vertical="center" wrapText="1" indent="1" shrinkToFit="1"/>
    </xf>
    <xf numFmtId="218" fontId="24" fillId="0" borderId="23" xfId="94" applyNumberFormat="1" applyFont="1" applyFill="1" applyBorder="1" applyAlignment="1">
      <alignment horizontal="right" vertical="center" wrapText="1" indent="1" shrinkToFit="1"/>
    </xf>
    <xf numFmtId="206" fontId="24" fillId="0" borderId="23" xfId="94" applyNumberFormat="1" applyFont="1" applyFill="1" applyBorder="1" applyAlignment="1">
      <alignment horizontal="right" vertical="center" wrapText="1" indent="1" shrinkToFit="1"/>
    </xf>
    <xf numFmtId="218" fontId="24" fillId="0" borderId="31" xfId="94" applyNumberFormat="1" applyFont="1" applyFill="1" applyBorder="1" applyAlignment="1">
      <alignment horizontal="right" vertical="center" wrapText="1" indent="1" shrinkToFit="1"/>
    </xf>
    <xf numFmtId="41" fontId="6" fillId="0" borderId="0" xfId="94" applyFont="1" applyFill="1" applyAlignment="1">
      <alignment horizontal="right" vertical="center" shrinkToFit="1"/>
    </xf>
    <xf numFmtId="0" fontId="5" fillId="0" borderId="25" xfId="0" applyFont="1" applyFill="1" applyBorder="1" applyAlignment="1">
      <alignment horizontal="right" vertical="center" indent="1"/>
    </xf>
    <xf numFmtId="180" fontId="5" fillId="0" borderId="24" xfId="0" applyNumberFormat="1" applyFont="1" applyFill="1" applyBorder="1" applyAlignment="1">
      <alignment horizontal="right" vertical="center" wrapText="1" indent="1"/>
    </xf>
    <xf numFmtId="180" fontId="28" fillId="0" borderId="0" xfId="94" applyNumberFormat="1" applyFont="1" applyFill="1" applyBorder="1" applyAlignment="1">
      <alignment horizontal="right" vertical="center" wrapText="1" indent="1"/>
    </xf>
    <xf numFmtId="180" fontId="5" fillId="0" borderId="0" xfId="94" applyNumberFormat="1" applyFont="1" applyFill="1" applyBorder="1" applyAlignment="1">
      <alignment horizontal="right" vertical="center" wrapText="1" indent="1" shrinkToFit="1"/>
    </xf>
    <xf numFmtId="218" fontId="28" fillId="0" borderId="0" xfId="94" applyNumberFormat="1" applyFont="1" applyFill="1" applyBorder="1" applyAlignment="1">
      <alignment horizontal="right" vertical="center" wrapText="1" indent="1"/>
    </xf>
    <xf numFmtId="198" fontId="28" fillId="0" borderId="0" xfId="94" applyNumberFormat="1" applyFont="1" applyFill="1" applyBorder="1" applyAlignment="1">
      <alignment horizontal="right" vertical="center" wrapText="1" indent="1"/>
    </xf>
    <xf numFmtId="218" fontId="28" fillId="0" borderId="25" xfId="94" applyNumberFormat="1" applyFont="1" applyFill="1" applyBorder="1" applyAlignment="1">
      <alignment horizontal="right" vertical="center" wrapText="1" indent="1"/>
    </xf>
    <xf numFmtId="41" fontId="5" fillId="0" borderId="24" xfId="94" applyFont="1" applyFill="1" applyBorder="1" applyAlignment="1">
      <alignment horizontal="center" vertical="center" shrinkToFit="1"/>
    </xf>
    <xf numFmtId="41" fontId="5" fillId="0" borderId="0" xfId="94" applyFont="1" applyFill="1" applyAlignment="1">
      <alignment vertical="center"/>
    </xf>
    <xf numFmtId="180" fontId="5" fillId="0" borderId="0" xfId="94" applyNumberFormat="1" applyFont="1" applyFill="1" applyBorder="1" applyAlignment="1">
      <alignment horizontal="right" vertical="center" wrapText="1" indent="1"/>
    </xf>
    <xf numFmtId="180" fontId="5" fillId="0" borderId="26" xfId="0" applyNumberFormat="1" applyFont="1" applyFill="1" applyBorder="1" applyAlignment="1">
      <alignment horizontal="right" vertical="center" wrapText="1" indent="1"/>
    </xf>
    <xf numFmtId="180" fontId="28" fillId="0" borderId="22" xfId="94" applyNumberFormat="1" applyFont="1" applyFill="1" applyBorder="1" applyAlignment="1">
      <alignment horizontal="right" vertical="center" wrapText="1" indent="1"/>
    </xf>
    <xf numFmtId="180" fontId="5" fillId="0" borderId="22" xfId="94" applyNumberFormat="1" applyFont="1" applyFill="1" applyBorder="1" applyAlignment="1">
      <alignment horizontal="right" vertical="center" wrapText="1" indent="1" shrinkToFit="1"/>
    </xf>
    <xf numFmtId="218" fontId="28" fillId="0" borderId="22" xfId="94" applyNumberFormat="1" applyFont="1" applyFill="1" applyBorder="1" applyAlignment="1">
      <alignment horizontal="right" vertical="center" wrapText="1" indent="1"/>
    </xf>
    <xf numFmtId="180" fontId="5" fillId="0" borderId="22" xfId="94" applyNumberFormat="1" applyFont="1" applyFill="1" applyBorder="1" applyAlignment="1">
      <alignment horizontal="right" vertical="center" wrapText="1" indent="1"/>
    </xf>
    <xf numFmtId="198" fontId="28" fillId="0" borderId="22" xfId="94" applyNumberFormat="1" applyFont="1" applyFill="1" applyBorder="1" applyAlignment="1">
      <alignment horizontal="right" vertical="center" wrapText="1" indent="1"/>
    </xf>
    <xf numFmtId="218" fontId="28" fillId="0" borderId="28" xfId="94" applyNumberFormat="1" applyFont="1" applyFill="1" applyBorder="1" applyAlignment="1">
      <alignment horizontal="right" vertical="center" wrapText="1" indent="1"/>
    </xf>
    <xf numFmtId="41" fontId="5" fillId="0" borderId="26" xfId="94" applyFont="1" applyFill="1" applyBorder="1" applyAlignment="1">
      <alignment horizontal="center" vertical="center" shrinkToFit="1"/>
    </xf>
    <xf numFmtId="41" fontId="5" fillId="0" borderId="0" xfId="94" applyFont="1" applyFill="1" applyAlignment="1">
      <alignment horizontal="right" vertical="center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41" fontId="29" fillId="0" borderId="25" xfId="94" applyFont="1" applyFill="1" applyBorder="1" applyAlignment="1">
      <alignment horizontal="center" vertical="center" shrinkToFit="1"/>
    </xf>
    <xf numFmtId="180" fontId="29" fillId="0" borderId="30" xfId="0" applyNumberFormat="1" applyFont="1" applyFill="1" applyBorder="1" applyAlignment="1">
      <alignment horizontal="right" vertical="center" wrapText="1" indent="1" shrinkToFit="1"/>
    </xf>
    <xf numFmtId="180" fontId="29" fillId="0" borderId="23" xfId="0" applyNumberFormat="1" applyFont="1" applyFill="1" applyBorder="1" applyAlignment="1">
      <alignment horizontal="right" vertical="center" wrapText="1" indent="1" shrinkToFit="1"/>
    </xf>
    <xf numFmtId="180" fontId="29" fillId="0" borderId="31" xfId="0" applyNumberFormat="1" applyFont="1" applyFill="1" applyBorder="1" applyAlignment="1">
      <alignment horizontal="right" vertical="center" wrapText="1" indent="1" shrinkToFit="1"/>
    </xf>
    <xf numFmtId="41" fontId="5" fillId="0" borderId="25" xfId="94" applyFont="1" applyFill="1" applyBorder="1" applyAlignment="1">
      <alignment horizontal="center" vertical="center" shrinkToFit="1"/>
    </xf>
    <xf numFmtId="180" fontId="28" fillId="0" borderId="24" xfId="0" applyNumberFormat="1" applyFont="1" applyFill="1" applyBorder="1" applyAlignment="1">
      <alignment horizontal="right" vertical="center" wrapText="1" indent="1" shrinkToFit="1"/>
    </xf>
    <xf numFmtId="180" fontId="28" fillId="0" borderId="0" xfId="0" applyNumberFormat="1" applyFont="1" applyFill="1" applyBorder="1" applyAlignment="1">
      <alignment horizontal="right" vertical="center" wrapText="1" indent="1" shrinkToFit="1"/>
    </xf>
    <xf numFmtId="180" fontId="28" fillId="0" borderId="25" xfId="0" applyNumberFormat="1" applyFont="1" applyFill="1" applyBorder="1" applyAlignment="1">
      <alignment horizontal="right" vertical="center" wrapText="1" indent="1" shrinkToFit="1"/>
    </xf>
    <xf numFmtId="41" fontId="5" fillId="0" borderId="28" xfId="94" applyFont="1" applyFill="1" applyBorder="1" applyAlignment="1">
      <alignment horizontal="center" vertical="center" shrinkToFit="1"/>
    </xf>
    <xf numFmtId="180" fontId="28" fillId="0" borderId="26" xfId="0" applyNumberFormat="1" applyFont="1" applyFill="1" applyBorder="1" applyAlignment="1">
      <alignment horizontal="right" vertical="center" wrapText="1" indent="1" shrinkToFit="1"/>
    </xf>
    <xf numFmtId="180" fontId="28" fillId="0" borderId="22" xfId="0" applyNumberFormat="1" applyFont="1" applyFill="1" applyBorder="1" applyAlignment="1">
      <alignment horizontal="right" vertical="center" wrapText="1" indent="1" shrinkToFit="1"/>
    </xf>
    <xf numFmtId="180" fontId="28" fillId="0" borderId="28" xfId="0" applyNumberFormat="1" applyFont="1" applyFill="1" applyBorder="1" applyAlignment="1">
      <alignment horizontal="right" vertical="center" wrapText="1" indent="1" shrinkToFit="1"/>
    </xf>
    <xf numFmtId="196" fontId="2" fillId="0" borderId="0" xfId="0" applyNumberFormat="1" applyFont="1" applyFill="1" applyBorder="1" applyAlignment="1">
      <alignment/>
    </xf>
    <xf numFmtId="196" fontId="11" fillId="0" borderId="0" xfId="0" applyNumberFormat="1" applyFont="1" applyFill="1" applyBorder="1" applyAlignment="1">
      <alignment horizontal="right" vertical="center" wrapText="1"/>
    </xf>
    <xf numFmtId="41" fontId="2" fillId="0" borderId="0" xfId="94" applyFont="1" applyFill="1" applyAlignment="1">
      <alignment vertical="center"/>
    </xf>
    <xf numFmtId="41" fontId="2" fillId="0" borderId="0" xfId="94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96" fontId="2" fillId="0" borderId="0" xfId="0" applyNumberFormat="1" applyFont="1" applyFill="1" applyAlignment="1">
      <alignment vertical="center"/>
    </xf>
    <xf numFmtId="0" fontId="28" fillId="0" borderId="0" xfId="0" applyFont="1" applyFill="1" applyAlignment="1" quotePrefix="1">
      <alignment horizontal="left" vertical="center"/>
    </xf>
    <xf numFmtId="0" fontId="28" fillId="0" borderId="0" xfId="0" applyFont="1" applyFill="1" applyAlignment="1" quotePrefix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shrinkToFit="1"/>
    </xf>
    <xf numFmtId="0" fontId="28" fillId="0" borderId="20" xfId="0" applyFont="1" applyFill="1" applyBorder="1" applyAlignment="1" quotePrefix="1">
      <alignment horizontal="center" vertical="center" shrinkToFit="1"/>
    </xf>
    <xf numFmtId="0" fontId="28" fillId="0" borderId="20" xfId="0" applyFont="1" applyFill="1" applyBorder="1" applyAlignment="1" quotePrefix="1">
      <alignment horizontal="center" vertical="center"/>
    </xf>
    <xf numFmtId="0" fontId="28" fillId="0" borderId="19" xfId="0" applyFont="1" applyFill="1" applyBorder="1" applyAlignment="1">
      <alignment horizontal="left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/>
    </xf>
    <xf numFmtId="0" fontId="28" fillId="0" borderId="2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" fillId="0" borderId="0" xfId="117" applyFont="1" applyFill="1" applyAlignment="1">
      <alignment horizontal="left"/>
      <protection/>
    </xf>
    <xf numFmtId="0" fontId="11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horizontal="left" vertical="center"/>
    </xf>
    <xf numFmtId="181" fontId="28" fillId="0" borderId="30" xfId="0" applyNumberFormat="1" applyFont="1" applyFill="1" applyBorder="1" applyAlignment="1">
      <alignment horizontal="center" vertical="center" wrapText="1" shrinkToFit="1"/>
    </xf>
    <xf numFmtId="181" fontId="28" fillId="0" borderId="23" xfId="0" applyNumberFormat="1" applyFont="1" applyFill="1" applyBorder="1" applyAlignment="1">
      <alignment horizontal="center" vertical="center" wrapText="1" shrinkToFit="1"/>
    </xf>
    <xf numFmtId="181" fontId="28" fillId="0" borderId="31" xfId="0" applyNumberFormat="1" applyFont="1" applyFill="1" applyBorder="1" applyAlignment="1">
      <alignment horizontal="center" vertical="center" wrapText="1" shrinkToFit="1"/>
    </xf>
    <xf numFmtId="181" fontId="28" fillId="0" borderId="24" xfId="0" applyNumberFormat="1" applyFont="1" applyFill="1" applyBorder="1" applyAlignment="1">
      <alignment horizontal="center" vertical="center" wrapText="1" shrinkToFit="1"/>
    </xf>
    <xf numFmtId="181" fontId="28" fillId="0" borderId="0" xfId="0" applyNumberFormat="1" applyFont="1" applyFill="1" applyBorder="1" applyAlignment="1">
      <alignment horizontal="center" vertical="center" wrapText="1" shrinkToFit="1"/>
    </xf>
    <xf numFmtId="181" fontId="28" fillId="0" borderId="25" xfId="0" applyNumberFormat="1" applyFont="1" applyFill="1" applyBorder="1" applyAlignment="1">
      <alignment horizontal="center" vertical="center" wrapText="1" shrinkToFit="1"/>
    </xf>
    <xf numFmtId="181" fontId="24" fillId="0" borderId="24" xfId="0" applyNumberFormat="1" applyFont="1" applyFill="1" applyBorder="1" applyAlignment="1">
      <alignment horizontal="center" vertical="center" wrapText="1" shrinkToFit="1"/>
    </xf>
    <xf numFmtId="181" fontId="24" fillId="0" borderId="0" xfId="0" applyNumberFormat="1" applyFont="1" applyFill="1" applyBorder="1" applyAlignment="1">
      <alignment horizontal="center" vertical="center" wrapText="1" shrinkToFit="1"/>
    </xf>
    <xf numFmtId="181" fontId="24" fillId="0" borderId="25" xfId="0" applyNumberFormat="1" applyFont="1" applyFill="1" applyBorder="1" applyAlignment="1">
      <alignment horizontal="center" vertical="center" wrapText="1" shrinkToFit="1"/>
    </xf>
    <xf numFmtId="181" fontId="28" fillId="0" borderId="26" xfId="0" applyNumberFormat="1" applyFont="1" applyFill="1" applyBorder="1" applyAlignment="1">
      <alignment horizontal="center" vertical="center" wrapText="1" shrinkToFit="1"/>
    </xf>
    <xf numFmtId="181" fontId="28" fillId="0" borderId="22" xfId="0" applyNumberFormat="1" applyFont="1" applyFill="1" applyBorder="1" applyAlignment="1">
      <alignment horizontal="center" vertical="center" wrapText="1" shrinkToFit="1"/>
    </xf>
    <xf numFmtId="181" fontId="28" fillId="0" borderId="28" xfId="0" applyNumberFormat="1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28" fillId="0" borderId="37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178" fontId="28" fillId="0" borderId="33" xfId="0" applyNumberFormat="1" applyFont="1" applyFill="1" applyBorder="1" applyAlignment="1">
      <alignment horizontal="right" vertical="center" wrapText="1" indent="1"/>
    </xf>
    <xf numFmtId="178" fontId="28" fillId="0" borderId="38" xfId="0" applyNumberFormat="1" applyFont="1" applyFill="1" applyBorder="1" applyAlignment="1">
      <alignment horizontal="right" vertical="center" wrapText="1" indent="1"/>
    </xf>
    <xf numFmtId="0" fontId="28" fillId="0" borderId="38" xfId="0" applyFont="1" applyFill="1" applyBorder="1" applyAlignment="1">
      <alignment horizontal="right" vertical="center" wrapText="1" indent="1"/>
    </xf>
    <xf numFmtId="0" fontId="28" fillId="0" borderId="39" xfId="0" applyFont="1" applyFill="1" applyBorder="1" applyAlignment="1">
      <alignment horizontal="right" vertical="center" wrapText="1" indent="1"/>
    </xf>
    <xf numFmtId="0" fontId="28" fillId="0" borderId="40" xfId="0" applyFont="1" applyFill="1" applyBorder="1" applyAlignment="1">
      <alignment horizontal="right" vertical="center" wrapText="1" indent="1"/>
    </xf>
    <xf numFmtId="178" fontId="28" fillId="0" borderId="41" xfId="0" applyNumberFormat="1" applyFont="1" applyFill="1" applyBorder="1" applyAlignment="1">
      <alignment horizontal="right" vertical="center" wrapText="1" indent="1"/>
    </xf>
    <xf numFmtId="178" fontId="28" fillId="0" borderId="0" xfId="0" applyNumberFormat="1" applyFont="1" applyFill="1" applyBorder="1" applyAlignment="1">
      <alignment horizontal="right" vertical="center" wrapText="1" indent="1"/>
    </xf>
    <xf numFmtId="0" fontId="28" fillId="0" borderId="0" xfId="0" applyFont="1" applyFill="1" applyBorder="1" applyAlignment="1">
      <alignment horizontal="right" vertical="center" wrapText="1" indent="1"/>
    </xf>
    <xf numFmtId="0" fontId="28" fillId="0" borderId="42" xfId="0" applyFont="1" applyFill="1" applyBorder="1" applyAlignment="1">
      <alignment horizontal="right" vertical="center" wrapText="1" indent="1"/>
    </xf>
    <xf numFmtId="0" fontId="28" fillId="0" borderId="43" xfId="0" applyFont="1" applyFill="1" applyBorder="1" applyAlignment="1">
      <alignment horizontal="right" vertical="center" wrapText="1" indent="1"/>
    </xf>
    <xf numFmtId="0" fontId="24" fillId="0" borderId="0" xfId="0" applyFont="1" applyFill="1" applyBorder="1" applyAlignment="1">
      <alignment horizontal="center" vertical="center" wrapText="1"/>
    </xf>
    <xf numFmtId="178" fontId="24" fillId="0" borderId="41" xfId="0" applyNumberFormat="1" applyFont="1" applyFill="1" applyBorder="1" applyAlignment="1">
      <alignment horizontal="right" vertical="center" wrapText="1" indent="1"/>
    </xf>
    <xf numFmtId="178" fontId="24" fillId="0" borderId="0" xfId="0" applyNumberFormat="1" applyFont="1" applyFill="1" applyBorder="1" applyAlignment="1">
      <alignment horizontal="right" vertical="center" wrapText="1" indent="1"/>
    </xf>
    <xf numFmtId="218" fontId="28" fillId="0" borderId="0" xfId="0" applyNumberFormat="1" applyFont="1" applyFill="1" applyBorder="1" applyAlignment="1">
      <alignment horizontal="right" vertical="center" wrapText="1" indent="1"/>
    </xf>
    <xf numFmtId="218" fontId="28" fillId="0" borderId="41" xfId="0" applyNumberFormat="1" applyFont="1" applyFill="1" applyBorder="1" applyAlignment="1">
      <alignment horizontal="right" vertical="center" wrapText="1" indent="1"/>
    </xf>
    <xf numFmtId="178" fontId="28" fillId="0" borderId="44" xfId="0" applyNumberFormat="1" applyFont="1" applyFill="1" applyBorder="1" applyAlignment="1">
      <alignment horizontal="right" vertical="center" wrapText="1" indent="1"/>
    </xf>
    <xf numFmtId="178" fontId="28" fillId="0" borderId="45" xfId="0" applyNumberFormat="1" applyFont="1" applyFill="1" applyBorder="1" applyAlignment="1">
      <alignment horizontal="right" vertical="center" wrapText="1" indent="1"/>
    </xf>
    <xf numFmtId="218" fontId="28" fillId="0" borderId="45" xfId="0" applyNumberFormat="1" applyFont="1" applyFill="1" applyBorder="1" applyAlignment="1">
      <alignment horizontal="right" vertical="center" wrapText="1" indent="1"/>
    </xf>
    <xf numFmtId="0" fontId="28" fillId="0" borderId="45" xfId="0" applyFont="1" applyFill="1" applyBorder="1" applyAlignment="1">
      <alignment horizontal="right" vertical="center" wrapText="1" indent="1"/>
    </xf>
    <xf numFmtId="0" fontId="28" fillId="0" borderId="46" xfId="0" applyFont="1" applyFill="1" applyBorder="1" applyAlignment="1">
      <alignment horizontal="right" vertical="center" wrapText="1" indent="1"/>
    </xf>
    <xf numFmtId="0" fontId="54" fillId="0" borderId="0" xfId="0" applyFont="1" applyFill="1" applyAlignment="1">
      <alignment/>
    </xf>
    <xf numFmtId="0" fontId="11" fillId="0" borderId="0" xfId="0" applyFont="1" applyFill="1" applyBorder="1" applyAlignment="1">
      <alignment horizontal="right" vertical="center"/>
    </xf>
    <xf numFmtId="0" fontId="5" fillId="0" borderId="0" xfId="112" applyFont="1" applyFill="1">
      <alignment vertical="center"/>
      <protection/>
    </xf>
    <xf numFmtId="0" fontId="5" fillId="0" borderId="47" xfId="112" applyFont="1" applyFill="1" applyBorder="1" applyAlignment="1">
      <alignment horizontal="center" vertical="center"/>
      <protection/>
    </xf>
    <xf numFmtId="0" fontId="28" fillId="0" borderId="48" xfId="0" applyFont="1" applyFill="1" applyBorder="1" applyAlignment="1">
      <alignment horizontal="center" vertical="center"/>
    </xf>
    <xf numFmtId="0" fontId="5" fillId="0" borderId="20" xfId="112" applyFont="1" applyFill="1" applyBorder="1" applyAlignment="1">
      <alignment horizontal="center" vertical="center" wrapText="1"/>
      <protection/>
    </xf>
    <xf numFmtId="0" fontId="5" fillId="0" borderId="30" xfId="112" applyFont="1" applyFill="1" applyBorder="1" applyAlignment="1">
      <alignment horizontal="center" vertical="center"/>
      <protection/>
    </xf>
    <xf numFmtId="0" fontId="5" fillId="0" borderId="19" xfId="112" applyFont="1" applyFill="1" applyBorder="1" applyAlignment="1">
      <alignment horizontal="center" vertical="center" wrapText="1"/>
      <protection/>
    </xf>
    <xf numFmtId="0" fontId="5" fillId="0" borderId="26" xfId="112" applyFont="1" applyFill="1" applyBorder="1" applyAlignment="1">
      <alignment horizontal="center" vertical="center"/>
      <protection/>
    </xf>
    <xf numFmtId="0" fontId="58" fillId="0" borderId="0" xfId="112" applyFont="1" applyFill="1">
      <alignment vertical="center"/>
      <protection/>
    </xf>
    <xf numFmtId="0" fontId="11" fillId="0" borderId="0" xfId="112" applyFont="1" applyFill="1" applyAlignment="1">
      <alignment vertical="center"/>
      <protection/>
    </xf>
    <xf numFmtId="0" fontId="2" fillId="0" borderId="0" xfId="112" applyFont="1" applyFill="1" applyBorder="1" applyAlignment="1">
      <alignment horizontal="center" vertical="center"/>
      <protection/>
    </xf>
    <xf numFmtId="0" fontId="2" fillId="0" borderId="0" xfId="112" applyFont="1" applyFill="1">
      <alignment vertical="center"/>
      <protection/>
    </xf>
    <xf numFmtId="0" fontId="0" fillId="0" borderId="0" xfId="112" applyFont="1" applyFill="1">
      <alignment vertical="center"/>
      <protection/>
    </xf>
    <xf numFmtId="0" fontId="28" fillId="0" borderId="22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right" vertical="center"/>
    </xf>
    <xf numFmtId="0" fontId="11" fillId="0" borderId="49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wrapText="1"/>
    </xf>
    <xf numFmtId="197" fontId="24" fillId="0" borderId="2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5" xfId="0" applyFont="1" applyFill="1" applyBorder="1" applyAlignment="1" quotePrefix="1">
      <alignment horizontal="center" vertical="center" shrinkToFit="1"/>
    </xf>
    <xf numFmtId="0" fontId="29" fillId="0" borderId="25" xfId="0" applyFont="1" applyFill="1" applyBorder="1" applyAlignment="1">
      <alignment horizontal="center" vertical="center"/>
    </xf>
    <xf numFmtId="181" fontId="29" fillId="0" borderId="24" xfId="0" applyNumberFormat="1" applyFont="1" applyFill="1" applyBorder="1" applyAlignment="1">
      <alignment horizontal="right" vertical="center" wrapText="1" indent="2"/>
    </xf>
    <xf numFmtId="181" fontId="29" fillId="0" borderId="0" xfId="0" applyNumberFormat="1" applyFont="1" applyFill="1" applyBorder="1" applyAlignment="1">
      <alignment horizontal="right" vertical="center" wrapText="1" indent="2"/>
    </xf>
    <xf numFmtId="182" fontId="29" fillId="0" borderId="0" xfId="0" applyNumberFormat="1" applyFont="1" applyFill="1" applyBorder="1" applyAlignment="1">
      <alignment horizontal="right" vertical="center" wrapText="1" indent="2"/>
    </xf>
    <xf numFmtId="181" fontId="29" fillId="0" borderId="25" xfId="0" applyNumberFormat="1" applyFont="1" applyFill="1" applyBorder="1" applyAlignment="1">
      <alignment horizontal="right" vertical="center" wrapText="1" indent="2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8" fillId="0" borderId="25" xfId="0" applyFont="1" applyFill="1" applyBorder="1" applyAlignment="1">
      <alignment horizontal="center" vertical="center"/>
    </xf>
    <xf numFmtId="41" fontId="5" fillId="0" borderId="24" xfId="94" applyFont="1" applyFill="1" applyBorder="1" applyAlignment="1">
      <alignment horizontal="right" vertical="center" wrapText="1" indent="2"/>
    </xf>
    <xf numFmtId="41" fontId="5" fillId="0" borderId="0" xfId="94" applyFont="1" applyFill="1" applyBorder="1" applyAlignment="1">
      <alignment horizontal="right" vertical="center" wrapText="1" indent="2"/>
    </xf>
    <xf numFmtId="182" fontId="5" fillId="0" borderId="0" xfId="0" applyNumberFormat="1" applyFont="1" applyFill="1" applyBorder="1" applyAlignment="1">
      <alignment horizontal="right" vertical="center" wrapText="1" indent="2"/>
    </xf>
    <xf numFmtId="41" fontId="5" fillId="0" borderId="25" xfId="94" applyFont="1" applyFill="1" applyBorder="1" applyAlignment="1">
      <alignment horizontal="right" vertical="center" wrapText="1" indent="2"/>
    </xf>
    <xf numFmtId="41" fontId="5" fillId="0" borderId="26" xfId="94" applyFont="1" applyFill="1" applyBorder="1" applyAlignment="1">
      <alignment horizontal="right" vertical="center" wrapText="1" indent="2"/>
    </xf>
    <xf numFmtId="41" fontId="5" fillId="0" borderId="22" xfId="94" applyFont="1" applyFill="1" applyBorder="1" applyAlignment="1">
      <alignment horizontal="right" vertical="center" wrapText="1" indent="2"/>
    </xf>
    <xf numFmtId="182" fontId="5" fillId="0" borderId="22" xfId="0" applyNumberFormat="1" applyFont="1" applyFill="1" applyBorder="1" applyAlignment="1">
      <alignment horizontal="right" vertical="center" wrapText="1" indent="2"/>
    </xf>
    <xf numFmtId="41" fontId="5" fillId="0" borderId="28" xfId="94" applyFont="1" applyFill="1" applyBorder="1" applyAlignment="1">
      <alignment horizontal="right" vertical="center" wrapText="1" indent="2"/>
    </xf>
    <xf numFmtId="0" fontId="5" fillId="0" borderId="23" xfId="0" applyFont="1" applyFill="1" applyBorder="1" applyAlignment="1">
      <alignment vertical="center" shrinkToFit="1"/>
    </xf>
    <xf numFmtId="0" fontId="5" fillId="0" borderId="20" xfId="0" applyFont="1" applyFill="1" applyBorder="1" applyAlignment="1" quotePrefix="1">
      <alignment horizontal="center"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41" fontId="5" fillId="0" borderId="50" xfId="94" applyFont="1" applyFill="1" applyBorder="1" applyAlignment="1">
      <alignment horizontal="right" vertical="center" wrapText="1" indent="2"/>
    </xf>
    <xf numFmtId="41" fontId="5" fillId="0" borderId="51" xfId="94" applyFont="1" applyFill="1" applyBorder="1" applyAlignment="1">
      <alignment horizontal="right" vertical="center" wrapText="1" indent="2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5" fillId="0" borderId="31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5" fillId="0" borderId="19" xfId="0" applyFont="1" applyFill="1" applyBorder="1" applyAlignment="1" quotePrefix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181" fontId="24" fillId="0" borderId="24" xfId="0" applyNumberFormat="1" applyFont="1" applyFill="1" applyBorder="1" applyAlignment="1">
      <alignment horizontal="right" vertical="center" wrapText="1" shrinkToFit="1"/>
    </xf>
    <xf numFmtId="176" fontId="24" fillId="0" borderId="0" xfId="0" applyNumberFormat="1" applyFont="1" applyFill="1" applyBorder="1" applyAlignment="1">
      <alignment horizontal="right" vertical="center" wrapText="1" shrinkToFit="1"/>
    </xf>
    <xf numFmtId="181" fontId="24" fillId="0" borderId="0" xfId="0" applyNumberFormat="1" applyFont="1" applyFill="1" applyBorder="1" applyAlignment="1">
      <alignment horizontal="right" vertical="center" wrapText="1"/>
    </xf>
    <xf numFmtId="178" fontId="24" fillId="0" borderId="0" xfId="0" applyNumberFormat="1" applyFont="1" applyFill="1" applyBorder="1" applyAlignment="1">
      <alignment horizontal="right" vertical="center" wrapText="1"/>
    </xf>
    <xf numFmtId="180" fontId="24" fillId="0" borderId="0" xfId="0" applyNumberFormat="1" applyFont="1" applyFill="1" applyBorder="1" applyAlignment="1">
      <alignment horizontal="right" vertical="center" wrapText="1" shrinkToFit="1"/>
    </xf>
    <xf numFmtId="181" fontId="24" fillId="0" borderId="0" xfId="0" applyNumberFormat="1" applyFont="1" applyFill="1" applyBorder="1" applyAlignment="1">
      <alignment horizontal="right" vertical="center" wrapText="1" shrinkToFit="1"/>
    </xf>
    <xf numFmtId="181" fontId="24" fillId="0" borderId="25" xfId="0" applyNumberFormat="1" applyFont="1" applyFill="1" applyBorder="1" applyAlignment="1">
      <alignment horizontal="right" vertical="center" wrapText="1" shrinkToFit="1"/>
    </xf>
    <xf numFmtId="0" fontId="53" fillId="0" borderId="25" xfId="0" applyFont="1" applyFill="1" applyBorder="1" applyAlignment="1">
      <alignment horizontal="center" vertical="center" shrinkToFit="1"/>
    </xf>
    <xf numFmtId="181" fontId="28" fillId="0" borderId="24" xfId="0" applyNumberFormat="1" applyFont="1" applyFill="1" applyBorder="1" applyAlignment="1">
      <alignment horizontal="right" vertical="center" wrapText="1" shrinkToFit="1"/>
    </xf>
    <xf numFmtId="176" fontId="28" fillId="0" borderId="0" xfId="0" applyNumberFormat="1" applyFont="1" applyFill="1" applyBorder="1" applyAlignment="1">
      <alignment horizontal="right" vertical="center" wrapText="1" shrinkToFit="1"/>
    </xf>
    <xf numFmtId="181" fontId="5" fillId="0" borderId="0" xfId="0" applyNumberFormat="1" applyFont="1" applyFill="1" applyBorder="1" applyAlignment="1">
      <alignment horizontal="right" vertical="center" wrapText="1"/>
    </xf>
    <xf numFmtId="178" fontId="28" fillId="0" borderId="0" xfId="0" applyNumberFormat="1" applyFont="1" applyFill="1" applyBorder="1" applyAlignment="1">
      <alignment horizontal="right" vertical="center" wrapText="1"/>
    </xf>
    <xf numFmtId="181" fontId="28" fillId="0" borderId="0" xfId="0" applyNumberFormat="1" applyFont="1" applyFill="1" applyBorder="1" applyAlignment="1">
      <alignment horizontal="right" vertical="center" wrapText="1"/>
    </xf>
    <xf numFmtId="180" fontId="28" fillId="0" borderId="0" xfId="0" applyNumberFormat="1" applyFont="1" applyFill="1" applyBorder="1" applyAlignment="1">
      <alignment horizontal="right" vertical="center" wrapText="1" shrinkToFit="1"/>
    </xf>
    <xf numFmtId="181" fontId="28" fillId="0" borderId="0" xfId="0" applyNumberFormat="1" applyFont="1" applyFill="1" applyBorder="1" applyAlignment="1">
      <alignment horizontal="right" vertical="center" wrapText="1" shrinkToFit="1"/>
    </xf>
    <xf numFmtId="181" fontId="28" fillId="0" borderId="25" xfId="0" applyNumberFormat="1" applyFont="1" applyFill="1" applyBorder="1" applyAlignment="1">
      <alignment horizontal="right" vertical="center" wrapText="1" shrinkToFit="1"/>
    </xf>
    <xf numFmtId="181" fontId="28" fillId="0" borderId="26" xfId="0" applyNumberFormat="1" applyFont="1" applyFill="1" applyBorder="1" applyAlignment="1">
      <alignment horizontal="right" vertical="center" wrapText="1" shrinkToFit="1"/>
    </xf>
    <xf numFmtId="176" fontId="28" fillId="0" borderId="22" xfId="0" applyNumberFormat="1" applyFont="1" applyFill="1" applyBorder="1" applyAlignment="1">
      <alignment horizontal="right" vertical="center" wrapText="1" shrinkToFit="1"/>
    </xf>
    <xf numFmtId="181" fontId="5" fillId="0" borderId="22" xfId="0" applyNumberFormat="1" applyFont="1" applyFill="1" applyBorder="1" applyAlignment="1">
      <alignment horizontal="right" vertical="center" wrapText="1"/>
    </xf>
    <xf numFmtId="178" fontId="28" fillId="0" borderId="22" xfId="0" applyNumberFormat="1" applyFont="1" applyFill="1" applyBorder="1" applyAlignment="1">
      <alignment horizontal="right" vertical="center" wrapText="1"/>
    </xf>
    <xf numFmtId="181" fontId="28" fillId="0" borderId="22" xfId="0" applyNumberFormat="1" applyFont="1" applyFill="1" applyBorder="1" applyAlignment="1">
      <alignment horizontal="right" vertical="center" wrapText="1"/>
    </xf>
    <xf numFmtId="180" fontId="28" fillId="0" borderId="22" xfId="0" applyNumberFormat="1" applyFont="1" applyFill="1" applyBorder="1" applyAlignment="1">
      <alignment horizontal="right" vertical="center" wrapText="1" shrinkToFit="1"/>
    </xf>
    <xf numFmtId="181" fontId="28" fillId="0" borderId="22" xfId="0" applyNumberFormat="1" applyFont="1" applyFill="1" applyBorder="1" applyAlignment="1">
      <alignment horizontal="right" vertical="center" wrapText="1" shrinkToFit="1"/>
    </xf>
    <xf numFmtId="181" fontId="24" fillId="0" borderId="22" xfId="0" applyNumberFormat="1" applyFont="1" applyFill="1" applyBorder="1" applyAlignment="1">
      <alignment horizontal="right" vertical="center" wrapText="1" shrinkToFit="1"/>
    </xf>
    <xf numFmtId="181" fontId="28" fillId="0" borderId="28" xfId="0" applyNumberFormat="1" applyFont="1" applyFill="1" applyBorder="1" applyAlignment="1">
      <alignment horizontal="right" vertical="center" wrapText="1" shrinkToFit="1"/>
    </xf>
    <xf numFmtId="0" fontId="28" fillId="0" borderId="25" xfId="0" applyFont="1" applyFill="1" applyBorder="1" applyAlignment="1">
      <alignment horizontal="center" vertical="center" shrinkToFit="1"/>
    </xf>
    <xf numFmtId="0" fontId="28" fillId="0" borderId="28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 quotePrefix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center" vertical="center"/>
    </xf>
    <xf numFmtId="181" fontId="29" fillId="0" borderId="24" xfId="0" applyNumberFormat="1" applyFont="1" applyFill="1" applyBorder="1" applyAlignment="1">
      <alignment horizontal="right" vertical="center" wrapText="1" indent="1"/>
    </xf>
    <xf numFmtId="181" fontId="29" fillId="0" borderId="0" xfId="0" applyNumberFormat="1" applyFont="1" applyFill="1" applyBorder="1" applyAlignment="1">
      <alignment horizontal="right" vertical="center" wrapText="1" indent="1"/>
    </xf>
    <xf numFmtId="181" fontId="5" fillId="0" borderId="0" xfId="0" applyNumberFormat="1" applyFont="1" applyFill="1" applyBorder="1" applyAlignment="1">
      <alignment horizontal="right" vertical="center" wrapText="1" indent="1"/>
    </xf>
    <xf numFmtId="181" fontId="29" fillId="0" borderId="25" xfId="0" applyNumberFormat="1" applyFont="1" applyFill="1" applyBorder="1" applyAlignment="1">
      <alignment horizontal="right" vertical="center" wrapText="1" indent="1"/>
    </xf>
    <xf numFmtId="181" fontId="5" fillId="0" borderId="24" xfId="0" applyNumberFormat="1" applyFont="1" applyFill="1" applyBorder="1" applyAlignment="1">
      <alignment horizontal="right" vertical="center" wrapText="1" indent="1"/>
    </xf>
    <xf numFmtId="176" fontId="5" fillId="0" borderId="0" xfId="0" applyNumberFormat="1" applyFont="1" applyFill="1" applyBorder="1" applyAlignment="1">
      <alignment horizontal="right" vertical="center" wrapText="1" indent="1" shrinkToFit="1"/>
    </xf>
    <xf numFmtId="178" fontId="5" fillId="0" borderId="25" xfId="0" applyNumberFormat="1" applyFont="1" applyFill="1" applyBorder="1" applyAlignment="1">
      <alignment horizontal="right" vertical="center" wrapText="1" indent="1"/>
    </xf>
    <xf numFmtId="176" fontId="28" fillId="0" borderId="0" xfId="0" applyNumberFormat="1" applyFont="1" applyFill="1" applyBorder="1" applyAlignment="1">
      <alignment horizontal="center" vertical="center" shrinkToFit="1"/>
    </xf>
    <xf numFmtId="178" fontId="28" fillId="0" borderId="0" xfId="0" applyNumberFormat="1" applyFont="1" applyFill="1" applyBorder="1" applyAlignment="1">
      <alignment horizontal="center" vertical="center"/>
    </xf>
    <xf numFmtId="180" fontId="28" fillId="0" borderId="0" xfId="0" applyNumberFormat="1" applyFont="1" applyFill="1" applyBorder="1" applyAlignment="1">
      <alignment horizontal="center" vertical="center" shrinkToFit="1"/>
    </xf>
    <xf numFmtId="181" fontId="28" fillId="0" borderId="0" xfId="0" applyNumberFormat="1" applyFont="1" applyFill="1" applyBorder="1" applyAlignment="1">
      <alignment horizontal="center" vertical="center" shrinkToFit="1"/>
    </xf>
    <xf numFmtId="181" fontId="28" fillId="0" borderId="25" xfId="0" applyNumberFormat="1" applyFont="1" applyFill="1" applyBorder="1" applyAlignment="1">
      <alignment horizontal="center" vertical="center" shrinkToFit="1"/>
    </xf>
    <xf numFmtId="181" fontId="5" fillId="0" borderId="26" xfId="0" applyNumberFormat="1" applyFont="1" applyFill="1" applyBorder="1" applyAlignment="1">
      <alignment horizontal="right" vertical="center" wrapText="1" indent="1"/>
    </xf>
    <xf numFmtId="176" fontId="5" fillId="0" borderId="22" xfId="0" applyNumberFormat="1" applyFont="1" applyFill="1" applyBorder="1" applyAlignment="1">
      <alignment horizontal="right" vertical="center" wrapText="1" indent="1" shrinkToFit="1"/>
    </xf>
    <xf numFmtId="181" fontId="5" fillId="0" borderId="22" xfId="0" applyNumberFormat="1" applyFont="1" applyFill="1" applyBorder="1" applyAlignment="1">
      <alignment horizontal="right" vertical="center" wrapText="1" indent="1"/>
    </xf>
    <xf numFmtId="178" fontId="5" fillId="0" borderId="28" xfId="0" applyNumberFormat="1" applyFont="1" applyFill="1" applyBorder="1" applyAlignment="1">
      <alignment horizontal="right" vertical="center" wrapText="1" inden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181" fontId="28" fillId="0" borderId="22" xfId="0" applyNumberFormat="1" applyFont="1" applyFill="1" applyBorder="1" applyAlignment="1">
      <alignment horizontal="center" vertical="center" shrinkToFit="1"/>
    </xf>
    <xf numFmtId="181" fontId="28" fillId="0" borderId="28" xfId="0" applyNumberFormat="1" applyFont="1" applyFill="1" applyBorder="1" applyAlignment="1">
      <alignment horizontal="center" vertical="center" shrinkToFit="1"/>
    </xf>
    <xf numFmtId="0" fontId="29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 quotePrefix="1">
      <alignment horizontal="center" vertical="center"/>
    </xf>
    <xf numFmtId="41" fontId="5" fillId="0" borderId="0" xfId="94" applyFont="1" applyFill="1" applyBorder="1" applyAlignment="1">
      <alignment horizontal="right" vertical="center" wrapText="1" indent="1" shrinkToFit="1"/>
    </xf>
    <xf numFmtId="41" fontId="5" fillId="0" borderId="0" xfId="94" applyFont="1" applyFill="1" applyBorder="1" applyAlignment="1">
      <alignment horizontal="right" vertical="center" wrapText="1" indent="1"/>
    </xf>
    <xf numFmtId="41" fontId="5" fillId="0" borderId="25" xfId="94" applyFont="1" applyFill="1" applyBorder="1" applyAlignment="1">
      <alignment horizontal="right" vertical="center" wrapText="1" indent="1"/>
    </xf>
    <xf numFmtId="41" fontId="5" fillId="0" borderId="22" xfId="94" applyFont="1" applyFill="1" applyBorder="1" applyAlignment="1">
      <alignment horizontal="right" vertical="center" wrapText="1" indent="1" shrinkToFit="1"/>
    </xf>
    <xf numFmtId="41" fontId="5" fillId="0" borderId="22" xfId="94" applyFont="1" applyFill="1" applyBorder="1" applyAlignment="1">
      <alignment horizontal="right" vertical="center" wrapText="1" indent="1"/>
    </xf>
    <xf numFmtId="41" fontId="5" fillId="0" borderId="28" xfId="94" applyFont="1" applyFill="1" applyBorder="1" applyAlignment="1">
      <alignment horizontal="right" vertical="center" wrapText="1" indent="1"/>
    </xf>
    <xf numFmtId="0" fontId="5" fillId="0" borderId="31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right" vertical="center" wrapText="1" indent="1"/>
    </xf>
    <xf numFmtId="41" fontId="29" fillId="0" borderId="0" xfId="94" applyFont="1" applyFill="1" applyBorder="1" applyAlignment="1">
      <alignment horizontal="right" vertical="center" wrapText="1" indent="1"/>
    </xf>
    <xf numFmtId="183" fontId="29" fillId="0" borderId="0" xfId="94" applyNumberFormat="1" applyFont="1" applyFill="1" applyBorder="1" applyAlignment="1">
      <alignment horizontal="right" vertical="center" wrapText="1" indent="1"/>
    </xf>
    <xf numFmtId="41" fontId="5" fillId="0" borderId="0" xfId="0" applyNumberFormat="1" applyFont="1" applyFill="1" applyBorder="1" applyAlignment="1">
      <alignment horizontal="right" vertical="center" wrapText="1" indent="1"/>
    </xf>
    <xf numFmtId="206" fontId="29" fillId="0" borderId="25" xfId="94" applyNumberFormat="1" applyFont="1" applyFill="1" applyBorder="1" applyAlignment="1">
      <alignment horizontal="right" vertical="center" wrapText="1" indent="1"/>
    </xf>
    <xf numFmtId="183" fontId="5" fillId="0" borderId="0" xfId="94" applyNumberFormat="1" applyFont="1" applyFill="1" applyBorder="1" applyAlignment="1">
      <alignment horizontal="right" vertical="center" wrapText="1" indent="1"/>
    </xf>
    <xf numFmtId="206" fontId="5" fillId="0" borderId="25" xfId="0" applyNumberFormat="1" applyFont="1" applyFill="1" applyBorder="1" applyAlignment="1">
      <alignment horizontal="right" vertical="center" wrapText="1" indent="1"/>
    </xf>
    <xf numFmtId="0" fontId="5" fillId="0" borderId="26" xfId="0" applyFont="1" applyFill="1" applyBorder="1" applyAlignment="1">
      <alignment horizontal="right" vertical="center" wrapText="1" indent="1"/>
    </xf>
    <xf numFmtId="0" fontId="5" fillId="0" borderId="22" xfId="0" applyFont="1" applyFill="1" applyBorder="1" applyAlignment="1">
      <alignment horizontal="right" vertical="center" wrapText="1" indent="1"/>
    </xf>
    <xf numFmtId="183" fontId="5" fillId="0" borderId="22" xfId="94" applyNumberFormat="1" applyFont="1" applyFill="1" applyBorder="1" applyAlignment="1">
      <alignment horizontal="right" vertical="center" wrapText="1" indent="1"/>
    </xf>
    <xf numFmtId="41" fontId="5" fillId="0" borderId="22" xfId="0" applyNumberFormat="1" applyFont="1" applyFill="1" applyBorder="1" applyAlignment="1">
      <alignment horizontal="right" vertical="center" wrapText="1" indent="1"/>
    </xf>
    <xf numFmtId="206" fontId="5" fillId="0" borderId="28" xfId="94" applyNumberFormat="1" applyFont="1" applyFill="1" applyBorder="1" applyAlignment="1">
      <alignment horizontal="right" vertical="center" wrapText="1" indent="1"/>
    </xf>
    <xf numFmtId="0" fontId="3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8" fillId="0" borderId="22" xfId="0" applyFont="1" applyFill="1" applyBorder="1" applyAlignment="1">
      <alignment/>
    </xf>
    <xf numFmtId="0" fontId="66" fillId="0" borderId="22" xfId="0" applyFont="1" applyFill="1" applyBorder="1" applyAlignment="1">
      <alignment/>
    </xf>
    <xf numFmtId="0" fontId="66" fillId="0" borderId="0" xfId="0" applyFont="1" applyFill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right" vertical="center" wrapText="1" indent="1"/>
    </xf>
    <xf numFmtId="0" fontId="29" fillId="0" borderId="0" xfId="0" applyFont="1" applyFill="1" applyBorder="1" applyAlignment="1">
      <alignment horizontal="right" vertical="center" wrapText="1" indent="1"/>
    </xf>
    <xf numFmtId="41" fontId="29" fillId="0" borderId="0" xfId="0" applyNumberFormat="1" applyFont="1" applyFill="1" applyBorder="1" applyAlignment="1">
      <alignment horizontal="right" vertical="center" wrapText="1" indent="1"/>
    </xf>
    <xf numFmtId="206" fontId="29" fillId="0" borderId="0" xfId="94" applyNumberFormat="1" applyFont="1" applyFill="1" applyBorder="1" applyAlignment="1">
      <alignment horizontal="right" vertical="center" wrapText="1" indent="1"/>
    </xf>
    <xf numFmtId="183" fontId="5" fillId="0" borderId="22" xfId="0" applyNumberFormat="1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 quotePrefix="1">
      <alignment horizontal="center" vertical="center" wrapText="1" shrinkToFit="1"/>
    </xf>
    <xf numFmtId="0" fontId="5" fillId="0" borderId="25" xfId="0" applyFont="1" applyFill="1" applyBorder="1" applyAlignment="1">
      <alignment horizontal="center" vertical="top" shrinkToFit="1"/>
    </xf>
    <xf numFmtId="0" fontId="5" fillId="0" borderId="15" xfId="0" applyFont="1" applyFill="1" applyBorder="1" applyAlignment="1">
      <alignment horizontal="center" vertical="top" shrinkToFit="1"/>
    </xf>
    <xf numFmtId="0" fontId="5" fillId="0" borderId="24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28" xfId="0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81" fontId="5" fillId="0" borderId="24" xfId="0" applyNumberFormat="1" applyFont="1" applyFill="1" applyBorder="1" applyAlignment="1">
      <alignment horizontal="right" vertical="center" wrapText="1" indent="4" shrinkToFit="1"/>
    </xf>
    <xf numFmtId="181" fontId="5" fillId="0" borderId="0" xfId="0" applyNumberFormat="1" applyFont="1" applyFill="1" applyBorder="1" applyAlignment="1">
      <alignment horizontal="right" vertical="center" wrapText="1" indent="4" shrinkToFit="1"/>
    </xf>
    <xf numFmtId="181" fontId="5" fillId="0" borderId="25" xfId="0" applyNumberFormat="1" applyFont="1" applyFill="1" applyBorder="1" applyAlignment="1">
      <alignment horizontal="right" vertical="center" wrapText="1" indent="4" shrinkToFit="1"/>
    </xf>
    <xf numFmtId="0" fontId="29" fillId="0" borderId="25" xfId="0" applyFont="1" applyFill="1" applyBorder="1" applyAlignment="1">
      <alignment horizontal="center" vertical="center" shrinkToFit="1"/>
    </xf>
    <xf numFmtId="181" fontId="29" fillId="0" borderId="24" xfId="0" applyNumberFormat="1" applyFont="1" applyFill="1" applyBorder="1" applyAlignment="1">
      <alignment horizontal="right" vertical="center" wrapText="1" indent="4" shrinkToFit="1"/>
    </xf>
    <xf numFmtId="181" fontId="29" fillId="0" borderId="0" xfId="0" applyNumberFormat="1" applyFont="1" applyFill="1" applyBorder="1" applyAlignment="1">
      <alignment horizontal="right" vertical="center" wrapText="1" indent="4" shrinkToFit="1"/>
    </xf>
    <xf numFmtId="181" fontId="5" fillId="0" borderId="26" xfId="0" applyNumberFormat="1" applyFont="1" applyFill="1" applyBorder="1" applyAlignment="1">
      <alignment horizontal="right" vertical="center" wrapText="1" indent="4" shrinkToFit="1"/>
    </xf>
    <xf numFmtId="181" fontId="5" fillId="0" borderId="22" xfId="0" applyNumberFormat="1" applyFont="1" applyFill="1" applyBorder="1" applyAlignment="1">
      <alignment horizontal="right" vertical="center" wrapText="1" indent="4" shrinkToFit="1"/>
    </xf>
    <xf numFmtId="181" fontId="5" fillId="0" borderId="28" xfId="0" applyNumberFormat="1" applyFont="1" applyFill="1" applyBorder="1" applyAlignment="1">
      <alignment horizontal="right" vertical="center" wrapText="1" indent="4" shrinkToFit="1"/>
    </xf>
    <xf numFmtId="0" fontId="5" fillId="0" borderId="26" xfId="0" applyFont="1" applyFill="1" applyBorder="1" applyAlignment="1">
      <alignment horizontal="left" vertical="center" indent="1" shrinkToFi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5" fillId="0" borderId="46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 shrinkToFit="1"/>
    </xf>
    <xf numFmtId="1" fontId="5" fillId="0" borderId="0" xfId="0" applyNumberFormat="1" applyFont="1" applyFill="1" applyBorder="1" applyAlignment="1">
      <alignment horizontal="right" vertical="center" wrapText="1" indent="4"/>
    </xf>
    <xf numFmtId="206" fontId="5" fillId="0" borderId="0" xfId="0" applyNumberFormat="1" applyFont="1" applyFill="1" applyBorder="1" applyAlignment="1">
      <alignment horizontal="right" vertical="center" wrapText="1" indent="4" shrinkToFit="1"/>
    </xf>
    <xf numFmtId="0" fontId="29" fillId="0" borderId="25" xfId="0" applyFont="1" applyFill="1" applyBorder="1" applyAlignment="1">
      <alignment horizontal="center" vertical="center" wrapText="1" shrinkToFit="1"/>
    </xf>
    <xf numFmtId="206" fontId="29" fillId="0" borderId="0" xfId="0" applyNumberFormat="1" applyFont="1" applyFill="1" applyBorder="1" applyAlignment="1">
      <alignment horizontal="right" vertical="center" wrapText="1" indent="4" shrinkToFit="1"/>
    </xf>
    <xf numFmtId="198" fontId="29" fillId="0" borderId="25" xfId="0" applyNumberFormat="1" applyFont="1" applyFill="1" applyBorder="1" applyAlignment="1">
      <alignment horizontal="right" vertical="center" wrapText="1" indent="4" shrinkToFit="1"/>
    </xf>
    <xf numFmtId="0" fontId="29" fillId="0" borderId="24" xfId="0" applyFont="1" applyFill="1" applyBorder="1" applyAlignment="1">
      <alignment horizontal="center" vertical="center" wrapText="1" shrinkToFit="1"/>
    </xf>
    <xf numFmtId="198" fontId="5" fillId="0" borderId="0" xfId="0" applyNumberFormat="1" applyFont="1" applyFill="1" applyBorder="1" applyAlignment="1">
      <alignment horizontal="right" vertical="center" wrapText="1" indent="4" shrinkToFit="1"/>
    </xf>
    <xf numFmtId="0" fontId="5" fillId="0" borderId="28" xfId="0" applyFont="1" applyFill="1" applyBorder="1" applyAlignment="1">
      <alignment horizontal="center" vertical="center" wrapText="1" shrinkToFit="1"/>
    </xf>
    <xf numFmtId="206" fontId="5" fillId="0" borderId="22" xfId="0" applyNumberFormat="1" applyFont="1" applyFill="1" applyBorder="1" applyAlignment="1">
      <alignment horizontal="right" vertical="center" wrapText="1" indent="4" shrinkToFit="1"/>
    </xf>
    <xf numFmtId="198" fontId="5" fillId="0" borderId="28" xfId="0" applyNumberFormat="1" applyFont="1" applyFill="1" applyBorder="1" applyAlignment="1">
      <alignment horizontal="right" vertical="center" wrapText="1" indent="4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 quotePrefix="1">
      <alignment vertical="center"/>
    </xf>
    <xf numFmtId="0" fontId="4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26" fillId="0" borderId="0" xfId="115" applyFont="1" applyFill="1" applyBorder="1" applyAlignment="1">
      <alignment horizontal="center"/>
    </xf>
    <xf numFmtId="0" fontId="29" fillId="0" borderId="43" xfId="0" applyNumberFormat="1" applyFont="1" applyFill="1" applyBorder="1" applyAlignment="1">
      <alignment horizontal="center" vertical="center"/>
    </xf>
    <xf numFmtId="3" fontId="29" fillId="0" borderId="41" xfId="0" applyNumberFormat="1" applyFont="1" applyFill="1" applyBorder="1" applyAlignment="1">
      <alignment horizontal="right" vertical="center" wrapText="1" indent="1"/>
    </xf>
    <xf numFmtId="3" fontId="29" fillId="0" borderId="0" xfId="0" applyNumberFormat="1" applyFont="1" applyFill="1" applyBorder="1" applyAlignment="1">
      <alignment horizontal="right" vertical="center" wrapText="1" indent="1"/>
    </xf>
    <xf numFmtId="191" fontId="29" fillId="0" borderId="0" xfId="0" applyNumberFormat="1" applyFont="1" applyFill="1" applyBorder="1" applyAlignment="1">
      <alignment horizontal="right" vertical="center" wrapText="1" indent="1"/>
    </xf>
    <xf numFmtId="3" fontId="5" fillId="0" borderId="0" xfId="0" applyNumberFormat="1" applyFont="1" applyFill="1" applyBorder="1" applyAlignment="1">
      <alignment horizontal="right" vertical="center" wrapText="1" indent="1"/>
    </xf>
    <xf numFmtId="0" fontId="29" fillId="0" borderId="0" xfId="0" applyNumberFormat="1" applyFont="1" applyFill="1" applyBorder="1" applyAlignment="1">
      <alignment horizontal="center" vertical="center"/>
    </xf>
    <xf numFmtId="0" fontId="5" fillId="0" borderId="0" xfId="115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horizontal="right" vertical="center" wrapText="1" indent="1"/>
    </xf>
    <xf numFmtId="191" fontId="5" fillId="0" borderId="0" xfId="0" applyNumberFormat="1" applyFont="1" applyFill="1" applyBorder="1" applyAlignment="1">
      <alignment horizontal="right" vertical="center" wrapText="1" indent="1"/>
    </xf>
    <xf numFmtId="3" fontId="5" fillId="0" borderId="43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 indent="1" shrinkToFit="1"/>
    </xf>
    <xf numFmtId="3" fontId="5" fillId="0" borderId="44" xfId="0" applyNumberFormat="1" applyFont="1" applyFill="1" applyBorder="1" applyAlignment="1">
      <alignment horizontal="right" vertical="center" wrapText="1" indent="1"/>
    </xf>
    <xf numFmtId="3" fontId="5" fillId="0" borderId="45" xfId="0" applyNumberFormat="1" applyFont="1" applyFill="1" applyBorder="1" applyAlignment="1">
      <alignment horizontal="right" vertical="center" wrapText="1" indent="1"/>
    </xf>
    <xf numFmtId="191" fontId="5" fillId="0" borderId="45" xfId="0" applyNumberFormat="1" applyFont="1" applyFill="1" applyBorder="1" applyAlignment="1">
      <alignment horizontal="right" vertical="center" wrapText="1" indent="1"/>
    </xf>
    <xf numFmtId="3" fontId="5" fillId="0" borderId="46" xfId="0" applyNumberFormat="1" applyFont="1" applyFill="1" applyBorder="1" applyAlignment="1">
      <alignment horizontal="right" vertical="center" wrapText="1" indent="1"/>
    </xf>
    <xf numFmtId="0" fontId="5" fillId="0" borderId="22" xfId="0" applyFont="1" applyFill="1" applyBorder="1" applyAlignment="1">
      <alignment horizontal="left" vertical="center" indent="1" shrinkToFit="1"/>
    </xf>
    <xf numFmtId="3" fontId="25" fillId="0" borderId="0" xfId="0" applyNumberFormat="1" applyFont="1" applyFill="1" applyAlignment="1">
      <alignment/>
    </xf>
    <xf numFmtId="0" fontId="27" fillId="0" borderId="0" xfId="115" applyFont="1" applyFill="1" applyBorder="1" applyAlignment="1">
      <alignment/>
    </xf>
    <xf numFmtId="41" fontId="29" fillId="0" borderId="43" xfId="94" applyFont="1" applyFill="1" applyBorder="1" applyAlignment="1">
      <alignment horizontal="right" vertical="center" wrapText="1" indent="1"/>
    </xf>
    <xf numFmtId="0" fontId="29" fillId="0" borderId="41" xfId="0" applyNumberFormat="1" applyFont="1" applyFill="1" applyBorder="1" applyAlignment="1">
      <alignment horizontal="center" vertical="center"/>
    </xf>
    <xf numFmtId="201" fontId="5" fillId="0" borderId="0" xfId="0" applyNumberFormat="1" applyFont="1" applyFill="1" applyBorder="1" applyAlignment="1">
      <alignment horizontal="right" vertical="center" wrapText="1" indent="1"/>
    </xf>
    <xf numFmtId="41" fontId="5" fillId="0" borderId="43" xfId="94" applyFont="1" applyFill="1" applyBorder="1" applyAlignment="1">
      <alignment horizontal="right" vertical="center" wrapText="1" indent="1"/>
    </xf>
    <xf numFmtId="0" fontId="5" fillId="0" borderId="41" xfId="0" applyFont="1" applyFill="1" applyBorder="1" applyAlignment="1">
      <alignment horizontal="left" vertical="center" indent="1" shrinkToFit="1"/>
    </xf>
    <xf numFmtId="41" fontId="5" fillId="0" borderId="45" xfId="94" applyFont="1" applyFill="1" applyBorder="1" applyAlignment="1">
      <alignment horizontal="right" vertical="center" wrapText="1" indent="1"/>
    </xf>
    <xf numFmtId="41" fontId="5" fillId="0" borderId="46" xfId="94" applyFont="1" applyFill="1" applyBorder="1" applyAlignment="1">
      <alignment horizontal="right" vertical="center" wrapText="1" indent="1"/>
    </xf>
    <xf numFmtId="0" fontId="5" fillId="0" borderId="44" xfId="0" applyFont="1" applyFill="1" applyBorder="1" applyAlignment="1">
      <alignment horizontal="left" vertical="center" indent="1" shrinkToFit="1"/>
    </xf>
    <xf numFmtId="0" fontId="27" fillId="0" borderId="0" xfId="115" applyFont="1" applyFill="1" applyBorder="1">
      <alignment/>
    </xf>
    <xf numFmtId="3" fontId="5" fillId="0" borderId="0" xfId="0" applyNumberFormat="1" applyFont="1" applyFill="1" applyBorder="1" applyAlignment="1">
      <alignment/>
    </xf>
    <xf numFmtId="0" fontId="5" fillId="0" borderId="0" xfId="115" applyFont="1" applyFill="1" applyBorder="1" applyAlignment="1">
      <alignment horizontal="center"/>
    </xf>
    <xf numFmtId="0" fontId="5" fillId="0" borderId="40" xfId="115" applyFont="1" applyFill="1" applyBorder="1" applyAlignment="1">
      <alignment horizontal="center" vertical="center"/>
    </xf>
    <xf numFmtId="0" fontId="5" fillId="0" borderId="33" xfId="115" applyFont="1" applyFill="1" applyBorder="1" applyAlignment="1">
      <alignment horizontal="center" vertical="center"/>
    </xf>
    <xf numFmtId="0" fontId="5" fillId="0" borderId="0" xfId="115" applyFont="1" applyFill="1" applyBorder="1" applyAlignment="1">
      <alignment horizontal="center" vertical="center"/>
    </xf>
    <xf numFmtId="0" fontId="5" fillId="0" borderId="43" xfId="115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wrapText="1"/>
    </xf>
    <xf numFmtId="0" fontId="5" fillId="0" borderId="41" xfId="115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wrapText="1"/>
    </xf>
    <xf numFmtId="0" fontId="5" fillId="0" borderId="44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vertical="top" wrapText="1"/>
    </xf>
    <xf numFmtId="0" fontId="5" fillId="0" borderId="54" xfId="115" applyFont="1" applyFill="1" applyBorder="1" applyAlignment="1">
      <alignment horizontal="center" vertical="center"/>
    </xf>
    <xf numFmtId="0" fontId="5" fillId="0" borderId="37" xfId="115" applyFont="1" applyFill="1" applyBorder="1" applyAlignment="1">
      <alignment horizontal="center" vertical="center"/>
    </xf>
    <xf numFmtId="3" fontId="29" fillId="0" borderId="43" xfId="0" applyNumberFormat="1" applyFont="1" applyFill="1" applyBorder="1" applyAlignment="1">
      <alignment horizontal="right" vertical="center" wrapText="1" indent="1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9" fontId="5" fillId="0" borderId="0" xfId="87" applyFont="1" applyFill="1" applyAlignment="1">
      <alignment/>
    </xf>
    <xf numFmtId="0" fontId="5" fillId="0" borderId="0" xfId="115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40" xfId="115" applyFont="1" applyFill="1" applyBorder="1" applyAlignment="1">
      <alignment/>
    </xf>
    <xf numFmtId="0" fontId="5" fillId="0" borderId="33" xfId="115" applyFont="1" applyFill="1" applyBorder="1" applyAlignment="1">
      <alignment/>
    </xf>
    <xf numFmtId="0" fontId="5" fillId="0" borderId="43" xfId="115" applyFont="1" applyFill="1" applyBorder="1" applyAlignment="1">
      <alignment/>
    </xf>
    <xf numFmtId="0" fontId="5" fillId="0" borderId="45" xfId="0" applyFont="1" applyFill="1" applyBorder="1" applyAlignment="1">
      <alignment horizontal="center" wrapText="1"/>
    </xf>
    <xf numFmtId="0" fontId="5" fillId="0" borderId="41" xfId="115" applyFont="1" applyFill="1" applyBorder="1" applyAlignment="1">
      <alignment/>
    </xf>
    <xf numFmtId="0" fontId="5" fillId="0" borderId="43" xfId="115" applyFont="1" applyFill="1" applyBorder="1" applyAlignment="1">
      <alignment horizontal="center"/>
    </xf>
    <xf numFmtId="0" fontId="5" fillId="0" borderId="46" xfId="115" applyFont="1" applyFill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44" xfId="115" applyFont="1" applyFill="1" applyBorder="1" applyAlignment="1">
      <alignment/>
    </xf>
    <xf numFmtId="200" fontId="5" fillId="0" borderId="41" xfId="0" applyNumberFormat="1" applyFont="1" applyFill="1" applyBorder="1" applyAlignment="1">
      <alignment horizontal="right" vertical="center" wrapText="1" indent="1"/>
    </xf>
    <xf numFmtId="200" fontId="29" fillId="0" borderId="41" xfId="0" applyNumberFormat="1" applyFont="1" applyFill="1" applyBorder="1" applyAlignment="1">
      <alignment horizontal="right" vertical="center" wrapText="1" indent="1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200" fontId="5" fillId="0" borderId="44" xfId="0" applyNumberFormat="1" applyFont="1" applyFill="1" applyBorder="1" applyAlignment="1">
      <alignment horizontal="right" vertical="center" wrapText="1" indent="1"/>
    </xf>
    <xf numFmtId="0" fontId="5" fillId="0" borderId="53" xfId="0" applyFont="1" applyFill="1" applyBorder="1" applyAlignment="1">
      <alignment horizontal="center" vertical="top" wrapText="1"/>
    </xf>
    <xf numFmtId="0" fontId="28" fillId="0" borderId="3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97" fontId="24" fillId="0" borderId="28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 quotePrefix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center" vertical="center" wrapText="1" shrinkToFit="1"/>
    </xf>
    <xf numFmtId="0" fontId="50" fillId="0" borderId="0" xfId="0" applyNumberFormat="1" applyFont="1" applyFill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180" fontId="11" fillId="0" borderId="15" xfId="0" applyNumberFormat="1" applyFont="1" applyFill="1" applyBorder="1" applyAlignment="1">
      <alignment horizontal="center" vertical="center" shrinkToFit="1"/>
    </xf>
    <xf numFmtId="180" fontId="11" fillId="0" borderId="19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8" fillId="0" borderId="30" xfId="0" applyFont="1" applyFill="1" applyBorder="1" applyAlignment="1" quotePrefix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center"/>
    </xf>
    <xf numFmtId="0" fontId="28" fillId="0" borderId="45" xfId="0" applyFont="1" applyFill="1" applyBorder="1" applyAlignment="1">
      <alignment horizontal="left"/>
    </xf>
    <xf numFmtId="0" fontId="5" fillId="0" borderId="47" xfId="112" applyFont="1" applyFill="1" applyBorder="1" applyAlignment="1">
      <alignment horizontal="center" vertical="center" wrapText="1"/>
      <protection/>
    </xf>
    <xf numFmtId="0" fontId="5" fillId="0" borderId="47" xfId="112" applyFont="1" applyFill="1" applyBorder="1" applyAlignment="1">
      <alignment horizontal="center" vertical="center"/>
      <protection/>
    </xf>
    <xf numFmtId="9" fontId="5" fillId="0" borderId="30" xfId="87" applyFont="1" applyFill="1" applyBorder="1" applyAlignment="1">
      <alignment horizontal="center" vertical="center"/>
    </xf>
    <xf numFmtId="9" fontId="5" fillId="0" borderId="23" xfId="87" applyFont="1" applyFill="1" applyBorder="1" applyAlignment="1">
      <alignment horizontal="center" vertical="center"/>
    </xf>
    <xf numFmtId="3" fontId="5" fillId="0" borderId="23" xfId="112" applyNumberFormat="1" applyFont="1" applyFill="1" applyBorder="1" applyAlignment="1">
      <alignment horizontal="center" vertical="center"/>
      <protection/>
    </xf>
    <xf numFmtId="0" fontId="5" fillId="0" borderId="23" xfId="112" applyFont="1" applyFill="1" applyBorder="1" applyAlignment="1">
      <alignment horizontal="center" vertical="center"/>
      <protection/>
    </xf>
    <xf numFmtId="0" fontId="5" fillId="0" borderId="31" xfId="112" applyFont="1" applyFill="1" applyBorder="1" applyAlignment="1">
      <alignment horizontal="center" vertical="center"/>
      <protection/>
    </xf>
    <xf numFmtId="0" fontId="28" fillId="0" borderId="22" xfId="112" applyFont="1" applyFill="1" applyBorder="1" applyAlignment="1">
      <alignment horizontal="right" vertical="center"/>
      <protection/>
    </xf>
    <xf numFmtId="0" fontId="50" fillId="0" borderId="0" xfId="112" applyFont="1" applyFill="1" applyAlignment="1">
      <alignment horizontal="center" vertical="center"/>
      <protection/>
    </xf>
    <xf numFmtId="9" fontId="5" fillId="0" borderId="26" xfId="87" applyFont="1" applyFill="1" applyBorder="1" applyAlignment="1">
      <alignment horizontal="center" vertical="center"/>
    </xf>
    <xf numFmtId="9" fontId="5" fillId="0" borderId="22" xfId="87" applyFont="1" applyFill="1" applyBorder="1" applyAlignment="1">
      <alignment horizontal="center" vertical="center"/>
    </xf>
    <xf numFmtId="3" fontId="5" fillId="0" borderId="22" xfId="112" applyNumberFormat="1" applyFont="1" applyFill="1" applyBorder="1" applyAlignment="1">
      <alignment horizontal="center" vertical="center"/>
      <protection/>
    </xf>
    <xf numFmtId="0" fontId="5" fillId="0" borderId="22" xfId="112" applyFont="1" applyFill="1" applyBorder="1" applyAlignment="1">
      <alignment horizontal="center" vertical="center"/>
      <protection/>
    </xf>
    <xf numFmtId="0" fontId="5" fillId="0" borderId="28" xfId="112" applyFont="1" applyFill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wrapText="1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55" xfId="0" applyFont="1" applyFill="1" applyBorder="1" applyAlignment="1">
      <alignment horizontal="center" vertical="center" shrinkToFit="1"/>
    </xf>
    <xf numFmtId="0" fontId="28" fillId="0" borderId="20" xfId="0" applyFont="1" applyFill="1" applyBorder="1" applyAlignment="1">
      <alignment horizontal="center" vertical="center" wrapText="1" shrinkToFit="1"/>
    </xf>
    <xf numFmtId="0" fontId="28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wrapText="1" shrinkToFit="1"/>
    </xf>
    <xf numFmtId="0" fontId="53" fillId="0" borderId="23" xfId="0" applyFont="1" applyFill="1" applyBorder="1" applyAlignment="1">
      <alignment horizontal="center" vertical="center" shrinkToFit="1"/>
    </xf>
    <xf numFmtId="0" fontId="53" fillId="0" borderId="22" xfId="0" applyFont="1" applyFill="1" applyBorder="1" applyAlignment="1">
      <alignment horizontal="center" vertical="center" shrinkToFit="1"/>
    </xf>
    <xf numFmtId="0" fontId="28" fillId="0" borderId="30" xfId="0" applyFont="1" applyFill="1" applyBorder="1" applyAlignment="1">
      <alignment horizontal="center" vertical="center" shrinkToFit="1"/>
    </xf>
    <xf numFmtId="0" fontId="28" fillId="0" borderId="26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 quotePrefix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 quotePrefix="1">
      <alignment horizontal="center" vertical="center" shrinkToFit="1"/>
    </xf>
    <xf numFmtId="0" fontId="5" fillId="0" borderId="22" xfId="0" applyFont="1" applyFill="1" applyBorder="1" applyAlignment="1" quotePrefix="1">
      <alignment horizontal="center"/>
    </xf>
    <xf numFmtId="0" fontId="52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4" fillId="0" borderId="0" xfId="0" applyFont="1" applyFill="1" applyAlignment="1" quotePrefix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" fillId="0" borderId="45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38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top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center" wrapText="1"/>
    </xf>
  </cellXfs>
  <cellStyles count="10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_ SG&amp;A Bridge 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백분율 2" xfId="87"/>
    <cellStyle name="보통" xfId="88"/>
    <cellStyle name="뷭?_BOOKSHIP" xfId="89"/>
    <cellStyle name="설명 텍스트" xfId="90"/>
    <cellStyle name="셀 확인" xfId="91"/>
    <cellStyle name="Comma" xfId="92"/>
    <cellStyle name="Comma [0]" xfId="93"/>
    <cellStyle name="쉼표 [0] 2" xfId="94"/>
    <cellStyle name="스타일 1" xfId="95"/>
    <cellStyle name="안건회계법인" xfId="96"/>
    <cellStyle name="연결된 셀" xfId="97"/>
    <cellStyle name="Followed Hyperlink" xfId="98"/>
    <cellStyle name="요약" xfId="99"/>
    <cellStyle name="입력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콤마 [0]_ 견적기준 FLOW " xfId="108"/>
    <cellStyle name="콤마_ 견적기준 FLOW " xfId="109"/>
    <cellStyle name="Currency" xfId="110"/>
    <cellStyle name="Currency [0]" xfId="111"/>
    <cellStyle name="표준 2" xfId="112"/>
    <cellStyle name="표준 3" xfId="113"/>
    <cellStyle name="표준 4" xfId="114"/>
    <cellStyle name="표준_41-02토지" xfId="115"/>
    <cellStyle name="표준_kc-elec system check list" xfId="116"/>
    <cellStyle name="표준_인구" xfId="117"/>
    <cellStyle name="Hyperlink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9"/>
  <sheetViews>
    <sheetView showZeros="0" zoomScaleSheetLayoutView="96" zoomScalePageLayoutView="0" workbookViewId="0" topLeftCell="A1">
      <selection activeCell="B22" sqref="B22"/>
    </sheetView>
  </sheetViews>
  <sheetFormatPr defaultColWidth="8.88671875" defaultRowHeight="13.5"/>
  <cols>
    <col min="1" max="1" width="18.77734375" style="34" customWidth="1"/>
    <col min="2" max="5" width="15.77734375" style="34" customWidth="1"/>
    <col min="6" max="6" width="29.88671875" style="34" bestFit="1" customWidth="1"/>
    <col min="7" max="7" width="9.4453125" style="34" customWidth="1"/>
    <col min="8" max="109" width="0" style="34" hidden="1" customWidth="1"/>
    <col min="110" max="16384" width="8.88671875" style="34" customWidth="1"/>
  </cols>
  <sheetData>
    <row r="1" spans="1:6" s="23" customFormat="1" ht="23.25">
      <c r="A1" s="510" t="s">
        <v>100</v>
      </c>
      <c r="B1" s="510"/>
      <c r="C1" s="510"/>
      <c r="D1" s="510"/>
      <c r="E1" s="510"/>
      <c r="F1" s="510"/>
    </row>
    <row r="2" spans="1:6" s="23" customFormat="1" ht="17.25" customHeight="1">
      <c r="A2" s="24"/>
      <c r="B2" s="24"/>
      <c r="C2" s="25"/>
      <c r="D2" s="25"/>
      <c r="E2" s="25"/>
      <c r="F2" s="26"/>
    </row>
    <row r="3" spans="1:6" s="25" customFormat="1" ht="18" customHeight="1">
      <c r="A3" s="27" t="s">
        <v>193</v>
      </c>
      <c r="B3" s="55" t="s">
        <v>194</v>
      </c>
      <c r="C3" s="27" t="s">
        <v>195</v>
      </c>
      <c r="D3" s="55" t="s">
        <v>196</v>
      </c>
      <c r="E3" s="55" t="s">
        <v>197</v>
      </c>
      <c r="F3" s="27" t="s">
        <v>198</v>
      </c>
    </row>
    <row r="4" spans="1:6" s="25" customFormat="1" ht="18" customHeight="1">
      <c r="A4" s="28"/>
      <c r="B4" s="29" t="s">
        <v>199</v>
      </c>
      <c r="C4" s="28" t="s">
        <v>199</v>
      </c>
      <c r="D4" s="29" t="s">
        <v>200</v>
      </c>
      <c r="E4" s="29" t="s">
        <v>200</v>
      </c>
      <c r="F4" s="28"/>
    </row>
    <row r="5" spans="1:6" s="25" customFormat="1" ht="29.25" customHeight="1">
      <c r="A5" s="32" t="s">
        <v>201</v>
      </c>
      <c r="B5" s="30" t="s">
        <v>202</v>
      </c>
      <c r="C5" s="31" t="s">
        <v>203</v>
      </c>
      <c r="D5" s="30" t="s">
        <v>204</v>
      </c>
      <c r="E5" s="30" t="s">
        <v>205</v>
      </c>
      <c r="F5" s="32" t="s">
        <v>206</v>
      </c>
    </row>
    <row r="6" spans="1:6" s="57" customFormat="1" ht="22.5" customHeight="1">
      <c r="A6" s="33" t="s">
        <v>125</v>
      </c>
      <c r="B6" s="56">
        <v>745</v>
      </c>
      <c r="C6" s="35">
        <v>3501328</v>
      </c>
      <c r="D6" s="35">
        <v>398603</v>
      </c>
      <c r="E6" s="35">
        <v>552690</v>
      </c>
      <c r="F6" s="36" t="s">
        <v>125</v>
      </c>
    </row>
    <row r="7" spans="1:6" s="57" customFormat="1" ht="22.5" customHeight="1">
      <c r="A7" s="33" t="s">
        <v>126</v>
      </c>
      <c r="B7" s="56">
        <v>822</v>
      </c>
      <c r="C7" s="35">
        <v>3678335</v>
      </c>
      <c r="D7" s="35">
        <v>419848</v>
      </c>
      <c r="E7" s="37">
        <v>577724</v>
      </c>
      <c r="F7" s="36" t="s">
        <v>126</v>
      </c>
    </row>
    <row r="8" spans="1:6" s="57" customFormat="1" ht="22.5" customHeight="1">
      <c r="A8" s="33" t="s">
        <v>156</v>
      </c>
      <c r="B8" s="56">
        <v>833.6</v>
      </c>
      <c r="C8" s="35">
        <v>3895316</v>
      </c>
      <c r="D8" s="35">
        <v>444671</v>
      </c>
      <c r="E8" s="37">
        <v>624550</v>
      </c>
      <c r="F8" s="36" t="s">
        <v>156</v>
      </c>
    </row>
    <row r="9" spans="1:6" s="57" customFormat="1" ht="22.5" customHeight="1">
      <c r="A9" s="33" t="s">
        <v>207</v>
      </c>
      <c r="B9" s="56">
        <v>835.2</v>
      </c>
      <c r="C9" s="35">
        <v>4033538</v>
      </c>
      <c r="D9" s="35">
        <v>460267</v>
      </c>
      <c r="E9" s="37">
        <v>624335</v>
      </c>
      <c r="F9" s="36" t="s">
        <v>207</v>
      </c>
    </row>
    <row r="10" spans="1:6" s="59" customFormat="1" ht="22.5" customHeight="1">
      <c r="A10" s="38" t="s">
        <v>208</v>
      </c>
      <c r="B10" s="58">
        <v>852.7</v>
      </c>
      <c r="C10" s="39">
        <v>4207754</v>
      </c>
      <c r="D10" s="39">
        <v>480337</v>
      </c>
      <c r="E10" s="40">
        <v>669184</v>
      </c>
      <c r="F10" s="41" t="s">
        <v>208</v>
      </c>
    </row>
    <row r="11" spans="1:6" s="64" customFormat="1" ht="33" customHeight="1">
      <c r="A11" s="60" t="s">
        <v>209</v>
      </c>
      <c r="B11" s="56">
        <v>285</v>
      </c>
      <c r="C11" s="35">
        <v>1375574</v>
      </c>
      <c r="D11" s="61" t="s">
        <v>210</v>
      </c>
      <c r="E11" s="62" t="s">
        <v>210</v>
      </c>
      <c r="F11" s="63" t="s">
        <v>211</v>
      </c>
    </row>
    <row r="12" spans="1:6" s="64" customFormat="1" ht="33" customHeight="1">
      <c r="A12" s="60" t="s">
        <v>212</v>
      </c>
      <c r="B12" s="56">
        <v>240</v>
      </c>
      <c r="C12" s="35">
        <v>1360370</v>
      </c>
      <c r="D12" s="61" t="s">
        <v>210</v>
      </c>
      <c r="E12" s="62" t="s">
        <v>210</v>
      </c>
      <c r="F12" s="63" t="s">
        <v>213</v>
      </c>
    </row>
    <row r="13" spans="1:6" s="64" customFormat="1" ht="33" customHeight="1">
      <c r="A13" s="60" t="s">
        <v>214</v>
      </c>
      <c r="B13" s="56">
        <v>105</v>
      </c>
      <c r="C13" s="35">
        <v>120602</v>
      </c>
      <c r="D13" s="61" t="s">
        <v>210</v>
      </c>
      <c r="E13" s="62" t="s">
        <v>210</v>
      </c>
      <c r="F13" s="63" t="s">
        <v>215</v>
      </c>
    </row>
    <row r="14" spans="1:6" s="64" customFormat="1" ht="33" customHeight="1">
      <c r="A14" s="60" t="s">
        <v>216</v>
      </c>
      <c r="B14" s="65">
        <v>150</v>
      </c>
      <c r="C14" s="35">
        <v>1144895</v>
      </c>
      <c r="D14" s="61" t="s">
        <v>210</v>
      </c>
      <c r="E14" s="62" t="s">
        <v>210</v>
      </c>
      <c r="F14" s="66" t="s">
        <v>217</v>
      </c>
    </row>
    <row r="15" spans="1:6" s="64" customFormat="1" ht="33" customHeight="1">
      <c r="A15" s="60" t="s">
        <v>218</v>
      </c>
      <c r="B15" s="65">
        <v>110</v>
      </c>
      <c r="C15" s="43" t="s">
        <v>219</v>
      </c>
      <c r="D15" s="61" t="s">
        <v>210</v>
      </c>
      <c r="E15" s="62" t="s">
        <v>210</v>
      </c>
      <c r="F15" s="66" t="s">
        <v>220</v>
      </c>
    </row>
    <row r="16" spans="1:6" s="64" customFormat="1" ht="33" customHeight="1">
      <c r="A16" s="67" t="s">
        <v>221</v>
      </c>
      <c r="B16" s="68">
        <v>112.7</v>
      </c>
      <c r="C16" s="44">
        <v>206313</v>
      </c>
      <c r="D16" s="69" t="s">
        <v>210</v>
      </c>
      <c r="E16" s="70" t="s">
        <v>210</v>
      </c>
      <c r="F16" s="71" t="s">
        <v>222</v>
      </c>
    </row>
    <row r="17" spans="1:6" s="48" customFormat="1" ht="17.25" customHeight="1">
      <c r="A17" s="46" t="s">
        <v>154</v>
      </c>
      <c r="B17" s="47"/>
      <c r="C17" s="22"/>
      <c r="D17" s="21" t="s">
        <v>127</v>
      </c>
      <c r="E17" s="21"/>
      <c r="F17" s="20"/>
    </row>
    <row r="18" spans="1:4" s="49" customFormat="1" ht="17.25" customHeight="1">
      <c r="A18" s="49" t="s">
        <v>532</v>
      </c>
      <c r="B18" s="50"/>
      <c r="D18" s="51" t="s">
        <v>155</v>
      </c>
    </row>
    <row r="19" spans="1:19" s="53" customFormat="1" ht="17.25" customHeight="1">
      <c r="A19" s="51" t="s">
        <v>533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M19" s="52"/>
      <c r="N19" s="52"/>
      <c r="O19" s="52"/>
      <c r="P19" s="52"/>
      <c r="Q19" s="52"/>
      <c r="R19" s="52"/>
      <c r="S19" s="52"/>
    </row>
    <row r="20" s="23" customFormat="1" ht="14.25"/>
    <row r="21" s="23" customFormat="1" ht="14.25"/>
    <row r="22" s="23" customFormat="1" ht="14.25"/>
    <row r="23" s="23" customFormat="1" ht="14.25"/>
    <row r="24" s="23" customFormat="1" ht="14.25"/>
    <row r="25" s="23" customFormat="1" ht="14.25"/>
    <row r="26" s="23" customFormat="1" ht="14.25"/>
    <row r="27" s="23" customFormat="1" ht="14.25"/>
    <row r="28" s="23" customFormat="1" ht="14.25"/>
    <row r="29" s="23" customFormat="1" ht="14.25"/>
    <row r="30" s="23" customFormat="1" ht="14.25"/>
    <row r="31" s="23" customFormat="1" ht="14.25"/>
    <row r="32" s="23" customFormat="1" ht="14.25"/>
    <row r="33" s="23" customFormat="1" ht="14.25"/>
    <row r="34" s="23" customFormat="1" ht="14.25"/>
    <row r="35" s="23" customFormat="1" ht="14.25"/>
    <row r="36" s="23" customFormat="1" ht="14.25"/>
    <row r="37" s="23" customFormat="1" ht="14.25"/>
    <row r="38" s="23" customFormat="1" ht="14.25"/>
    <row r="39" s="23" customFormat="1" ht="14.25"/>
    <row r="40" s="23" customFormat="1" ht="14.25"/>
    <row r="41" s="23" customFormat="1" ht="14.25"/>
    <row r="42" s="23" customFormat="1" ht="14.25"/>
    <row r="43" s="23" customFormat="1" ht="14.25"/>
    <row r="44" s="23" customFormat="1" ht="14.25"/>
    <row r="45" s="23" customFormat="1" ht="14.25"/>
    <row r="46" s="23" customFormat="1" ht="14.25"/>
    <row r="47" s="23" customFormat="1" ht="14.25"/>
    <row r="48" s="23" customFormat="1" ht="14.25"/>
    <row r="49" s="23" customFormat="1" ht="14.25"/>
    <row r="50" s="23" customFormat="1" ht="14.25"/>
    <row r="51" s="23" customFormat="1" ht="14.25"/>
    <row r="52" s="23" customFormat="1" ht="14.25"/>
    <row r="53" s="23" customFormat="1" ht="14.25"/>
    <row r="54" s="23" customFormat="1" ht="14.25"/>
    <row r="55" s="23" customFormat="1" ht="14.25"/>
    <row r="56" s="23" customFormat="1" ht="14.25"/>
    <row r="57" s="23" customFormat="1" ht="14.25"/>
    <row r="58" s="23" customFormat="1" ht="14.25"/>
    <row r="59" s="23" customFormat="1" ht="14.25"/>
    <row r="60" s="23" customFormat="1" ht="14.25"/>
    <row r="61" s="23" customFormat="1" ht="14.25"/>
    <row r="62" s="23" customFormat="1" ht="14.25"/>
    <row r="63" s="23" customFormat="1" ht="14.25"/>
    <row r="64" s="23" customFormat="1" ht="14.25"/>
    <row r="65" s="23" customFormat="1" ht="14.25"/>
    <row r="66" s="23" customFormat="1" ht="14.25"/>
    <row r="67" s="23" customFormat="1" ht="14.25"/>
    <row r="68" s="23" customFormat="1" ht="14.25"/>
    <row r="69" s="23" customFormat="1" ht="14.25"/>
    <row r="70" s="23" customFormat="1" ht="14.25"/>
    <row r="71" s="23" customFormat="1" ht="14.25"/>
    <row r="72" s="23" customFormat="1" ht="14.25"/>
    <row r="73" s="23" customFormat="1" ht="14.25"/>
    <row r="74" s="23" customFormat="1" ht="14.25"/>
    <row r="75" s="23" customFormat="1" ht="14.25"/>
    <row r="76" s="23" customFormat="1" ht="14.25"/>
    <row r="77" s="23" customFormat="1" ht="14.25"/>
    <row r="78" s="23" customFormat="1" ht="14.25"/>
    <row r="79" s="23" customFormat="1" ht="14.25"/>
    <row r="80" s="23" customFormat="1" ht="14.25"/>
    <row r="81" s="23" customFormat="1" ht="14.25"/>
    <row r="82" s="23" customFormat="1" ht="14.25"/>
    <row r="83" s="23" customFormat="1" ht="14.25"/>
    <row r="84" s="23" customFormat="1" ht="14.25"/>
    <row r="85" s="23" customFormat="1" ht="14.25"/>
    <row r="86" s="23" customFormat="1" ht="14.25"/>
    <row r="87" s="23" customFormat="1" ht="14.25"/>
    <row r="88" s="23" customFormat="1" ht="14.25"/>
    <row r="89" s="23" customFormat="1" ht="14.25"/>
    <row r="90" s="23" customFormat="1" ht="14.25"/>
    <row r="91" s="23" customFormat="1" ht="14.25"/>
    <row r="92" s="23" customFormat="1" ht="14.25"/>
    <row r="93" s="23" customFormat="1" ht="14.25"/>
    <row r="94" s="23" customFormat="1" ht="14.25"/>
    <row r="95" s="23" customFormat="1" ht="14.25"/>
    <row r="96" s="23" customFormat="1" ht="14.25"/>
    <row r="97" s="23" customFormat="1" ht="14.25"/>
    <row r="98" s="23" customFormat="1" ht="14.25"/>
    <row r="99" s="23" customFormat="1" ht="14.25"/>
    <row r="100" s="23" customFormat="1" ht="14.25"/>
    <row r="101" s="23" customFormat="1" ht="14.25"/>
    <row r="102" s="23" customFormat="1" ht="14.25"/>
    <row r="103" s="23" customFormat="1" ht="14.25"/>
    <row r="104" s="23" customFormat="1" ht="14.25"/>
    <row r="105" s="23" customFormat="1" ht="14.25"/>
    <row r="106" s="23" customFormat="1" ht="14.25"/>
    <row r="107" s="23" customFormat="1" ht="14.25"/>
    <row r="108" s="23" customFormat="1" ht="14.25"/>
    <row r="109" s="23" customFormat="1" ht="14.25"/>
    <row r="110" s="23" customFormat="1" ht="14.25"/>
    <row r="111" s="23" customFormat="1" ht="14.25"/>
    <row r="112" s="23" customFormat="1" ht="14.25"/>
    <row r="113" s="23" customFormat="1" ht="14.25"/>
    <row r="114" s="23" customFormat="1" ht="14.25"/>
    <row r="115" s="23" customFormat="1" ht="14.25"/>
    <row r="116" s="23" customFormat="1" ht="14.25"/>
    <row r="117" s="23" customFormat="1" ht="14.25"/>
    <row r="118" s="23" customFormat="1" ht="14.25"/>
    <row r="119" s="23" customFormat="1" ht="14.25"/>
    <row r="120" s="23" customFormat="1" ht="14.25"/>
    <row r="121" s="23" customFormat="1" ht="14.25"/>
    <row r="122" s="23" customFormat="1" ht="14.25"/>
    <row r="123" s="23" customFormat="1" ht="14.25"/>
    <row r="124" s="23" customFormat="1" ht="14.25"/>
    <row r="125" s="23" customFormat="1" ht="14.25"/>
    <row r="126" s="23" customFormat="1" ht="14.25"/>
    <row r="127" s="23" customFormat="1" ht="14.25"/>
    <row r="128" s="23" customFormat="1" ht="14.25"/>
    <row r="129" s="23" customFormat="1" ht="14.25"/>
    <row r="130" s="23" customFormat="1" ht="14.25"/>
    <row r="131" s="23" customFormat="1" ht="14.25"/>
    <row r="132" s="23" customFormat="1" ht="14.25"/>
    <row r="133" s="23" customFormat="1" ht="14.25"/>
    <row r="134" s="23" customFormat="1" ht="14.25"/>
    <row r="135" s="23" customFormat="1" ht="14.25"/>
    <row r="136" s="23" customFormat="1" ht="14.25"/>
    <row r="137" s="23" customFormat="1" ht="14.25"/>
    <row r="138" s="23" customFormat="1" ht="14.25"/>
    <row r="139" s="23" customFormat="1" ht="14.25"/>
    <row r="140" s="23" customFormat="1" ht="14.25"/>
    <row r="141" s="23" customFormat="1" ht="14.25"/>
    <row r="142" s="23" customFormat="1" ht="14.25"/>
    <row r="143" s="23" customFormat="1" ht="14.25"/>
    <row r="144" s="23" customFormat="1" ht="14.25"/>
    <row r="145" s="23" customFormat="1" ht="14.25"/>
    <row r="146" s="23" customFormat="1" ht="14.25"/>
    <row r="147" s="23" customFormat="1" ht="14.25"/>
    <row r="148" s="23" customFormat="1" ht="14.25"/>
    <row r="149" s="23" customFormat="1" ht="14.25"/>
    <row r="150" s="23" customFormat="1" ht="14.25"/>
    <row r="151" s="23" customFormat="1" ht="14.25"/>
    <row r="152" s="23" customFormat="1" ht="14.25"/>
    <row r="153" s="23" customFormat="1" ht="14.25"/>
    <row r="154" s="23" customFormat="1" ht="14.25"/>
    <row r="155" s="23" customFormat="1" ht="14.25"/>
    <row r="156" s="23" customFormat="1" ht="14.25"/>
    <row r="157" s="23" customFormat="1" ht="14.25"/>
    <row r="158" s="23" customFormat="1" ht="14.25"/>
    <row r="159" s="23" customFormat="1" ht="14.25"/>
    <row r="160" s="23" customFormat="1" ht="14.25"/>
    <row r="161" s="23" customFormat="1" ht="14.25"/>
    <row r="162" s="23" customFormat="1" ht="14.25"/>
    <row r="163" s="23" customFormat="1" ht="14.25"/>
    <row r="164" s="23" customFormat="1" ht="14.25"/>
    <row r="165" s="23" customFormat="1" ht="14.25"/>
    <row r="166" s="23" customFormat="1" ht="14.25"/>
    <row r="167" s="23" customFormat="1" ht="14.25"/>
    <row r="168" s="23" customFormat="1" ht="14.25"/>
    <row r="169" s="23" customFormat="1" ht="14.25"/>
    <row r="170" s="23" customFormat="1" ht="14.25"/>
    <row r="171" s="23" customFormat="1" ht="14.25"/>
    <row r="172" s="23" customFormat="1" ht="14.25"/>
    <row r="173" s="23" customFormat="1" ht="14.25"/>
    <row r="174" s="23" customFormat="1" ht="14.25"/>
    <row r="175" s="23" customFormat="1" ht="14.25"/>
    <row r="176" s="23" customFormat="1" ht="14.25"/>
    <row r="177" s="23" customFormat="1" ht="14.25"/>
    <row r="178" s="23" customFormat="1" ht="14.25"/>
    <row r="179" s="23" customFormat="1" ht="14.25"/>
    <row r="180" s="23" customFormat="1" ht="14.25"/>
    <row r="181" s="23" customFormat="1" ht="14.25"/>
    <row r="182" s="23" customFormat="1" ht="14.25"/>
    <row r="183" s="23" customFormat="1" ht="14.25"/>
    <row r="184" s="23" customFormat="1" ht="14.25"/>
    <row r="185" s="23" customFormat="1" ht="14.25"/>
    <row r="186" s="23" customFormat="1" ht="14.25"/>
    <row r="187" s="23" customFormat="1" ht="14.25"/>
    <row r="188" s="23" customFormat="1" ht="14.25"/>
    <row r="189" s="23" customFormat="1" ht="14.25"/>
    <row r="190" s="23" customFormat="1" ht="14.25"/>
    <row r="191" s="23" customFormat="1" ht="14.25"/>
    <row r="192" s="23" customFormat="1" ht="14.25"/>
    <row r="193" s="23" customFormat="1" ht="14.25"/>
    <row r="194" s="23" customFormat="1" ht="14.25"/>
    <row r="195" s="23" customFormat="1" ht="14.25"/>
    <row r="196" s="23" customFormat="1" ht="14.25"/>
    <row r="197" s="23" customFormat="1" ht="14.25"/>
    <row r="198" s="23" customFormat="1" ht="14.25"/>
    <row r="199" s="23" customFormat="1" ht="14.25"/>
    <row r="200" s="23" customFormat="1" ht="14.25"/>
    <row r="201" s="23" customFormat="1" ht="14.25"/>
    <row r="202" s="23" customFormat="1" ht="14.25"/>
    <row r="203" s="23" customFormat="1" ht="14.25"/>
    <row r="204" s="23" customFormat="1" ht="14.25"/>
    <row r="205" s="23" customFormat="1" ht="14.25"/>
    <row r="206" s="23" customFormat="1" ht="14.25"/>
    <row r="207" s="23" customFormat="1" ht="14.25"/>
    <row r="208" s="23" customFormat="1" ht="14.25"/>
    <row r="209" s="23" customFormat="1" ht="14.25"/>
    <row r="210" s="23" customFormat="1" ht="14.25"/>
    <row r="211" s="23" customFormat="1" ht="14.25"/>
    <row r="212" s="23" customFormat="1" ht="14.25"/>
    <row r="213" s="23" customFormat="1" ht="14.25"/>
    <row r="214" s="23" customFormat="1" ht="14.25"/>
    <row r="215" s="23" customFormat="1" ht="14.25"/>
    <row r="216" s="23" customFormat="1" ht="14.25"/>
    <row r="217" s="23" customFormat="1" ht="14.25"/>
    <row r="218" s="23" customFormat="1" ht="14.25"/>
    <row r="219" s="23" customFormat="1" ht="14.25"/>
    <row r="220" s="23" customFormat="1" ht="14.25"/>
    <row r="221" s="23" customFormat="1" ht="14.25"/>
    <row r="222" s="23" customFormat="1" ht="14.25"/>
    <row r="223" s="23" customFormat="1" ht="14.25"/>
    <row r="224" s="23" customFormat="1" ht="14.25"/>
    <row r="225" s="23" customFormat="1" ht="14.25"/>
    <row r="226" s="23" customFormat="1" ht="14.25"/>
    <row r="227" s="23" customFormat="1" ht="14.25"/>
    <row r="228" s="23" customFormat="1" ht="14.25"/>
    <row r="229" s="23" customFormat="1" ht="14.25"/>
    <row r="230" s="23" customFormat="1" ht="14.25"/>
    <row r="231" s="23" customFormat="1" ht="14.25"/>
    <row r="232" s="23" customFormat="1" ht="14.25"/>
    <row r="233" s="23" customFormat="1" ht="14.25"/>
    <row r="234" s="23" customFormat="1" ht="14.25"/>
    <row r="235" s="23" customFormat="1" ht="14.25"/>
    <row r="236" s="23" customFormat="1" ht="14.25"/>
    <row r="237" s="23" customFormat="1" ht="14.25"/>
    <row r="238" s="23" customFormat="1" ht="14.25"/>
    <row r="239" s="23" customFormat="1" ht="14.25"/>
    <row r="240" s="23" customFormat="1" ht="14.25"/>
    <row r="241" s="23" customFormat="1" ht="14.25"/>
    <row r="242" s="23" customFormat="1" ht="14.25"/>
    <row r="243" s="23" customFormat="1" ht="14.25"/>
    <row r="244" s="23" customFormat="1" ht="14.25"/>
    <row r="245" s="23" customFormat="1" ht="14.25"/>
    <row r="246" s="23" customFormat="1" ht="14.25"/>
    <row r="247" s="23" customFormat="1" ht="14.25"/>
    <row r="248" s="23" customFormat="1" ht="14.25"/>
    <row r="249" s="23" customFormat="1" ht="14.25"/>
    <row r="250" s="23" customFormat="1" ht="14.25"/>
    <row r="251" s="23" customFormat="1" ht="14.25"/>
    <row r="252" s="23" customFormat="1" ht="14.25"/>
    <row r="253" s="23" customFormat="1" ht="14.25"/>
    <row r="254" s="23" customFormat="1" ht="14.25"/>
    <row r="255" s="23" customFormat="1" ht="14.25"/>
    <row r="256" s="23" customFormat="1" ht="14.25"/>
    <row r="257" s="23" customFormat="1" ht="14.25"/>
    <row r="258" s="23" customFormat="1" ht="14.25"/>
    <row r="259" s="23" customFormat="1" ht="14.25"/>
    <row r="260" s="23" customFormat="1" ht="14.25"/>
    <row r="261" s="23" customFormat="1" ht="14.25"/>
    <row r="262" s="23" customFormat="1" ht="14.25"/>
    <row r="263" s="23" customFormat="1" ht="14.25"/>
    <row r="264" s="23" customFormat="1" ht="14.25"/>
    <row r="265" s="23" customFormat="1" ht="14.25"/>
    <row r="266" s="23" customFormat="1" ht="14.25"/>
    <row r="267" s="23" customFormat="1" ht="14.25"/>
    <row r="268" s="23" customFormat="1" ht="14.25"/>
    <row r="269" s="23" customFormat="1" ht="14.25"/>
    <row r="270" s="23" customFormat="1" ht="14.25"/>
    <row r="271" s="23" customFormat="1" ht="14.25"/>
    <row r="272" s="23" customFormat="1" ht="14.25"/>
    <row r="273" s="23" customFormat="1" ht="14.25"/>
    <row r="274" s="23" customFormat="1" ht="14.25"/>
    <row r="275" s="23" customFormat="1" ht="14.25"/>
    <row r="276" s="23" customFormat="1" ht="14.25"/>
    <row r="277" s="23" customFormat="1" ht="14.25"/>
    <row r="278" s="23" customFormat="1" ht="14.25"/>
    <row r="279" s="23" customFormat="1" ht="14.25"/>
    <row r="280" s="23" customFormat="1" ht="14.25"/>
    <row r="281" s="23" customFormat="1" ht="14.25"/>
    <row r="282" s="23" customFormat="1" ht="14.25"/>
    <row r="283" s="23" customFormat="1" ht="14.25"/>
    <row r="284" s="23" customFormat="1" ht="14.25"/>
    <row r="285" s="23" customFormat="1" ht="14.25"/>
    <row r="286" s="23" customFormat="1" ht="14.25"/>
    <row r="287" s="23" customFormat="1" ht="14.25"/>
    <row r="288" s="23" customFormat="1" ht="14.25"/>
    <row r="289" s="23" customFormat="1" ht="14.25"/>
    <row r="290" s="23" customFormat="1" ht="14.25"/>
    <row r="291" s="23" customFormat="1" ht="14.25"/>
    <row r="292" s="23" customFormat="1" ht="14.25"/>
    <row r="293" s="23" customFormat="1" ht="14.25"/>
    <row r="294" s="23" customFormat="1" ht="14.25"/>
    <row r="295" s="23" customFormat="1" ht="14.25"/>
    <row r="296" s="23" customFormat="1" ht="14.25"/>
    <row r="297" s="23" customFormat="1" ht="14.25"/>
    <row r="298" s="23" customFormat="1" ht="14.25"/>
    <row r="299" s="23" customFormat="1" ht="14.25"/>
    <row r="300" s="23" customFormat="1" ht="14.25"/>
    <row r="301" s="23" customFormat="1" ht="14.25"/>
    <row r="302" s="23" customFormat="1" ht="14.25"/>
    <row r="303" s="23" customFormat="1" ht="14.25"/>
    <row r="304" s="23" customFormat="1" ht="14.25"/>
    <row r="305" s="23" customFormat="1" ht="14.25"/>
    <row r="306" s="23" customFormat="1" ht="14.25"/>
    <row r="307" s="23" customFormat="1" ht="14.25"/>
    <row r="308" s="23" customFormat="1" ht="14.25"/>
    <row r="309" s="23" customFormat="1" ht="14.25"/>
    <row r="310" s="23" customFormat="1" ht="14.25"/>
    <row r="311" s="23" customFormat="1" ht="14.25"/>
    <row r="312" s="23" customFormat="1" ht="14.25"/>
    <row r="313" s="23" customFormat="1" ht="14.25"/>
    <row r="314" s="23" customFormat="1" ht="14.25"/>
    <row r="315" s="23" customFormat="1" ht="14.25"/>
    <row r="316" s="23" customFormat="1" ht="14.25"/>
    <row r="317" s="23" customFormat="1" ht="14.25"/>
    <row r="318" s="23" customFormat="1" ht="14.25"/>
    <row r="319" s="23" customFormat="1" ht="14.25"/>
    <row r="320" s="23" customFormat="1" ht="14.25"/>
    <row r="321" s="23" customFormat="1" ht="14.25"/>
    <row r="322" s="23" customFormat="1" ht="14.25"/>
    <row r="323" s="23" customFormat="1" ht="14.25"/>
    <row r="324" s="23" customFormat="1" ht="14.25"/>
    <row r="325" s="23" customFormat="1" ht="14.25"/>
    <row r="326" s="23" customFormat="1" ht="14.25"/>
    <row r="327" s="23" customFormat="1" ht="14.25"/>
    <row r="328" s="23" customFormat="1" ht="14.25"/>
    <row r="329" s="23" customFormat="1" ht="14.25"/>
    <row r="330" s="23" customFormat="1" ht="14.25"/>
    <row r="331" s="23" customFormat="1" ht="14.25"/>
    <row r="332" s="23" customFormat="1" ht="14.25"/>
    <row r="333" s="23" customFormat="1" ht="14.25"/>
    <row r="334" s="23" customFormat="1" ht="14.25"/>
    <row r="335" s="23" customFormat="1" ht="14.25"/>
    <row r="336" s="23" customFormat="1" ht="14.25"/>
    <row r="337" s="23" customFormat="1" ht="14.25"/>
    <row r="338" s="23" customFormat="1" ht="14.25"/>
    <row r="339" s="23" customFormat="1" ht="14.25"/>
    <row r="340" s="23" customFormat="1" ht="14.25"/>
    <row r="341" s="23" customFormat="1" ht="14.25"/>
    <row r="342" s="23" customFormat="1" ht="14.25"/>
    <row r="343" s="23" customFormat="1" ht="14.25"/>
    <row r="344" s="23" customFormat="1" ht="14.25"/>
    <row r="345" s="23" customFormat="1" ht="14.25"/>
    <row r="346" s="23" customFormat="1" ht="14.25"/>
    <row r="347" s="23" customFormat="1" ht="14.25"/>
    <row r="348" s="23" customFormat="1" ht="14.25"/>
    <row r="349" s="23" customFormat="1" ht="14.25"/>
    <row r="350" s="23" customFormat="1" ht="14.25"/>
    <row r="351" s="23" customFormat="1" ht="14.25"/>
    <row r="352" s="23" customFormat="1" ht="14.25"/>
    <row r="353" s="23" customFormat="1" ht="14.25"/>
    <row r="354" s="23" customFormat="1" ht="14.25"/>
    <row r="355" s="23" customFormat="1" ht="14.25"/>
    <row r="356" s="23" customFormat="1" ht="14.25"/>
    <row r="357" s="23" customFormat="1" ht="14.25"/>
    <row r="358" s="23" customFormat="1" ht="14.25"/>
    <row r="359" s="23" customFormat="1" ht="14.25"/>
    <row r="360" s="23" customFormat="1" ht="14.25"/>
    <row r="361" s="23" customFormat="1" ht="14.25"/>
    <row r="362" s="23" customFormat="1" ht="14.25"/>
    <row r="363" s="23" customFormat="1" ht="14.25"/>
    <row r="364" s="23" customFormat="1" ht="14.25"/>
    <row r="365" s="23" customFormat="1" ht="14.25"/>
    <row r="366" s="23" customFormat="1" ht="14.25"/>
    <row r="367" s="23" customFormat="1" ht="14.25"/>
    <row r="368" s="23" customFormat="1" ht="14.25"/>
    <row r="369" s="23" customFormat="1" ht="14.25"/>
    <row r="370" s="23" customFormat="1" ht="14.25"/>
    <row r="371" s="23" customFormat="1" ht="14.25"/>
    <row r="372" s="23" customFormat="1" ht="14.25"/>
    <row r="373" s="23" customFormat="1" ht="14.25"/>
    <row r="374" s="23" customFormat="1" ht="14.25"/>
    <row r="375" s="23" customFormat="1" ht="14.25"/>
    <row r="376" s="23" customFormat="1" ht="14.25"/>
    <row r="377" s="23" customFormat="1" ht="14.25"/>
    <row r="378" s="23" customFormat="1" ht="14.25"/>
    <row r="379" s="23" customFormat="1" ht="14.25"/>
    <row r="380" s="23" customFormat="1" ht="14.25"/>
    <row r="381" s="23" customFormat="1" ht="14.25"/>
    <row r="382" s="23" customFormat="1" ht="14.25"/>
    <row r="383" s="23" customFormat="1" ht="14.25"/>
    <row r="384" s="23" customFormat="1" ht="14.25"/>
    <row r="385" s="23" customFormat="1" ht="14.25"/>
    <row r="386" s="23" customFormat="1" ht="14.25"/>
    <row r="387" s="23" customFormat="1" ht="14.25"/>
    <row r="388" s="23" customFormat="1" ht="14.25"/>
    <row r="389" s="23" customFormat="1" ht="14.25"/>
    <row r="390" s="23" customFormat="1" ht="14.25"/>
    <row r="391" s="23" customFormat="1" ht="14.25"/>
    <row r="392" s="23" customFormat="1" ht="14.25"/>
    <row r="393" s="23" customFormat="1" ht="14.25"/>
    <row r="394" s="23" customFormat="1" ht="14.25"/>
    <row r="395" s="23" customFormat="1" ht="14.25"/>
    <row r="396" s="23" customFormat="1" ht="14.25"/>
    <row r="397" s="23" customFormat="1" ht="14.25"/>
    <row r="398" s="23" customFormat="1" ht="14.25"/>
    <row r="399" s="23" customFormat="1" ht="14.25"/>
    <row r="400" s="23" customFormat="1" ht="14.25"/>
    <row r="401" s="23" customFormat="1" ht="14.25"/>
    <row r="402" s="23" customFormat="1" ht="14.25"/>
    <row r="403" s="23" customFormat="1" ht="14.25"/>
    <row r="404" s="23" customFormat="1" ht="14.25"/>
    <row r="405" s="23" customFormat="1" ht="14.25"/>
    <row r="406" s="23" customFormat="1" ht="14.25"/>
    <row r="407" s="23" customFormat="1" ht="14.25"/>
    <row r="408" s="23" customFormat="1" ht="14.25"/>
    <row r="409" s="23" customFormat="1" ht="14.25"/>
    <row r="410" s="23" customFormat="1" ht="14.25"/>
    <row r="411" s="23" customFormat="1" ht="14.25"/>
    <row r="412" s="23" customFormat="1" ht="14.25"/>
    <row r="413" s="23" customFormat="1" ht="14.25"/>
    <row r="414" s="23" customFormat="1" ht="14.25"/>
    <row r="415" s="23" customFormat="1" ht="14.25"/>
    <row r="416" s="23" customFormat="1" ht="14.25"/>
    <row r="417" s="23" customFormat="1" ht="14.25"/>
    <row r="418" s="23" customFormat="1" ht="14.25"/>
    <row r="419" s="23" customFormat="1" ht="14.25"/>
    <row r="420" s="23" customFormat="1" ht="14.25"/>
    <row r="421" s="23" customFormat="1" ht="14.25"/>
    <row r="422" s="23" customFormat="1" ht="14.25"/>
    <row r="423" s="23" customFormat="1" ht="14.25"/>
    <row r="424" s="23" customFormat="1" ht="14.25"/>
    <row r="425" s="23" customFormat="1" ht="14.25"/>
    <row r="426" s="23" customFormat="1" ht="14.25"/>
    <row r="427" s="23" customFormat="1" ht="14.25"/>
    <row r="428" s="23" customFormat="1" ht="14.25"/>
    <row r="429" s="23" customFormat="1" ht="14.25"/>
    <row r="430" s="23" customFormat="1" ht="14.25"/>
    <row r="431" s="23" customFormat="1" ht="14.25"/>
    <row r="432" s="23" customFormat="1" ht="14.25"/>
    <row r="433" s="23" customFormat="1" ht="14.25"/>
    <row r="434" s="23" customFormat="1" ht="14.25"/>
    <row r="435" s="23" customFormat="1" ht="14.25"/>
    <row r="436" s="23" customFormat="1" ht="14.25"/>
    <row r="437" s="23" customFormat="1" ht="14.25"/>
    <row r="438" s="23" customFormat="1" ht="14.25"/>
    <row r="439" s="23" customFormat="1" ht="14.25"/>
    <row r="440" s="23" customFormat="1" ht="14.25"/>
    <row r="441" s="23" customFormat="1" ht="14.25"/>
    <row r="442" s="23" customFormat="1" ht="14.25"/>
    <row r="443" s="23" customFormat="1" ht="14.25"/>
    <row r="444" s="23" customFormat="1" ht="14.25"/>
    <row r="445" s="23" customFormat="1" ht="14.25"/>
    <row r="446" s="23" customFormat="1" ht="14.25"/>
    <row r="447" s="23" customFormat="1" ht="14.25"/>
    <row r="448" s="23" customFormat="1" ht="14.25"/>
    <row r="449" s="23" customFormat="1" ht="14.25">
      <c r="C449" s="54"/>
    </row>
    <row r="450" s="23" customFormat="1" ht="14.25"/>
  </sheetData>
  <sheetProtection/>
  <mergeCells count="1">
    <mergeCell ref="A1:F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85"/>
  <sheetViews>
    <sheetView zoomScaleSheetLayoutView="62" zoomScalePageLayoutView="0" workbookViewId="0" topLeftCell="G1">
      <selection activeCell="U8" sqref="U8"/>
    </sheetView>
  </sheetViews>
  <sheetFormatPr defaultColWidth="8.88671875" defaultRowHeight="13.5"/>
  <cols>
    <col min="1" max="2" width="8.88671875" style="64" customWidth="1"/>
    <col min="3" max="3" width="7.6640625" style="64" bestFit="1" customWidth="1"/>
    <col min="4" max="4" width="5.88671875" style="64" customWidth="1"/>
    <col min="5" max="5" width="8.10546875" style="64" customWidth="1"/>
    <col min="6" max="6" width="5.88671875" style="64" customWidth="1"/>
    <col min="7" max="7" width="8.4453125" style="64" bestFit="1" customWidth="1"/>
    <col min="8" max="8" width="8.10546875" style="64" customWidth="1"/>
    <col min="9" max="9" width="8.88671875" style="64" customWidth="1"/>
    <col min="10" max="10" width="8.10546875" style="64" customWidth="1"/>
    <col min="11" max="11" width="9.6640625" style="64" bestFit="1" customWidth="1"/>
    <col min="12" max="12" width="7.3359375" style="64" customWidth="1"/>
    <col min="13" max="13" width="8.88671875" style="64" customWidth="1"/>
    <col min="14" max="14" width="10.10546875" style="64" customWidth="1"/>
    <col min="15" max="15" width="9.6640625" style="64" bestFit="1" customWidth="1"/>
    <col min="16" max="16" width="8.21484375" style="64" customWidth="1"/>
    <col min="17" max="17" width="7.6640625" style="64" customWidth="1"/>
    <col min="18" max="18" width="6.3359375" style="64" customWidth="1"/>
    <col min="19" max="19" width="7.5546875" style="64" customWidth="1"/>
    <col min="20" max="20" width="11.10546875" style="64" customWidth="1"/>
    <col min="21" max="21" width="10.10546875" style="64" customWidth="1"/>
    <col min="22" max="22" width="9.10546875" style="64" customWidth="1"/>
    <col min="23" max="16384" width="8.88671875" style="64" customWidth="1"/>
  </cols>
  <sheetData>
    <row r="1" spans="1:21" ht="39.75" customHeight="1">
      <c r="A1" s="510" t="s">
        <v>158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</row>
    <row r="2" spans="1:22" ht="25.5" customHeight="1">
      <c r="A2" s="64" t="s">
        <v>98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V2" s="292" t="s">
        <v>96</v>
      </c>
    </row>
    <row r="3" spans="1:22" ht="33" customHeight="1">
      <c r="A3" s="293"/>
      <c r="B3" s="74" t="s">
        <v>225</v>
      </c>
      <c r="C3" s="511" t="s">
        <v>434</v>
      </c>
      <c r="D3" s="514"/>
      <c r="E3" s="514"/>
      <c r="F3" s="512"/>
      <c r="G3" s="511" t="s">
        <v>435</v>
      </c>
      <c r="H3" s="514"/>
      <c r="I3" s="514"/>
      <c r="J3" s="512"/>
      <c r="K3" s="511" t="s">
        <v>436</v>
      </c>
      <c r="L3" s="514"/>
      <c r="M3" s="514"/>
      <c r="N3" s="512"/>
      <c r="O3" s="511" t="s">
        <v>437</v>
      </c>
      <c r="P3" s="514"/>
      <c r="Q3" s="514"/>
      <c r="R3" s="514"/>
      <c r="S3" s="514"/>
      <c r="T3" s="514"/>
      <c r="U3" s="512"/>
      <c r="V3" s="285"/>
    </row>
    <row r="4" spans="1:22" ht="33" customHeight="1">
      <c r="A4" s="60" t="s">
        <v>417</v>
      </c>
      <c r="B4" s="60"/>
      <c r="C4" s="564" t="s">
        <v>438</v>
      </c>
      <c r="D4" s="565"/>
      <c r="E4" s="565"/>
      <c r="F4" s="566"/>
      <c r="G4" s="567" t="s">
        <v>439</v>
      </c>
      <c r="H4" s="565"/>
      <c r="I4" s="565"/>
      <c r="J4" s="566"/>
      <c r="K4" s="567" t="s">
        <v>440</v>
      </c>
      <c r="L4" s="565"/>
      <c r="M4" s="565"/>
      <c r="N4" s="566"/>
      <c r="O4" s="567" t="s">
        <v>441</v>
      </c>
      <c r="P4" s="565"/>
      <c r="Q4" s="565"/>
      <c r="R4" s="565"/>
      <c r="S4" s="565"/>
      <c r="T4" s="565"/>
      <c r="U4" s="566"/>
      <c r="V4" s="75" t="s">
        <v>237</v>
      </c>
    </row>
    <row r="5" spans="1:22" ht="33" customHeight="1">
      <c r="A5" s="294"/>
      <c r="B5" s="60"/>
      <c r="C5" s="77"/>
      <c r="D5" s="77" t="s">
        <v>442</v>
      </c>
      <c r="E5" s="77" t="s">
        <v>443</v>
      </c>
      <c r="F5" s="77" t="s">
        <v>444</v>
      </c>
      <c r="G5" s="77"/>
      <c r="H5" s="77" t="s">
        <v>442</v>
      </c>
      <c r="I5" s="77" t="s">
        <v>443</v>
      </c>
      <c r="J5" s="77" t="s">
        <v>444</v>
      </c>
      <c r="K5" s="77"/>
      <c r="L5" s="77" t="s">
        <v>442</v>
      </c>
      <c r="M5" s="77" t="s">
        <v>443</v>
      </c>
      <c r="N5" s="77" t="s">
        <v>444</v>
      </c>
      <c r="O5" s="77"/>
      <c r="P5" s="77" t="s">
        <v>445</v>
      </c>
      <c r="Q5" s="77" t="s">
        <v>446</v>
      </c>
      <c r="R5" s="77" t="s">
        <v>447</v>
      </c>
      <c r="S5" s="77" t="s">
        <v>448</v>
      </c>
      <c r="T5" s="77" t="s">
        <v>449</v>
      </c>
      <c r="U5" s="77" t="s">
        <v>221</v>
      </c>
      <c r="V5" s="295"/>
    </row>
    <row r="6" spans="1:22" ht="33" customHeight="1">
      <c r="A6" s="294"/>
      <c r="B6" s="60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 t="s">
        <v>450</v>
      </c>
      <c r="Q6" s="77"/>
      <c r="R6" s="77"/>
      <c r="S6" s="77" t="s">
        <v>451</v>
      </c>
      <c r="T6" s="77"/>
      <c r="U6" s="77"/>
      <c r="V6" s="295"/>
    </row>
    <row r="7" spans="1:22" ht="33" customHeight="1">
      <c r="A7" s="296"/>
      <c r="B7" s="67" t="s">
        <v>243</v>
      </c>
      <c r="C7" s="81"/>
      <c r="D7" s="81" t="s">
        <v>452</v>
      </c>
      <c r="E7" s="81" t="s">
        <v>453</v>
      </c>
      <c r="F7" s="297" t="s">
        <v>454</v>
      </c>
      <c r="G7" s="81"/>
      <c r="H7" s="81" t="s">
        <v>452</v>
      </c>
      <c r="I7" s="81" t="s">
        <v>453</v>
      </c>
      <c r="J7" s="297" t="s">
        <v>454</v>
      </c>
      <c r="K7" s="81"/>
      <c r="L7" s="81" t="s">
        <v>452</v>
      </c>
      <c r="M7" s="81" t="s">
        <v>453</v>
      </c>
      <c r="N7" s="297" t="s">
        <v>454</v>
      </c>
      <c r="O7" s="81"/>
      <c r="P7" s="81" t="s">
        <v>455</v>
      </c>
      <c r="Q7" s="81" t="s">
        <v>453</v>
      </c>
      <c r="R7" s="81" t="s">
        <v>456</v>
      </c>
      <c r="S7" s="81" t="s">
        <v>455</v>
      </c>
      <c r="T7" s="81" t="s">
        <v>457</v>
      </c>
      <c r="U7" s="297" t="s">
        <v>454</v>
      </c>
      <c r="V7" s="287"/>
    </row>
    <row r="8" spans="1:22" s="259" customFormat="1" ht="22.5" customHeight="1">
      <c r="A8" s="298" t="s">
        <v>252</v>
      </c>
      <c r="B8" s="299">
        <v>5382523</v>
      </c>
      <c r="C8" s="300">
        <v>72590</v>
      </c>
      <c r="D8" s="301">
        <v>0</v>
      </c>
      <c r="E8" s="302">
        <v>72590</v>
      </c>
      <c r="F8" s="301">
        <v>0</v>
      </c>
      <c r="G8" s="300">
        <v>425707</v>
      </c>
      <c r="H8" s="302">
        <v>90822</v>
      </c>
      <c r="I8" s="302">
        <v>250634</v>
      </c>
      <c r="J8" s="302">
        <v>84251</v>
      </c>
      <c r="K8" s="300">
        <v>1857252</v>
      </c>
      <c r="L8" s="302">
        <v>63190</v>
      </c>
      <c r="M8" s="303">
        <v>570058</v>
      </c>
      <c r="N8" s="303">
        <v>1224004</v>
      </c>
      <c r="O8" s="300">
        <v>3026974</v>
      </c>
      <c r="P8" s="304">
        <v>0</v>
      </c>
      <c r="Q8" s="304">
        <v>11998</v>
      </c>
      <c r="R8" s="304">
        <v>0</v>
      </c>
      <c r="S8" s="304">
        <v>18828</v>
      </c>
      <c r="T8" s="304">
        <v>1659764</v>
      </c>
      <c r="U8" s="305">
        <v>1336384</v>
      </c>
      <c r="V8" s="264" t="s">
        <v>252</v>
      </c>
    </row>
    <row r="9" spans="1:22" s="25" customFormat="1" ht="22.5" customHeight="1">
      <c r="A9" s="306" t="s">
        <v>458</v>
      </c>
      <c r="B9" s="307">
        <v>3077950</v>
      </c>
      <c r="C9" s="308">
        <v>52505</v>
      </c>
      <c r="D9" s="309">
        <v>0</v>
      </c>
      <c r="E9" s="310">
        <v>52505</v>
      </c>
      <c r="F9" s="311">
        <v>0</v>
      </c>
      <c r="G9" s="308">
        <v>247335</v>
      </c>
      <c r="H9" s="310">
        <v>45476</v>
      </c>
      <c r="I9" s="310">
        <v>181159</v>
      </c>
      <c r="J9" s="310">
        <v>20700</v>
      </c>
      <c r="K9" s="308">
        <v>903210</v>
      </c>
      <c r="L9" s="310">
        <v>19944</v>
      </c>
      <c r="M9" s="312">
        <v>400188</v>
      </c>
      <c r="N9" s="312">
        <v>483078</v>
      </c>
      <c r="O9" s="308">
        <v>1874900</v>
      </c>
      <c r="P9" s="313">
        <v>0</v>
      </c>
      <c r="Q9" s="313">
        <v>5760</v>
      </c>
      <c r="R9" s="304">
        <v>0</v>
      </c>
      <c r="S9" s="313">
        <v>1956</v>
      </c>
      <c r="T9" s="313">
        <v>792194</v>
      </c>
      <c r="U9" s="314">
        <v>1074990</v>
      </c>
      <c r="V9" s="179" t="s">
        <v>178</v>
      </c>
    </row>
    <row r="10" spans="1:22" s="25" customFormat="1" ht="22.5" customHeight="1">
      <c r="A10" s="325" t="s">
        <v>459</v>
      </c>
      <c r="B10" s="315">
        <v>2304573</v>
      </c>
      <c r="C10" s="316">
        <v>20085</v>
      </c>
      <c r="D10" s="317">
        <v>0</v>
      </c>
      <c r="E10" s="318">
        <v>20085</v>
      </c>
      <c r="F10" s="319">
        <v>0</v>
      </c>
      <c r="G10" s="316">
        <v>178372</v>
      </c>
      <c r="H10" s="318">
        <v>45346</v>
      </c>
      <c r="I10" s="318">
        <v>69475</v>
      </c>
      <c r="J10" s="318">
        <v>63551</v>
      </c>
      <c r="K10" s="316">
        <v>954042</v>
      </c>
      <c r="L10" s="318">
        <v>43246</v>
      </c>
      <c r="M10" s="320">
        <v>169870</v>
      </c>
      <c r="N10" s="320">
        <v>740926</v>
      </c>
      <c r="O10" s="316">
        <v>1152074</v>
      </c>
      <c r="P10" s="321">
        <v>0</v>
      </c>
      <c r="Q10" s="321">
        <v>6238</v>
      </c>
      <c r="R10" s="322">
        <v>0</v>
      </c>
      <c r="S10" s="321">
        <v>16872</v>
      </c>
      <c r="T10" s="321">
        <v>867570</v>
      </c>
      <c r="U10" s="323">
        <v>261394</v>
      </c>
      <c r="V10" s="32" t="s">
        <v>179</v>
      </c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spans="1:16" s="48" customFormat="1" ht="18" customHeight="1">
      <c r="A583" s="22" t="s">
        <v>146</v>
      </c>
      <c r="B583" s="22"/>
      <c r="F583" s="21"/>
      <c r="G583" s="21"/>
      <c r="H583" s="22"/>
      <c r="P583" s="21" t="s">
        <v>145</v>
      </c>
    </row>
    <row r="584" spans="1:16" s="48" customFormat="1" ht="18" customHeight="1">
      <c r="A584" s="48" t="s">
        <v>529</v>
      </c>
      <c r="P584" s="48" t="s">
        <v>180</v>
      </c>
    </row>
    <row r="585" spans="1:19" s="48" customFormat="1" ht="16.5" customHeight="1">
      <c r="A585" s="51" t="s">
        <v>527</v>
      </c>
      <c r="B585" s="51"/>
      <c r="C585" s="51"/>
      <c r="D585" s="51"/>
      <c r="E585" s="51"/>
      <c r="F585" s="51"/>
      <c r="H585" s="51"/>
      <c r="I585" s="51"/>
      <c r="J585" s="51"/>
      <c r="K585" s="51"/>
      <c r="M585" s="51"/>
      <c r="N585" s="51"/>
      <c r="O585" s="51"/>
      <c r="P585" s="51" t="s">
        <v>523</v>
      </c>
      <c r="Q585" s="51"/>
      <c r="R585" s="51"/>
      <c r="S585" s="51"/>
    </row>
  </sheetData>
  <sheetProtection/>
  <mergeCells count="9">
    <mergeCell ref="A1:U1"/>
    <mergeCell ref="C3:F3"/>
    <mergeCell ref="G3:J3"/>
    <mergeCell ref="K3:N3"/>
    <mergeCell ref="O3:U3"/>
    <mergeCell ref="C4:F4"/>
    <mergeCell ref="G4:J4"/>
    <mergeCell ref="K4:N4"/>
    <mergeCell ref="O4:U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5" r:id="rId1"/>
  <colBreaks count="1" manualBreakCount="1">
    <brk id="22" max="1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selection activeCell="D21" sqref="D21"/>
    </sheetView>
  </sheetViews>
  <sheetFormatPr defaultColWidth="8.88671875" defaultRowHeight="13.5"/>
  <cols>
    <col min="1" max="1" width="10.77734375" style="64" customWidth="1"/>
    <col min="2" max="5" width="9.88671875" style="64" customWidth="1"/>
    <col min="6" max="7" width="15.99609375" style="64" customWidth="1"/>
    <col min="8" max="9" width="9.88671875" style="64" customWidth="1"/>
    <col min="10" max="10" width="10.88671875" style="64" customWidth="1"/>
    <col min="11" max="16384" width="8.88671875" style="64" customWidth="1"/>
  </cols>
  <sheetData>
    <row r="1" spans="1:10" ht="36.75" customHeight="1">
      <c r="A1" s="510" t="s">
        <v>159</v>
      </c>
      <c r="B1" s="510"/>
      <c r="C1" s="510"/>
      <c r="D1" s="510"/>
      <c r="E1" s="510"/>
      <c r="F1" s="510"/>
      <c r="G1" s="510"/>
      <c r="H1" s="510"/>
      <c r="I1" s="510"/>
      <c r="J1" s="510"/>
    </row>
    <row r="2" spans="1:10" ht="18.75" customHeight="1">
      <c r="A2" s="64" t="s">
        <v>460</v>
      </c>
      <c r="J2" s="267" t="s">
        <v>461</v>
      </c>
    </row>
    <row r="3" spans="1:10" ht="27" customHeight="1">
      <c r="A3" s="326"/>
      <c r="B3" s="350" t="s">
        <v>225</v>
      </c>
      <c r="C3" s="350" t="s">
        <v>462</v>
      </c>
      <c r="D3" s="350" t="s">
        <v>463</v>
      </c>
      <c r="E3" s="350" t="s">
        <v>464</v>
      </c>
      <c r="F3" s="350" t="s">
        <v>465</v>
      </c>
      <c r="G3" s="350" t="s">
        <v>466</v>
      </c>
      <c r="H3" s="351" t="s">
        <v>467</v>
      </c>
      <c r="I3" s="350" t="s">
        <v>468</v>
      </c>
      <c r="J3" s="326"/>
    </row>
    <row r="4" spans="1:10" ht="16.5" customHeight="1">
      <c r="A4" s="288" t="s">
        <v>417</v>
      </c>
      <c r="B4" s="327"/>
      <c r="C4" s="327"/>
      <c r="D4" s="327"/>
      <c r="E4" s="327"/>
      <c r="F4" s="328"/>
      <c r="G4" s="329"/>
      <c r="H4" s="327"/>
      <c r="I4" s="327"/>
      <c r="J4" s="288" t="s">
        <v>237</v>
      </c>
    </row>
    <row r="5" spans="1:10" ht="16.5" customHeight="1">
      <c r="A5" s="190"/>
      <c r="B5" s="327"/>
      <c r="C5" s="327"/>
      <c r="D5" s="327"/>
      <c r="E5" s="327"/>
      <c r="F5" s="327"/>
      <c r="G5" s="330"/>
      <c r="H5" s="327"/>
      <c r="I5" s="327"/>
      <c r="J5" s="190"/>
    </row>
    <row r="6" spans="1:10" ht="27" customHeight="1">
      <c r="A6" s="331"/>
      <c r="B6" s="332" t="s">
        <v>243</v>
      </c>
      <c r="C6" s="332" t="s">
        <v>469</v>
      </c>
      <c r="D6" s="332" t="s">
        <v>470</v>
      </c>
      <c r="E6" s="332" t="s">
        <v>471</v>
      </c>
      <c r="F6" s="333" t="s">
        <v>472</v>
      </c>
      <c r="G6" s="333" t="s">
        <v>473</v>
      </c>
      <c r="H6" s="332" t="s">
        <v>474</v>
      </c>
      <c r="I6" s="333" t="s">
        <v>454</v>
      </c>
      <c r="J6" s="331"/>
    </row>
    <row r="7" spans="1:10" s="275" customFormat="1" ht="22.5" customHeight="1">
      <c r="A7" s="269" t="s">
        <v>252</v>
      </c>
      <c r="B7" s="334">
        <v>59724</v>
      </c>
      <c r="C7" s="335">
        <v>38651</v>
      </c>
      <c r="D7" s="335">
        <v>7969</v>
      </c>
      <c r="E7" s="335">
        <v>9134</v>
      </c>
      <c r="F7" s="335">
        <v>301</v>
      </c>
      <c r="G7" s="336">
        <v>0</v>
      </c>
      <c r="H7" s="335">
        <v>232</v>
      </c>
      <c r="I7" s="337">
        <v>3437</v>
      </c>
      <c r="J7" s="274" t="s">
        <v>252</v>
      </c>
    </row>
    <row r="8" spans="1:22" s="25" customFormat="1" ht="22.5" customHeight="1">
      <c r="A8" s="60" t="s">
        <v>475</v>
      </c>
      <c r="B8" s="338">
        <v>42930</v>
      </c>
      <c r="C8" s="339">
        <v>27803</v>
      </c>
      <c r="D8" s="336">
        <v>5649</v>
      </c>
      <c r="E8" s="108">
        <v>6902</v>
      </c>
      <c r="F8" s="336">
        <v>233</v>
      </c>
      <c r="G8" s="336">
        <v>0</v>
      </c>
      <c r="H8" s="336">
        <v>0</v>
      </c>
      <c r="I8" s="340">
        <v>2343</v>
      </c>
      <c r="J8" s="288" t="s">
        <v>178</v>
      </c>
      <c r="K8" s="341"/>
      <c r="L8" s="342"/>
      <c r="M8" s="343"/>
      <c r="N8" s="343"/>
      <c r="O8" s="341"/>
      <c r="P8" s="344"/>
      <c r="Q8" s="344"/>
      <c r="R8" s="344"/>
      <c r="S8" s="344"/>
      <c r="T8" s="344"/>
      <c r="U8" s="345"/>
      <c r="V8" s="179" t="s">
        <v>178</v>
      </c>
    </row>
    <row r="9" spans="1:22" s="25" customFormat="1" ht="22.5" customHeight="1">
      <c r="A9" s="67" t="s">
        <v>476</v>
      </c>
      <c r="B9" s="346">
        <v>16794</v>
      </c>
      <c r="C9" s="347">
        <v>10848</v>
      </c>
      <c r="D9" s="348">
        <v>2320</v>
      </c>
      <c r="E9" s="115">
        <v>2232</v>
      </c>
      <c r="F9" s="348">
        <v>68</v>
      </c>
      <c r="G9" s="348">
        <v>0</v>
      </c>
      <c r="H9" s="115">
        <v>232</v>
      </c>
      <c r="I9" s="349">
        <v>1094</v>
      </c>
      <c r="J9" s="266" t="s">
        <v>179</v>
      </c>
      <c r="K9" s="341"/>
      <c r="L9" s="342"/>
      <c r="M9" s="343"/>
      <c r="N9" s="343"/>
      <c r="O9" s="341"/>
      <c r="P9" s="344"/>
      <c r="Q9" s="352"/>
      <c r="R9" s="352"/>
      <c r="S9" s="352"/>
      <c r="T9" s="352"/>
      <c r="U9" s="353"/>
      <c r="V9" s="32" t="s">
        <v>179</v>
      </c>
    </row>
    <row r="10" spans="1:8" s="48" customFormat="1" ht="19.5" customHeight="1">
      <c r="A10" s="22" t="s">
        <v>146</v>
      </c>
      <c r="B10" s="22"/>
      <c r="F10" s="21" t="s">
        <v>145</v>
      </c>
      <c r="G10" s="21"/>
      <c r="H10" s="22"/>
    </row>
    <row r="11" spans="1:19" s="48" customFormat="1" ht="16.5" customHeight="1">
      <c r="A11" s="51" t="s">
        <v>531</v>
      </c>
      <c r="B11" s="51"/>
      <c r="C11" s="51"/>
      <c r="D11" s="51"/>
      <c r="E11" s="51"/>
      <c r="F11" s="51" t="s">
        <v>530</v>
      </c>
      <c r="H11" s="51"/>
      <c r="I11" s="51"/>
      <c r="J11" s="51"/>
      <c r="K11" s="51"/>
      <c r="M11" s="51"/>
      <c r="N11" s="51"/>
      <c r="O11" s="51"/>
      <c r="Q11" s="51"/>
      <c r="R11" s="51"/>
      <c r="S11" s="51"/>
    </row>
  </sheetData>
  <sheetProtection/>
  <mergeCells count="1">
    <mergeCell ref="A1:J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"/>
  <sheetViews>
    <sheetView zoomScalePageLayoutView="0" workbookViewId="0" topLeftCell="A1">
      <selection activeCell="C7" sqref="C7"/>
    </sheetView>
  </sheetViews>
  <sheetFormatPr defaultColWidth="8.88671875" defaultRowHeight="13.5"/>
  <cols>
    <col min="1" max="1" width="10.77734375" style="64" customWidth="1"/>
    <col min="2" max="3" width="9.6640625" style="64" customWidth="1"/>
    <col min="4" max="4" width="10.6640625" style="64" bestFit="1" customWidth="1"/>
    <col min="5" max="5" width="11.4453125" style="64" bestFit="1" customWidth="1"/>
    <col min="6" max="6" width="14.6640625" style="64" customWidth="1"/>
    <col min="7" max="7" width="14.3359375" style="64" customWidth="1"/>
    <col min="8" max="9" width="9.6640625" style="64" customWidth="1"/>
    <col min="10" max="10" width="10.77734375" style="64" customWidth="1"/>
    <col min="11" max="16384" width="8.88671875" style="64" customWidth="1"/>
  </cols>
  <sheetData>
    <row r="1" spans="1:10" ht="30" customHeight="1">
      <c r="A1" s="510" t="s">
        <v>160</v>
      </c>
      <c r="B1" s="510"/>
      <c r="C1" s="510"/>
      <c r="D1" s="510"/>
      <c r="E1" s="510"/>
      <c r="F1" s="510"/>
      <c r="G1" s="510"/>
      <c r="H1" s="510"/>
      <c r="I1" s="510"/>
      <c r="J1" s="510"/>
    </row>
    <row r="2" spans="1:10" ht="18" customHeight="1">
      <c r="A2" s="64" t="s">
        <v>99</v>
      </c>
      <c r="J2" s="267" t="s">
        <v>181</v>
      </c>
    </row>
    <row r="3" spans="1:10" ht="26.25" customHeight="1">
      <c r="A3" s="326"/>
      <c r="B3" s="350" t="s">
        <v>225</v>
      </c>
      <c r="C3" s="350" t="s">
        <v>462</v>
      </c>
      <c r="D3" s="350" t="s">
        <v>463</v>
      </c>
      <c r="E3" s="350" t="s">
        <v>464</v>
      </c>
      <c r="F3" s="355" t="s">
        <v>465</v>
      </c>
      <c r="G3" s="355" t="s">
        <v>466</v>
      </c>
      <c r="H3" s="350" t="s">
        <v>477</v>
      </c>
      <c r="I3" s="350" t="s">
        <v>468</v>
      </c>
      <c r="J3" s="326"/>
    </row>
    <row r="4" spans="1:10" ht="26.25" customHeight="1">
      <c r="A4" s="288" t="s">
        <v>417</v>
      </c>
      <c r="B4" s="327"/>
      <c r="C4" s="327"/>
      <c r="D4" s="327"/>
      <c r="E4" s="327"/>
      <c r="F4" s="328"/>
      <c r="G4" s="328"/>
      <c r="H4" s="327"/>
      <c r="I4" s="327"/>
      <c r="J4" s="288" t="s">
        <v>237</v>
      </c>
    </row>
    <row r="5" spans="1:10" ht="26.25" customHeight="1">
      <c r="A5" s="331"/>
      <c r="B5" s="332" t="s">
        <v>243</v>
      </c>
      <c r="C5" s="332" t="s">
        <v>469</v>
      </c>
      <c r="D5" s="332" t="s">
        <v>470</v>
      </c>
      <c r="E5" s="332" t="s">
        <v>471</v>
      </c>
      <c r="F5" s="333" t="s">
        <v>472</v>
      </c>
      <c r="G5" s="333" t="s">
        <v>473</v>
      </c>
      <c r="H5" s="332" t="s">
        <v>474</v>
      </c>
      <c r="I5" s="333" t="s">
        <v>454</v>
      </c>
      <c r="J5" s="331"/>
    </row>
    <row r="6" spans="1:10" s="275" customFormat="1" ht="22.5" customHeight="1">
      <c r="A6" s="269" t="s">
        <v>252</v>
      </c>
      <c r="B6" s="334">
        <v>39834264</v>
      </c>
      <c r="C6" s="335">
        <v>15251506</v>
      </c>
      <c r="D6" s="335">
        <v>8192973</v>
      </c>
      <c r="E6" s="335">
        <v>14843209</v>
      </c>
      <c r="F6" s="335">
        <v>1139212</v>
      </c>
      <c r="G6" s="335">
        <v>0</v>
      </c>
      <c r="H6" s="335">
        <v>103522</v>
      </c>
      <c r="I6" s="337">
        <v>303842</v>
      </c>
      <c r="J6" s="354" t="s">
        <v>252</v>
      </c>
    </row>
    <row r="7" spans="1:22" s="25" customFormat="1" ht="27.75" customHeight="1">
      <c r="A7" s="324" t="s">
        <v>478</v>
      </c>
      <c r="B7" s="338">
        <v>28688129</v>
      </c>
      <c r="C7" s="356">
        <v>10711146</v>
      </c>
      <c r="D7" s="357">
        <v>5787573</v>
      </c>
      <c r="E7" s="357">
        <v>11179314</v>
      </c>
      <c r="F7" s="357">
        <v>764488</v>
      </c>
      <c r="G7" s="336">
        <v>0</v>
      </c>
      <c r="H7" s="357">
        <v>0</v>
      </c>
      <c r="I7" s="358">
        <v>245608</v>
      </c>
      <c r="J7" s="179" t="s">
        <v>178</v>
      </c>
      <c r="K7" s="341"/>
      <c r="L7" s="342"/>
      <c r="M7" s="343"/>
      <c r="N7" s="343"/>
      <c r="O7" s="341"/>
      <c r="P7" s="344"/>
      <c r="Q7" s="344"/>
      <c r="R7" s="344"/>
      <c r="S7" s="344"/>
      <c r="T7" s="344"/>
      <c r="U7" s="345"/>
      <c r="V7" s="179" t="s">
        <v>178</v>
      </c>
    </row>
    <row r="8" spans="1:22" s="25" customFormat="1" ht="22.5" customHeight="1">
      <c r="A8" s="325" t="s">
        <v>459</v>
      </c>
      <c r="B8" s="346">
        <v>11146135</v>
      </c>
      <c r="C8" s="359">
        <v>4540360</v>
      </c>
      <c r="D8" s="360">
        <v>2405400</v>
      </c>
      <c r="E8" s="360">
        <v>3663895</v>
      </c>
      <c r="F8" s="360">
        <v>374724</v>
      </c>
      <c r="G8" s="348">
        <v>0</v>
      </c>
      <c r="H8" s="360">
        <v>103522</v>
      </c>
      <c r="I8" s="361">
        <v>58234</v>
      </c>
      <c r="J8" s="32" t="s">
        <v>179</v>
      </c>
      <c r="K8" s="341"/>
      <c r="L8" s="342"/>
      <c r="M8" s="343"/>
      <c r="N8" s="343"/>
      <c r="O8" s="341"/>
      <c r="P8" s="344"/>
      <c r="Q8" s="344"/>
      <c r="R8" s="352"/>
      <c r="S8" s="352"/>
      <c r="T8" s="352"/>
      <c r="U8" s="353"/>
      <c r="V8" s="32" t="s">
        <v>179</v>
      </c>
    </row>
    <row r="9" spans="1:8" s="48" customFormat="1" ht="27" customHeight="1">
      <c r="A9" s="22" t="s">
        <v>146</v>
      </c>
      <c r="B9" s="22"/>
      <c r="F9" s="21" t="s">
        <v>145</v>
      </c>
      <c r="G9" s="21"/>
      <c r="H9" s="22"/>
    </row>
    <row r="10" spans="1:19" s="48" customFormat="1" ht="16.5" customHeight="1">
      <c r="A10" s="51" t="s">
        <v>531</v>
      </c>
      <c r="B10" s="51"/>
      <c r="C10" s="51"/>
      <c r="D10" s="51"/>
      <c r="E10" s="51"/>
      <c r="F10" s="51" t="s">
        <v>530</v>
      </c>
      <c r="H10" s="51"/>
      <c r="I10" s="51"/>
      <c r="J10" s="51"/>
      <c r="K10" s="51"/>
      <c r="M10" s="51"/>
      <c r="N10" s="51"/>
      <c r="O10" s="51"/>
      <c r="Q10" s="51"/>
      <c r="R10" s="51"/>
      <c r="S10" s="51"/>
    </row>
  </sheetData>
  <sheetProtection/>
  <mergeCells count="1">
    <mergeCell ref="A1:J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G1">
      <selection activeCell="N18" sqref="N18"/>
    </sheetView>
  </sheetViews>
  <sheetFormatPr defaultColWidth="8.88671875" defaultRowHeight="13.5"/>
  <cols>
    <col min="1" max="1" width="10.4453125" style="15" customWidth="1"/>
    <col min="2" max="2" width="7.10546875" style="383" bestFit="1" customWidth="1"/>
    <col min="3" max="3" width="8.21484375" style="383" bestFit="1" customWidth="1"/>
    <col min="4" max="4" width="11.3359375" style="15" customWidth="1"/>
    <col min="5" max="5" width="10.4453125" style="15" customWidth="1"/>
    <col min="6" max="6" width="10.3359375" style="15" customWidth="1"/>
    <col min="7" max="7" width="8.99609375" style="15" bestFit="1" customWidth="1"/>
    <col min="8" max="8" width="11.4453125" style="15" customWidth="1"/>
    <col min="9" max="9" width="8.99609375" style="15" bestFit="1" customWidth="1"/>
    <col min="10" max="10" width="5.4453125" style="15" customWidth="1"/>
    <col min="11" max="12" width="7.10546875" style="15" bestFit="1" customWidth="1"/>
    <col min="13" max="13" width="8.3359375" style="15" customWidth="1"/>
    <col min="14" max="14" width="7.77734375" style="15" bestFit="1" customWidth="1"/>
    <col min="15" max="15" width="10.3359375" style="15" bestFit="1" customWidth="1"/>
    <col min="16" max="16" width="8.6640625" style="15" bestFit="1" customWidth="1"/>
    <col min="17" max="17" width="8.77734375" style="15" customWidth="1"/>
    <col min="18" max="18" width="10.4453125" style="15" bestFit="1" customWidth="1"/>
    <col min="19" max="19" width="11.88671875" style="384" bestFit="1" customWidth="1"/>
    <col min="20" max="20" width="10.88671875" style="15" customWidth="1"/>
    <col min="21" max="16384" width="8.88671875" style="15" customWidth="1"/>
  </cols>
  <sheetData>
    <row r="1" spans="1:20" ht="32.25" customHeight="1">
      <c r="A1" s="569" t="s">
        <v>182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</row>
    <row r="2" spans="1:20" s="186" customFormat="1" ht="32.25" customHeight="1">
      <c r="A2" s="385" t="s">
        <v>479</v>
      </c>
      <c r="B2" s="386"/>
      <c r="C2" s="387"/>
      <c r="R2" s="568" t="s">
        <v>480</v>
      </c>
      <c r="S2" s="568"/>
      <c r="T2" s="568"/>
    </row>
    <row r="3" spans="1:20" s="64" customFormat="1" ht="32.25" customHeight="1">
      <c r="A3" s="362"/>
      <c r="B3" s="350" t="s">
        <v>481</v>
      </c>
      <c r="C3" s="351" t="s">
        <v>482</v>
      </c>
      <c r="D3" s="351" t="s">
        <v>483</v>
      </c>
      <c r="E3" s="351" t="s">
        <v>484</v>
      </c>
      <c r="F3" s="570" t="s">
        <v>485</v>
      </c>
      <c r="G3" s="570"/>
      <c r="H3" s="570"/>
      <c r="I3" s="570"/>
      <c r="J3" s="570"/>
      <c r="K3" s="570"/>
      <c r="L3" s="570"/>
      <c r="M3" s="570"/>
      <c r="N3" s="570"/>
      <c r="O3" s="571" t="s">
        <v>486</v>
      </c>
      <c r="P3" s="570"/>
      <c r="Q3" s="570"/>
      <c r="R3" s="572"/>
      <c r="S3" s="388" t="s">
        <v>487</v>
      </c>
      <c r="T3" s="363"/>
    </row>
    <row r="4" spans="1:20" s="64" customFormat="1" ht="45" customHeight="1">
      <c r="A4" s="107" t="s">
        <v>417</v>
      </c>
      <c r="B4" s="327" t="s">
        <v>297</v>
      </c>
      <c r="C4" s="327" t="s">
        <v>297</v>
      </c>
      <c r="D4" s="327" t="s">
        <v>297</v>
      </c>
      <c r="E4" s="327" t="s">
        <v>297</v>
      </c>
      <c r="F4" s="573" t="s">
        <v>488</v>
      </c>
      <c r="G4" s="574"/>
      <c r="H4" s="574"/>
      <c r="I4" s="574"/>
      <c r="J4" s="573" t="s">
        <v>489</v>
      </c>
      <c r="K4" s="574"/>
      <c r="L4" s="574"/>
      <c r="M4" s="575"/>
      <c r="N4" s="350" t="s">
        <v>490</v>
      </c>
      <c r="O4" s="573" t="s">
        <v>491</v>
      </c>
      <c r="P4" s="576"/>
      <c r="Q4" s="577"/>
      <c r="R4" s="107" t="s">
        <v>490</v>
      </c>
      <c r="S4" s="179" t="s">
        <v>297</v>
      </c>
      <c r="T4" s="330" t="s">
        <v>237</v>
      </c>
    </row>
    <row r="5" spans="1:20" s="64" customFormat="1" ht="12.75">
      <c r="A5" s="329"/>
      <c r="B5" s="327"/>
      <c r="C5" s="327" t="s">
        <v>492</v>
      </c>
      <c r="D5" s="327" t="s">
        <v>297</v>
      </c>
      <c r="E5" s="327" t="s">
        <v>297</v>
      </c>
      <c r="F5" s="327"/>
      <c r="G5" s="350" t="s">
        <v>493</v>
      </c>
      <c r="H5" s="350" t="s">
        <v>494</v>
      </c>
      <c r="I5" s="364" t="s">
        <v>495</v>
      </c>
      <c r="J5" s="327"/>
      <c r="K5" s="350" t="s">
        <v>493</v>
      </c>
      <c r="L5" s="350" t="s">
        <v>494</v>
      </c>
      <c r="M5" s="364" t="s">
        <v>495</v>
      </c>
      <c r="N5" s="327" t="s">
        <v>496</v>
      </c>
      <c r="O5" s="327"/>
      <c r="P5" s="350"/>
      <c r="Q5" s="350"/>
      <c r="R5" s="107" t="s">
        <v>496</v>
      </c>
      <c r="S5" s="179" t="s">
        <v>497</v>
      </c>
      <c r="T5" s="330"/>
    </row>
    <row r="6" spans="1:20" s="64" customFormat="1" ht="12.75">
      <c r="A6" s="107" t="s">
        <v>498</v>
      </c>
      <c r="B6" s="327" t="s">
        <v>499</v>
      </c>
      <c r="C6" s="327" t="s">
        <v>500</v>
      </c>
      <c r="D6" s="327" t="s">
        <v>243</v>
      </c>
      <c r="E6" s="327" t="s">
        <v>243</v>
      </c>
      <c r="F6" s="327"/>
      <c r="G6" s="327" t="s">
        <v>501</v>
      </c>
      <c r="H6" s="327" t="s">
        <v>502</v>
      </c>
      <c r="I6" s="330" t="s">
        <v>503</v>
      </c>
      <c r="J6" s="327"/>
      <c r="K6" s="327" t="s">
        <v>501</v>
      </c>
      <c r="L6" s="327" t="s">
        <v>502</v>
      </c>
      <c r="M6" s="330" t="s">
        <v>503</v>
      </c>
      <c r="N6" s="327" t="s">
        <v>504</v>
      </c>
      <c r="O6" s="327"/>
      <c r="P6" s="327" t="s">
        <v>505</v>
      </c>
      <c r="Q6" s="327" t="s">
        <v>506</v>
      </c>
      <c r="R6" s="107" t="s">
        <v>504</v>
      </c>
      <c r="S6" s="179" t="s">
        <v>507</v>
      </c>
      <c r="T6" s="330" t="s">
        <v>509</v>
      </c>
    </row>
    <row r="7" spans="1:20" s="64" customFormat="1" ht="12.75">
      <c r="A7" s="329"/>
      <c r="B7" s="327" t="s">
        <v>510</v>
      </c>
      <c r="C7" s="327" t="s">
        <v>511</v>
      </c>
      <c r="D7" s="327" t="s">
        <v>421</v>
      </c>
      <c r="E7" s="327" t="s">
        <v>504</v>
      </c>
      <c r="F7" s="327"/>
      <c r="G7" s="327" t="s">
        <v>512</v>
      </c>
      <c r="H7" s="327" t="s">
        <v>513</v>
      </c>
      <c r="I7" s="330" t="s">
        <v>514</v>
      </c>
      <c r="J7" s="327"/>
      <c r="K7" s="327" t="s">
        <v>512</v>
      </c>
      <c r="L7" s="327" t="s">
        <v>513</v>
      </c>
      <c r="M7" s="330" t="s">
        <v>514</v>
      </c>
      <c r="N7" s="327" t="s">
        <v>297</v>
      </c>
      <c r="O7" s="327"/>
      <c r="P7" s="29" t="s">
        <v>47</v>
      </c>
      <c r="Q7" s="29" t="s">
        <v>48</v>
      </c>
      <c r="R7" s="107"/>
      <c r="S7" s="179" t="s">
        <v>515</v>
      </c>
      <c r="T7" s="365"/>
    </row>
    <row r="8" spans="1:20" s="64" customFormat="1" ht="12.75">
      <c r="A8" s="366"/>
      <c r="B8" s="332"/>
      <c r="C8" s="332" t="s">
        <v>297</v>
      </c>
      <c r="D8" s="332"/>
      <c r="E8" s="332"/>
      <c r="F8" s="332"/>
      <c r="G8" s="332"/>
      <c r="H8" s="332"/>
      <c r="I8" s="367"/>
      <c r="J8" s="332"/>
      <c r="K8" s="332"/>
      <c r="L8" s="332"/>
      <c r="M8" s="332"/>
      <c r="N8" s="332"/>
      <c r="O8" s="332"/>
      <c r="P8" s="332"/>
      <c r="Q8" s="332"/>
      <c r="R8" s="112"/>
      <c r="S8" s="266"/>
      <c r="T8" s="368"/>
    </row>
    <row r="9" spans="1:20" s="275" customFormat="1" ht="22.5" customHeight="1">
      <c r="A9" s="269" t="s">
        <v>252</v>
      </c>
      <c r="B9" s="389" t="s">
        <v>45</v>
      </c>
      <c r="C9" s="390" t="s">
        <v>45</v>
      </c>
      <c r="D9" s="371">
        <f>D10+D11</f>
        <v>592449</v>
      </c>
      <c r="E9" s="372">
        <f>E10+E11</f>
        <v>1849.3</v>
      </c>
      <c r="F9" s="371">
        <f>F10+F11</f>
        <v>528254</v>
      </c>
      <c r="G9" s="371">
        <f>G10+G11</f>
        <v>0</v>
      </c>
      <c r="H9" s="371">
        <f>H10+H11</f>
        <v>528254</v>
      </c>
      <c r="I9" s="391">
        <v>0</v>
      </c>
      <c r="J9" s="391" t="s">
        <v>45</v>
      </c>
      <c r="K9" s="391" t="s">
        <v>45</v>
      </c>
      <c r="L9" s="391" t="s">
        <v>45</v>
      </c>
      <c r="M9" s="391" t="s">
        <v>45</v>
      </c>
      <c r="N9" s="392">
        <f>N10+N11</f>
        <v>152.3</v>
      </c>
      <c r="O9" s="371">
        <f>O10+O11</f>
        <v>64195</v>
      </c>
      <c r="P9" s="371">
        <f>P10+P11</f>
        <v>26899</v>
      </c>
      <c r="Q9" s="371">
        <f>Q10+Q11</f>
        <v>37296</v>
      </c>
      <c r="R9" s="372">
        <v>1697</v>
      </c>
      <c r="S9" s="374">
        <v>89.2</v>
      </c>
      <c r="T9" s="354" t="s">
        <v>252</v>
      </c>
    </row>
    <row r="10" spans="1:20" s="64" customFormat="1" ht="22.5" customHeight="1">
      <c r="A10" s="107" t="s">
        <v>516</v>
      </c>
      <c r="B10" s="369" t="s">
        <v>45</v>
      </c>
      <c r="C10" s="370" t="s">
        <v>45</v>
      </c>
      <c r="D10" s="357">
        <v>435413</v>
      </c>
      <c r="E10" s="375">
        <v>978.3</v>
      </c>
      <c r="F10" s="357">
        <v>386082</v>
      </c>
      <c r="G10" s="373">
        <v>0</v>
      </c>
      <c r="H10" s="357">
        <v>386082</v>
      </c>
      <c r="I10" s="373">
        <v>0</v>
      </c>
      <c r="J10" s="373" t="s">
        <v>45</v>
      </c>
      <c r="K10" s="373" t="s">
        <v>45</v>
      </c>
      <c r="L10" s="373" t="s">
        <v>45</v>
      </c>
      <c r="M10" s="373" t="s">
        <v>45</v>
      </c>
      <c r="N10" s="375">
        <v>86.3</v>
      </c>
      <c r="O10" s="373">
        <v>49331</v>
      </c>
      <c r="P10" s="357">
        <v>19689</v>
      </c>
      <c r="Q10" s="357">
        <v>29642</v>
      </c>
      <c r="R10" s="375">
        <v>892</v>
      </c>
      <c r="S10" s="376">
        <v>88.7</v>
      </c>
      <c r="T10" s="330" t="s">
        <v>517</v>
      </c>
    </row>
    <row r="11" spans="1:20" s="64" customFormat="1" ht="22.5" customHeight="1">
      <c r="A11" s="112" t="s">
        <v>518</v>
      </c>
      <c r="B11" s="377" t="s">
        <v>45</v>
      </c>
      <c r="C11" s="378" t="s">
        <v>45</v>
      </c>
      <c r="D11" s="360">
        <v>157036</v>
      </c>
      <c r="E11" s="379">
        <v>871</v>
      </c>
      <c r="F11" s="380">
        <v>142172</v>
      </c>
      <c r="G11" s="380">
        <v>0</v>
      </c>
      <c r="H11" s="360">
        <v>142172</v>
      </c>
      <c r="I11" s="380">
        <v>0</v>
      </c>
      <c r="J11" s="380" t="s">
        <v>45</v>
      </c>
      <c r="K11" s="380" t="s">
        <v>45</v>
      </c>
      <c r="L11" s="380" t="s">
        <v>45</v>
      </c>
      <c r="M11" s="380" t="s">
        <v>45</v>
      </c>
      <c r="N11" s="393">
        <v>66</v>
      </c>
      <c r="O11" s="380">
        <v>14864</v>
      </c>
      <c r="P11" s="360">
        <v>7210</v>
      </c>
      <c r="Q11" s="360">
        <v>7654</v>
      </c>
      <c r="R11" s="379">
        <v>805</v>
      </c>
      <c r="S11" s="381">
        <v>90.5</v>
      </c>
      <c r="T11" s="367" t="s">
        <v>519</v>
      </c>
    </row>
    <row r="12" spans="1:16" s="48" customFormat="1" ht="27" customHeight="1">
      <c r="A12" s="22" t="s">
        <v>146</v>
      </c>
      <c r="B12" s="22"/>
      <c r="F12" s="21"/>
      <c r="G12" s="21"/>
      <c r="H12" s="22"/>
      <c r="N12" s="21" t="s">
        <v>145</v>
      </c>
      <c r="P12" s="21"/>
    </row>
    <row r="13" spans="1:19" s="48" customFormat="1" ht="16.5" customHeight="1">
      <c r="A13" s="51" t="s">
        <v>531</v>
      </c>
      <c r="B13" s="51"/>
      <c r="C13" s="51"/>
      <c r="D13" s="51"/>
      <c r="E13" s="51"/>
      <c r="H13" s="51"/>
      <c r="I13" s="51"/>
      <c r="J13" s="51"/>
      <c r="K13" s="51"/>
      <c r="M13" s="51"/>
      <c r="N13" s="51" t="s">
        <v>530</v>
      </c>
      <c r="O13" s="51"/>
      <c r="Q13" s="51"/>
      <c r="R13" s="51"/>
      <c r="S13" s="51"/>
    </row>
  </sheetData>
  <sheetProtection/>
  <mergeCells count="7">
    <mergeCell ref="R2:T2"/>
    <mergeCell ref="A1:T1"/>
    <mergeCell ref="F3:N3"/>
    <mergeCell ref="O3:R3"/>
    <mergeCell ref="F4:I4"/>
    <mergeCell ref="J4:M4"/>
    <mergeCell ref="O4:Q4"/>
  </mergeCells>
  <printOptions horizontalCentered="1"/>
  <pageMargins left="0.2755905511811024" right="0.2362204724409449" top="0.8661417322834646" bottom="0.984251968503937" header="0.5118110236220472" footer="0.5118110236220472"/>
  <pageSetup horizontalDpi="600" verticalDpi="600" orientation="landscape" paperSize="9" scale="65" r:id="rId1"/>
  <colBreaks count="1" manualBreakCount="1">
    <brk id="2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E24" sqref="E24"/>
    </sheetView>
  </sheetViews>
  <sheetFormatPr defaultColWidth="8.88671875" defaultRowHeight="13.5"/>
  <cols>
    <col min="1" max="1" width="9.3359375" style="382" customWidth="1"/>
    <col min="2" max="7" width="20.77734375" style="382" customWidth="1"/>
    <col min="8" max="8" width="13.4453125" style="382" customWidth="1"/>
    <col min="9" max="9" width="11.99609375" style="382" customWidth="1"/>
    <col min="10" max="10" width="10.6640625" style="382" customWidth="1"/>
    <col min="11" max="11" width="9.10546875" style="382" customWidth="1"/>
    <col min="12" max="12" width="10.6640625" style="382" customWidth="1"/>
    <col min="13" max="13" width="10.3359375" style="382" customWidth="1"/>
    <col min="14" max="14" width="11.3359375" style="382" customWidth="1"/>
    <col min="15" max="15" width="10.6640625" style="382" customWidth="1"/>
    <col min="16" max="16" width="11.99609375" style="382" customWidth="1"/>
    <col min="17" max="16384" width="8.88671875" style="382" customWidth="1"/>
  </cols>
  <sheetData>
    <row r="1" spans="1:16" ht="33" customHeight="1">
      <c r="A1" s="581" t="s">
        <v>185</v>
      </c>
      <c r="B1" s="581"/>
      <c r="C1" s="581"/>
      <c r="D1" s="581"/>
      <c r="E1" s="581"/>
      <c r="F1" s="581"/>
      <c r="G1" s="581"/>
      <c r="H1" s="581"/>
      <c r="I1" s="581"/>
      <c r="J1" s="436"/>
      <c r="K1" s="437"/>
      <c r="L1" s="437"/>
      <c r="M1" s="437"/>
      <c r="N1" s="437"/>
      <c r="O1" s="437"/>
      <c r="P1" s="437"/>
    </row>
    <row r="2" spans="1:8" s="64" customFormat="1" ht="18" customHeight="1">
      <c r="A2" s="64" t="s">
        <v>148</v>
      </c>
      <c r="B2" s="291"/>
      <c r="C2" s="291"/>
      <c r="D2" s="291"/>
      <c r="E2" s="291"/>
      <c r="F2" s="291"/>
      <c r="G2" s="291"/>
      <c r="H2" s="267" t="s">
        <v>186</v>
      </c>
    </row>
    <row r="3" spans="1:8" s="64" customFormat="1" ht="25.5" customHeight="1">
      <c r="A3" s="74" t="s">
        <v>417</v>
      </c>
      <c r="B3" s="582" t="s">
        <v>520</v>
      </c>
      <c r="C3" s="582"/>
      <c r="D3" s="582"/>
      <c r="E3" s="582"/>
      <c r="F3" s="582"/>
      <c r="G3" s="582"/>
      <c r="H3" s="364" t="s">
        <v>237</v>
      </c>
    </row>
    <row r="4" spans="1:8" s="64" customFormat="1" ht="36" customHeight="1">
      <c r="A4" s="60" t="s">
        <v>498</v>
      </c>
      <c r="B4" s="77" t="s">
        <v>225</v>
      </c>
      <c r="C4" s="77" t="s">
        <v>521</v>
      </c>
      <c r="D4" s="394" t="s">
        <v>522</v>
      </c>
      <c r="E4" s="395" t="s">
        <v>0</v>
      </c>
      <c r="F4" s="60" t="s">
        <v>1</v>
      </c>
      <c r="G4" s="77" t="s">
        <v>444</v>
      </c>
      <c r="H4" s="330" t="s">
        <v>509</v>
      </c>
    </row>
    <row r="5" spans="1:8" s="399" customFormat="1" ht="12.75">
      <c r="A5" s="396"/>
      <c r="B5" s="397"/>
      <c r="C5" s="397"/>
      <c r="D5" s="397"/>
      <c r="E5" s="395" t="s">
        <v>2</v>
      </c>
      <c r="F5" s="396"/>
      <c r="G5" s="397"/>
      <c r="H5" s="398"/>
    </row>
    <row r="6" spans="1:8" s="403" customFormat="1" ht="17.25" customHeight="1">
      <c r="A6" s="400"/>
      <c r="B6" s="81" t="s">
        <v>243</v>
      </c>
      <c r="C6" s="81" t="s">
        <v>469</v>
      </c>
      <c r="D6" s="81" t="s">
        <v>3</v>
      </c>
      <c r="E6" s="401"/>
      <c r="F6" s="266" t="s">
        <v>474</v>
      </c>
      <c r="G6" s="333" t="s">
        <v>454</v>
      </c>
      <c r="H6" s="402"/>
    </row>
    <row r="7" spans="1:8" s="275" customFormat="1" ht="22.5" customHeight="1">
      <c r="A7" s="407" t="s">
        <v>252</v>
      </c>
      <c r="B7" s="408">
        <v>15088</v>
      </c>
      <c r="C7" s="409">
        <v>4987</v>
      </c>
      <c r="D7" s="409">
        <v>9238</v>
      </c>
      <c r="E7" s="409">
        <v>782</v>
      </c>
      <c r="F7" s="409">
        <v>81</v>
      </c>
      <c r="G7" s="406">
        <v>0</v>
      </c>
      <c r="H7" s="41" t="s">
        <v>252</v>
      </c>
    </row>
    <row r="8" spans="1:8" s="64" customFormat="1" ht="22.5" customHeight="1">
      <c r="A8" s="60" t="s">
        <v>516</v>
      </c>
      <c r="B8" s="404">
        <v>10516</v>
      </c>
      <c r="C8" s="405">
        <v>3538</v>
      </c>
      <c r="D8" s="405">
        <v>6375</v>
      </c>
      <c r="E8" s="405">
        <v>603</v>
      </c>
      <c r="F8" s="405">
        <v>0</v>
      </c>
      <c r="G8" s="406">
        <v>0</v>
      </c>
      <c r="H8" s="36" t="s">
        <v>517</v>
      </c>
    </row>
    <row r="9" spans="1:8" s="64" customFormat="1" ht="22.5" customHeight="1">
      <c r="A9" s="67" t="s">
        <v>518</v>
      </c>
      <c r="B9" s="410">
        <v>4572</v>
      </c>
      <c r="C9" s="411">
        <v>1449</v>
      </c>
      <c r="D9" s="411">
        <v>2863</v>
      </c>
      <c r="E9" s="411">
        <v>179</v>
      </c>
      <c r="F9" s="411">
        <v>81</v>
      </c>
      <c r="G9" s="412">
        <v>0</v>
      </c>
      <c r="H9" s="413" t="s">
        <v>519</v>
      </c>
    </row>
    <row r="10" spans="3:8" s="64" customFormat="1" ht="12.75">
      <c r="C10" s="291"/>
      <c r="D10" s="291"/>
      <c r="E10" s="291"/>
      <c r="F10" s="291"/>
      <c r="G10" s="291"/>
      <c r="H10" s="267"/>
    </row>
    <row r="11" spans="1:8" s="64" customFormat="1" ht="21.75" customHeight="1">
      <c r="A11" s="362" t="s">
        <v>297</v>
      </c>
      <c r="B11" s="578" t="s">
        <v>4</v>
      </c>
      <c r="C11" s="579"/>
      <c r="D11" s="579"/>
      <c r="E11" s="579"/>
      <c r="F11" s="579"/>
      <c r="G11" s="580"/>
      <c r="H11" s="73"/>
    </row>
    <row r="12" spans="1:8" s="64" customFormat="1" ht="24.75">
      <c r="A12" s="111" t="s">
        <v>417</v>
      </c>
      <c r="B12" s="414" t="s">
        <v>5</v>
      </c>
      <c r="C12" s="414" t="s">
        <v>6</v>
      </c>
      <c r="D12" s="414" t="s">
        <v>7</v>
      </c>
      <c r="E12" s="414" t="s">
        <v>8</v>
      </c>
      <c r="F12" s="414" t="s">
        <v>9</v>
      </c>
      <c r="G12" s="212" t="s">
        <v>10</v>
      </c>
      <c r="H12" s="330" t="s">
        <v>237</v>
      </c>
    </row>
    <row r="13" spans="1:8" s="64" customFormat="1" ht="12.75">
      <c r="A13" s="111"/>
      <c r="B13" s="415" t="s">
        <v>60</v>
      </c>
      <c r="C13" s="415" t="s">
        <v>50</v>
      </c>
      <c r="D13" s="415" t="s">
        <v>52</v>
      </c>
      <c r="E13" s="415" t="s">
        <v>55</v>
      </c>
      <c r="F13" s="415" t="s">
        <v>57</v>
      </c>
      <c r="G13" s="416" t="s">
        <v>11</v>
      </c>
      <c r="H13" s="398"/>
    </row>
    <row r="14" spans="1:8" s="64" customFormat="1" ht="51">
      <c r="A14" s="111" t="s">
        <v>498</v>
      </c>
      <c r="B14" s="417" t="s">
        <v>12</v>
      </c>
      <c r="C14" s="418" t="s">
        <v>13</v>
      </c>
      <c r="D14" s="417" t="s">
        <v>53</v>
      </c>
      <c r="E14" s="417" t="s">
        <v>56</v>
      </c>
      <c r="F14" s="417" t="s">
        <v>58</v>
      </c>
      <c r="G14" s="419" t="s">
        <v>59</v>
      </c>
      <c r="H14" s="420" t="s">
        <v>509</v>
      </c>
    </row>
    <row r="15" spans="1:8" s="64" customFormat="1" ht="21.75" customHeight="1">
      <c r="A15" s="421"/>
      <c r="B15" s="422" t="s">
        <v>49</v>
      </c>
      <c r="C15" s="422" t="s">
        <v>51</v>
      </c>
      <c r="D15" s="422" t="s">
        <v>54</v>
      </c>
      <c r="E15" s="422" t="s">
        <v>51</v>
      </c>
      <c r="F15" s="422" t="s">
        <v>54</v>
      </c>
      <c r="G15" s="423"/>
      <c r="H15" s="45"/>
    </row>
    <row r="16" spans="1:8" s="275" customFormat="1" ht="22.5" customHeight="1">
      <c r="A16" s="427" t="s">
        <v>252</v>
      </c>
      <c r="B16" s="408">
        <v>55220</v>
      </c>
      <c r="C16" s="409">
        <v>15088</v>
      </c>
      <c r="D16" s="409">
        <v>273.2</v>
      </c>
      <c r="E16" s="409">
        <v>66449</v>
      </c>
      <c r="F16" s="428">
        <v>1203.4</v>
      </c>
      <c r="G16" s="429">
        <v>22.7</v>
      </c>
      <c r="H16" s="430" t="s">
        <v>252</v>
      </c>
    </row>
    <row r="17" spans="1:8" s="64" customFormat="1" ht="22.5" customHeight="1">
      <c r="A17" s="424" t="s">
        <v>516</v>
      </c>
      <c r="B17" s="404">
        <v>39164</v>
      </c>
      <c r="C17" s="405">
        <v>10516</v>
      </c>
      <c r="D17" s="425">
        <v>268</v>
      </c>
      <c r="E17" s="405">
        <v>44297</v>
      </c>
      <c r="F17" s="426">
        <v>1131.1</v>
      </c>
      <c r="G17" s="431">
        <v>23.7</v>
      </c>
      <c r="H17" s="42" t="s">
        <v>517</v>
      </c>
    </row>
    <row r="18" spans="1:8" s="64" customFormat="1" ht="22.5" customHeight="1">
      <c r="A18" s="432" t="s">
        <v>518</v>
      </c>
      <c r="B18" s="410">
        <v>16056</v>
      </c>
      <c r="C18" s="411">
        <v>4572</v>
      </c>
      <c r="D18" s="411">
        <v>285</v>
      </c>
      <c r="E18" s="411">
        <v>22152</v>
      </c>
      <c r="F18" s="433">
        <v>1379.7</v>
      </c>
      <c r="G18" s="434">
        <v>20.6</v>
      </c>
      <c r="H18" s="435" t="s">
        <v>519</v>
      </c>
    </row>
    <row r="19" spans="1:16" s="48" customFormat="1" ht="27" customHeight="1">
      <c r="A19" s="22" t="s">
        <v>191</v>
      </c>
      <c r="B19" s="22"/>
      <c r="E19" s="21"/>
      <c r="F19" s="21" t="s">
        <v>192</v>
      </c>
      <c r="G19" s="21"/>
      <c r="H19" s="22"/>
      <c r="P19" s="21"/>
    </row>
    <row r="20" spans="1:19" s="48" customFormat="1" ht="16.5" customHeight="1">
      <c r="A20" s="51" t="s">
        <v>531</v>
      </c>
      <c r="B20" s="51"/>
      <c r="C20" s="51"/>
      <c r="D20" s="51"/>
      <c r="E20" s="51"/>
      <c r="F20" s="51" t="s">
        <v>530</v>
      </c>
      <c r="H20" s="51"/>
      <c r="I20" s="51"/>
      <c r="J20" s="51"/>
      <c r="K20" s="51"/>
      <c r="M20" s="51"/>
      <c r="O20" s="51"/>
      <c r="Q20" s="51"/>
      <c r="R20" s="51"/>
      <c r="S20" s="51"/>
    </row>
    <row r="21" s="438" customFormat="1" ht="14.25"/>
    <row r="22" s="438" customFormat="1" ht="14.25"/>
    <row r="23" s="438" customFormat="1" ht="14.25"/>
    <row r="24" s="438" customFormat="1" ht="14.25"/>
    <row r="25" s="438" customFormat="1" ht="14.25"/>
    <row r="26" s="438" customFormat="1" ht="14.25"/>
    <row r="27" s="438" customFormat="1" ht="14.25"/>
    <row r="28" s="438" customFormat="1" ht="14.25"/>
    <row r="29" s="438" customFormat="1" ht="14.25"/>
    <row r="30" s="438" customFormat="1" ht="14.25"/>
    <row r="31" s="438" customFormat="1" ht="14.25"/>
    <row r="32" s="438" customFormat="1" ht="14.25"/>
    <row r="33" s="438" customFormat="1" ht="14.25"/>
    <row r="34" s="438" customFormat="1" ht="14.25"/>
    <row r="35" s="438" customFormat="1" ht="14.25"/>
    <row r="36" s="438" customFormat="1" ht="14.25"/>
    <row r="37" s="438" customFormat="1" ht="14.25"/>
    <row r="38" s="438" customFormat="1" ht="14.25"/>
    <row r="39" s="438" customFormat="1" ht="14.25"/>
    <row r="40" s="438" customFormat="1" ht="14.25"/>
    <row r="41" s="438" customFormat="1" ht="14.25"/>
    <row r="42" s="438" customFormat="1" ht="14.25"/>
    <row r="43" s="438" customFormat="1" ht="14.25"/>
    <row r="44" s="438" customFormat="1" ht="14.25"/>
    <row r="45" s="438" customFormat="1" ht="14.25"/>
    <row r="46" s="438" customFormat="1" ht="14.25"/>
    <row r="47" s="438" customFormat="1" ht="14.25"/>
    <row r="48" s="438" customFormat="1" ht="14.25"/>
    <row r="49" s="438" customFormat="1" ht="14.25"/>
    <row r="50" s="438" customFormat="1" ht="14.25"/>
    <row r="51" s="438" customFormat="1" ht="14.25"/>
    <row r="52" s="438" customFormat="1" ht="14.25"/>
    <row r="53" s="438" customFormat="1" ht="14.25"/>
    <row r="54" s="438" customFormat="1" ht="14.25"/>
    <row r="55" s="438" customFormat="1" ht="14.25"/>
    <row r="56" s="438" customFormat="1" ht="14.25"/>
    <row r="57" s="438" customFormat="1" ht="14.25"/>
    <row r="58" s="438" customFormat="1" ht="14.25"/>
    <row r="59" s="438" customFormat="1" ht="14.25"/>
    <row r="60" s="438" customFormat="1" ht="14.25"/>
    <row r="61" s="438" customFormat="1" ht="14.25"/>
    <row r="62" s="438" customFormat="1" ht="14.25"/>
    <row r="63" s="438" customFormat="1" ht="14.25"/>
    <row r="64" s="438" customFormat="1" ht="14.25"/>
    <row r="65" s="438" customFormat="1" ht="14.25"/>
    <row r="66" s="438" customFormat="1" ht="14.25"/>
  </sheetData>
  <sheetProtection/>
  <mergeCells count="3">
    <mergeCell ref="B11:G11"/>
    <mergeCell ref="A1:I1"/>
    <mergeCell ref="B3:G3"/>
  </mergeCells>
  <printOptions horizontalCentered="1" vertic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E1">
      <selection activeCell="L22" sqref="L22"/>
    </sheetView>
  </sheetViews>
  <sheetFormatPr defaultColWidth="8.88671875" defaultRowHeight="13.5"/>
  <cols>
    <col min="1" max="1" width="8.21484375" style="456" customWidth="1"/>
    <col min="2" max="3" width="10.88671875" style="456" customWidth="1"/>
    <col min="4" max="4" width="11.77734375" style="456" bestFit="1" customWidth="1"/>
    <col min="5" max="5" width="8.77734375" style="456" customWidth="1"/>
    <col min="6" max="6" width="10.3359375" style="456" bestFit="1" customWidth="1"/>
    <col min="7" max="7" width="11.4453125" style="456" bestFit="1" customWidth="1"/>
    <col min="8" max="8" width="9.5546875" style="456" customWidth="1"/>
    <col min="9" max="9" width="9.21484375" style="456" customWidth="1"/>
    <col min="10" max="10" width="9.3359375" style="456" customWidth="1"/>
    <col min="11" max="11" width="10.10546875" style="456" customWidth="1"/>
    <col min="12" max="12" width="10.77734375" style="466" bestFit="1" customWidth="1"/>
    <col min="13" max="14" width="9.77734375" style="466" bestFit="1" customWidth="1"/>
    <col min="15" max="15" width="9.21484375" style="466" bestFit="1" customWidth="1"/>
    <col min="16" max="16" width="9.10546875" style="466" bestFit="1" customWidth="1"/>
    <col min="17" max="16384" width="8.88671875" style="466" customWidth="1"/>
  </cols>
  <sheetData>
    <row r="1" spans="1:11" s="439" customFormat="1" ht="27" customHeight="1">
      <c r="A1" s="583" t="s">
        <v>187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</row>
    <row r="2" spans="1:13" s="468" customFormat="1" ht="18.75" customHeight="1">
      <c r="A2" s="584" t="s">
        <v>14</v>
      </c>
      <c r="B2" s="584"/>
      <c r="C2" s="467"/>
      <c r="D2" s="467"/>
      <c r="E2" s="467"/>
      <c r="F2" s="467"/>
      <c r="G2" s="467"/>
      <c r="H2" s="467"/>
      <c r="I2" s="467"/>
      <c r="K2" s="585" t="s">
        <v>15</v>
      </c>
      <c r="L2" s="585"/>
      <c r="M2" s="585"/>
    </row>
    <row r="3" spans="1:12" s="471" customFormat="1" ht="24.75" customHeight="1">
      <c r="A3" s="469"/>
      <c r="B3" s="211" t="s">
        <v>16</v>
      </c>
      <c r="C3" s="211" t="s">
        <v>17</v>
      </c>
      <c r="D3" s="211" t="s">
        <v>18</v>
      </c>
      <c r="E3" s="534" t="s">
        <v>19</v>
      </c>
      <c r="F3" s="586"/>
      <c r="G3" s="586"/>
      <c r="H3" s="586"/>
      <c r="I3" s="586"/>
      <c r="J3" s="586"/>
      <c r="K3" s="532"/>
      <c r="L3" s="470"/>
    </row>
    <row r="4" spans="1:12" s="471" customFormat="1" ht="12.75">
      <c r="A4" s="472" t="s">
        <v>230</v>
      </c>
      <c r="B4" s="473" t="s">
        <v>61</v>
      </c>
      <c r="C4" s="418" t="s">
        <v>149</v>
      </c>
      <c r="D4" s="418" t="s">
        <v>150</v>
      </c>
      <c r="E4" s="587"/>
      <c r="F4" s="588"/>
      <c r="G4" s="588"/>
      <c r="H4" s="588"/>
      <c r="I4" s="588"/>
      <c r="J4" s="588"/>
      <c r="K4" s="533"/>
      <c r="L4" s="474" t="s">
        <v>88</v>
      </c>
    </row>
    <row r="5" spans="1:12" s="471" customFormat="1" ht="13.5" customHeight="1">
      <c r="A5" s="472"/>
      <c r="B5" s="473" t="s">
        <v>147</v>
      </c>
      <c r="C5" s="475"/>
      <c r="D5" s="418"/>
      <c r="E5" s="211" t="s">
        <v>20</v>
      </c>
      <c r="F5" s="211" t="s">
        <v>21</v>
      </c>
      <c r="G5" s="211" t="s">
        <v>22</v>
      </c>
      <c r="H5" s="589" t="s">
        <v>23</v>
      </c>
      <c r="I5" s="590"/>
      <c r="J5" s="211" t="s">
        <v>24</v>
      </c>
      <c r="K5" s="211" t="s">
        <v>25</v>
      </c>
      <c r="L5" s="474"/>
    </row>
    <row r="6" spans="1:12" s="471" customFormat="1" ht="12.75">
      <c r="A6" s="472" t="s">
        <v>26</v>
      </c>
      <c r="C6" s="475"/>
      <c r="D6" s="475"/>
      <c r="E6" s="418" t="s">
        <v>27</v>
      </c>
      <c r="F6" s="418" t="s">
        <v>28</v>
      </c>
      <c r="G6" s="418" t="s">
        <v>28</v>
      </c>
      <c r="H6" s="591" t="s">
        <v>69</v>
      </c>
      <c r="I6" s="592"/>
      <c r="J6" s="418"/>
      <c r="K6" s="418"/>
      <c r="L6" s="474" t="s">
        <v>508</v>
      </c>
    </row>
    <row r="7" spans="1:12" s="471" customFormat="1" ht="12.75">
      <c r="A7" s="472"/>
      <c r="B7" s="478"/>
      <c r="C7" s="478"/>
      <c r="D7" s="415" t="s">
        <v>188</v>
      </c>
      <c r="E7" s="593" t="s">
        <v>151</v>
      </c>
      <c r="F7" s="593" t="s">
        <v>62</v>
      </c>
      <c r="G7" s="593" t="s">
        <v>68</v>
      </c>
      <c r="H7" s="211" t="s">
        <v>29</v>
      </c>
      <c r="I7" s="211" t="s">
        <v>30</v>
      </c>
      <c r="J7" s="595" t="s">
        <v>152</v>
      </c>
      <c r="K7" s="595" t="s">
        <v>70</v>
      </c>
      <c r="L7" s="474"/>
    </row>
    <row r="8" spans="1:12" s="471" customFormat="1" ht="34.5" customHeight="1">
      <c r="A8" s="479"/>
      <c r="B8" s="504" t="s">
        <v>62</v>
      </c>
      <c r="C8" s="504" t="s">
        <v>63</v>
      </c>
      <c r="D8" s="504" t="s">
        <v>189</v>
      </c>
      <c r="E8" s="594"/>
      <c r="F8" s="594"/>
      <c r="G8" s="594"/>
      <c r="H8" s="504" t="s">
        <v>73</v>
      </c>
      <c r="I8" s="504" t="s">
        <v>74</v>
      </c>
      <c r="J8" s="596"/>
      <c r="K8" s="596"/>
      <c r="L8" s="480"/>
    </row>
    <row r="9" spans="1:12" s="446" customFormat="1" ht="22.5" customHeight="1">
      <c r="A9" s="440">
        <v>2012</v>
      </c>
      <c r="B9" s="441">
        <v>5441898</v>
      </c>
      <c r="C9" s="442">
        <v>3693491</v>
      </c>
      <c r="D9" s="443">
        <v>67.9</v>
      </c>
      <c r="E9" s="444" t="s">
        <v>45</v>
      </c>
      <c r="F9" s="444" t="s">
        <v>45</v>
      </c>
      <c r="G9" s="442">
        <v>765938</v>
      </c>
      <c r="H9" s="442">
        <v>75268</v>
      </c>
      <c r="I9" s="442">
        <v>450693</v>
      </c>
      <c r="J9" s="442">
        <v>16487</v>
      </c>
      <c r="K9" s="481">
        <v>223490</v>
      </c>
      <c r="L9" s="445">
        <v>2012</v>
      </c>
    </row>
    <row r="10" spans="1:12" s="446" customFormat="1" ht="22.5" customHeight="1">
      <c r="A10" s="482" t="s">
        <v>31</v>
      </c>
      <c r="B10" s="447">
        <v>3335218</v>
      </c>
      <c r="C10" s="444">
        <v>2277106</v>
      </c>
      <c r="D10" s="448">
        <v>68.3</v>
      </c>
      <c r="E10" s="444" t="s">
        <v>45</v>
      </c>
      <c r="F10" s="444" t="s">
        <v>45</v>
      </c>
      <c r="G10" s="444">
        <v>454205</v>
      </c>
      <c r="H10" s="444">
        <v>55732</v>
      </c>
      <c r="I10" s="444">
        <v>260981</v>
      </c>
      <c r="J10" s="444">
        <v>6798</v>
      </c>
      <c r="K10" s="449">
        <v>130694</v>
      </c>
      <c r="L10" s="450" t="s">
        <v>183</v>
      </c>
    </row>
    <row r="11" spans="1:12" s="446" customFormat="1" ht="22.5" customHeight="1">
      <c r="A11" s="483" t="s">
        <v>32</v>
      </c>
      <c r="B11" s="451">
        <v>2106680</v>
      </c>
      <c r="C11" s="452">
        <v>1416385</v>
      </c>
      <c r="D11" s="453">
        <v>67.2</v>
      </c>
      <c r="E11" s="452" t="s">
        <v>45</v>
      </c>
      <c r="F11" s="452" t="s">
        <v>45</v>
      </c>
      <c r="G11" s="452">
        <v>311733</v>
      </c>
      <c r="H11" s="452">
        <v>19536</v>
      </c>
      <c r="I11" s="452">
        <v>189712</v>
      </c>
      <c r="J11" s="452">
        <v>9689</v>
      </c>
      <c r="K11" s="454">
        <v>92796</v>
      </c>
      <c r="L11" s="455" t="s">
        <v>184</v>
      </c>
    </row>
    <row r="12" spans="1:12" s="487" customFormat="1" ht="12.75">
      <c r="A12" s="484"/>
      <c r="B12" s="485"/>
      <c r="C12" s="485"/>
      <c r="D12" s="485"/>
      <c r="E12" s="486"/>
      <c r="F12" s="485"/>
      <c r="G12" s="485"/>
      <c r="H12" s="485"/>
      <c r="I12" s="485"/>
      <c r="J12" s="485"/>
      <c r="K12" s="485"/>
      <c r="L12" s="484"/>
    </row>
    <row r="13" spans="2:16" s="487" customFormat="1" ht="12.75">
      <c r="B13" s="467"/>
      <c r="C13" s="467"/>
      <c r="D13" s="467"/>
      <c r="E13" s="486"/>
      <c r="F13" s="467"/>
      <c r="G13" s="467"/>
      <c r="H13" s="488" t="s">
        <v>153</v>
      </c>
      <c r="I13" s="468"/>
      <c r="J13" s="468"/>
      <c r="K13" s="468"/>
      <c r="L13" s="468"/>
      <c r="P13" s="489"/>
    </row>
    <row r="14" spans="1:16" s="487" customFormat="1" ht="24" customHeight="1">
      <c r="A14" s="490"/>
      <c r="B14" s="589" t="s">
        <v>33</v>
      </c>
      <c r="C14" s="597"/>
      <c r="D14" s="597"/>
      <c r="E14" s="597"/>
      <c r="F14" s="597"/>
      <c r="G14" s="597"/>
      <c r="H14" s="597"/>
      <c r="I14" s="597"/>
      <c r="J14" s="597"/>
      <c r="K14" s="597"/>
      <c r="L14" s="590"/>
      <c r="M14" s="211" t="s">
        <v>34</v>
      </c>
      <c r="N14" s="598" t="s">
        <v>35</v>
      </c>
      <c r="O14" s="211" t="s">
        <v>36</v>
      </c>
      <c r="P14" s="491"/>
    </row>
    <row r="15" spans="1:16" s="487" customFormat="1" ht="12.75">
      <c r="A15" s="492"/>
      <c r="B15" s="476"/>
      <c r="C15" s="493"/>
      <c r="D15" s="493"/>
      <c r="E15" s="493"/>
      <c r="F15" s="493"/>
      <c r="G15" s="493"/>
      <c r="H15" s="493"/>
      <c r="I15" s="493"/>
      <c r="J15" s="493"/>
      <c r="K15" s="493"/>
      <c r="L15" s="477"/>
      <c r="M15" s="418"/>
      <c r="N15" s="599"/>
      <c r="O15" s="418" t="s">
        <v>37</v>
      </c>
      <c r="P15" s="494"/>
    </row>
    <row r="16" spans="1:16" s="487" customFormat="1" ht="22.5" customHeight="1">
      <c r="A16" s="495" t="s">
        <v>38</v>
      </c>
      <c r="B16" s="211" t="s">
        <v>20</v>
      </c>
      <c r="C16" s="589" t="s">
        <v>39</v>
      </c>
      <c r="D16" s="597"/>
      <c r="E16" s="597"/>
      <c r="F16" s="590"/>
      <c r="G16" s="589" t="s">
        <v>40</v>
      </c>
      <c r="H16" s="597"/>
      <c r="I16" s="597"/>
      <c r="J16" s="597"/>
      <c r="K16" s="597"/>
      <c r="L16" s="590"/>
      <c r="M16" s="418" t="s">
        <v>41</v>
      </c>
      <c r="N16" s="418" t="s">
        <v>41</v>
      </c>
      <c r="O16" s="418" t="s">
        <v>41</v>
      </c>
      <c r="P16" s="474" t="s">
        <v>88</v>
      </c>
    </row>
    <row r="17" spans="1:16" s="487" customFormat="1" ht="22.5" customHeight="1">
      <c r="A17" s="495"/>
      <c r="B17" s="418" t="s">
        <v>42</v>
      </c>
      <c r="C17" s="600" t="s">
        <v>71</v>
      </c>
      <c r="D17" s="601"/>
      <c r="E17" s="601"/>
      <c r="F17" s="602"/>
      <c r="G17" s="600" t="s">
        <v>72</v>
      </c>
      <c r="H17" s="601"/>
      <c r="I17" s="601"/>
      <c r="J17" s="601"/>
      <c r="K17" s="601"/>
      <c r="L17" s="602"/>
      <c r="M17" s="418"/>
      <c r="N17" s="475"/>
      <c r="O17" s="418" t="s">
        <v>147</v>
      </c>
      <c r="P17" s="474"/>
    </row>
    <row r="18" spans="1:16" s="487" customFormat="1" ht="12.75">
      <c r="A18" s="495" t="s">
        <v>43</v>
      </c>
      <c r="B18" s="418"/>
      <c r="C18" s="211" t="s">
        <v>44</v>
      </c>
      <c r="D18" s="211" t="s">
        <v>17</v>
      </c>
      <c r="E18" s="589" t="s">
        <v>23</v>
      </c>
      <c r="F18" s="590"/>
      <c r="G18" s="211" t="s">
        <v>44</v>
      </c>
      <c r="H18" s="211" t="s">
        <v>22</v>
      </c>
      <c r="I18" s="589" t="s">
        <v>23</v>
      </c>
      <c r="J18" s="590"/>
      <c r="K18" s="211" t="s">
        <v>24</v>
      </c>
      <c r="L18" s="211" t="s">
        <v>25</v>
      </c>
      <c r="M18" s="418"/>
      <c r="N18" s="595" t="s">
        <v>65</v>
      </c>
      <c r="O18" s="418"/>
      <c r="P18" s="474" t="s">
        <v>508</v>
      </c>
    </row>
    <row r="19" spans="1:16" s="487" customFormat="1" ht="12.75">
      <c r="A19" s="492"/>
      <c r="B19" s="418"/>
      <c r="C19" s="418" t="s">
        <v>149</v>
      </c>
      <c r="D19" s="418" t="s">
        <v>149</v>
      </c>
      <c r="E19" s="591" t="s">
        <v>69</v>
      </c>
      <c r="F19" s="592"/>
      <c r="G19" s="418" t="s">
        <v>149</v>
      </c>
      <c r="H19" s="418" t="s">
        <v>28</v>
      </c>
      <c r="I19" s="591" t="s">
        <v>69</v>
      </c>
      <c r="J19" s="592"/>
      <c r="K19" s="418"/>
      <c r="L19" s="418"/>
      <c r="M19" s="418"/>
      <c r="N19" s="595"/>
      <c r="O19" s="418"/>
      <c r="P19" s="494"/>
    </row>
    <row r="20" spans="1:16" s="487" customFormat="1" ht="12.75">
      <c r="A20" s="492"/>
      <c r="B20" s="417"/>
      <c r="C20" s="595" t="s">
        <v>62</v>
      </c>
      <c r="D20" s="595" t="s">
        <v>63</v>
      </c>
      <c r="E20" s="211" t="s">
        <v>29</v>
      </c>
      <c r="F20" s="211" t="s">
        <v>30</v>
      </c>
      <c r="G20" s="595" t="s">
        <v>62</v>
      </c>
      <c r="H20" s="595" t="s">
        <v>68</v>
      </c>
      <c r="I20" s="211" t="s">
        <v>29</v>
      </c>
      <c r="J20" s="211" t="s">
        <v>30</v>
      </c>
      <c r="K20" s="595" t="s">
        <v>152</v>
      </c>
      <c r="L20" s="595" t="s">
        <v>70</v>
      </c>
      <c r="M20" s="418" t="s">
        <v>64</v>
      </c>
      <c r="N20" s="595"/>
      <c r="O20" s="418" t="s">
        <v>66</v>
      </c>
      <c r="P20" s="494"/>
    </row>
    <row r="21" spans="1:16" s="487" customFormat="1" ht="27.75" customHeight="1">
      <c r="A21" s="496"/>
      <c r="B21" s="497" t="s">
        <v>151</v>
      </c>
      <c r="C21" s="603"/>
      <c r="D21" s="603"/>
      <c r="E21" s="497" t="s">
        <v>73</v>
      </c>
      <c r="F21" s="497" t="s">
        <v>74</v>
      </c>
      <c r="G21" s="603"/>
      <c r="H21" s="603"/>
      <c r="I21" s="497" t="s">
        <v>73</v>
      </c>
      <c r="J21" s="497" t="s">
        <v>74</v>
      </c>
      <c r="K21" s="603"/>
      <c r="L21" s="603"/>
      <c r="M21" s="216" t="s">
        <v>190</v>
      </c>
      <c r="N21" s="603"/>
      <c r="O21" s="216" t="s">
        <v>67</v>
      </c>
      <c r="P21" s="498"/>
    </row>
    <row r="22" spans="1:16" s="446" customFormat="1" ht="22.5" customHeight="1">
      <c r="A22" s="445">
        <v>2012</v>
      </c>
      <c r="B22" s="500">
        <v>248.1</v>
      </c>
      <c r="C22" s="442">
        <v>2255022</v>
      </c>
      <c r="D22" s="442">
        <v>1831976</v>
      </c>
      <c r="E22" s="444" t="s">
        <v>45</v>
      </c>
      <c r="F22" s="442">
        <v>1831976</v>
      </c>
      <c r="G22" s="442">
        <v>2419472</v>
      </c>
      <c r="H22" s="442">
        <v>1095577</v>
      </c>
      <c r="I22" s="442">
        <v>67655</v>
      </c>
      <c r="J22" s="442">
        <v>927240</v>
      </c>
      <c r="K22" s="442">
        <v>2124</v>
      </c>
      <c r="L22" s="371">
        <v>98558</v>
      </c>
      <c r="M22" s="371">
        <v>62335</v>
      </c>
      <c r="N22" s="371">
        <v>94717</v>
      </c>
      <c r="O22" s="458">
        <v>2379</v>
      </c>
      <c r="P22" s="459">
        <v>2012</v>
      </c>
    </row>
    <row r="23" spans="1:16" s="446" customFormat="1" ht="22.5" customHeight="1">
      <c r="A23" s="501" t="s">
        <v>31</v>
      </c>
      <c r="B23" s="499">
        <v>105.4</v>
      </c>
      <c r="C23" s="444">
        <v>1375328</v>
      </c>
      <c r="D23" s="444">
        <v>1148535</v>
      </c>
      <c r="E23" s="444" t="s">
        <v>45</v>
      </c>
      <c r="F23" s="444">
        <v>1148535</v>
      </c>
      <c r="G23" s="444">
        <v>1505685</v>
      </c>
      <c r="H23" s="444">
        <v>674366</v>
      </c>
      <c r="I23" s="444">
        <v>55420</v>
      </c>
      <c r="J23" s="444">
        <v>524286</v>
      </c>
      <c r="K23" s="460">
        <v>0</v>
      </c>
      <c r="L23" s="357">
        <v>94660</v>
      </c>
      <c r="M23" s="357">
        <v>41514</v>
      </c>
      <c r="N23" s="357">
        <v>67336</v>
      </c>
      <c r="O23" s="461">
        <v>1508</v>
      </c>
      <c r="P23" s="462" t="s">
        <v>183</v>
      </c>
    </row>
    <row r="24" spans="1:16" s="446" customFormat="1" ht="22.5" customHeight="1">
      <c r="A24" s="502" t="s">
        <v>32</v>
      </c>
      <c r="B24" s="503">
        <v>142.7</v>
      </c>
      <c r="C24" s="452">
        <v>879694</v>
      </c>
      <c r="D24" s="452">
        <v>683441</v>
      </c>
      <c r="E24" s="452" t="s">
        <v>45</v>
      </c>
      <c r="F24" s="452">
        <v>683441</v>
      </c>
      <c r="G24" s="452">
        <v>913787</v>
      </c>
      <c r="H24" s="452">
        <v>421211</v>
      </c>
      <c r="I24" s="452">
        <v>12235</v>
      </c>
      <c r="J24" s="452">
        <v>402954</v>
      </c>
      <c r="K24" s="452">
        <v>2124</v>
      </c>
      <c r="L24" s="463">
        <v>3898</v>
      </c>
      <c r="M24" s="463">
        <v>20821</v>
      </c>
      <c r="N24" s="463">
        <v>27381</v>
      </c>
      <c r="O24" s="464">
        <v>871</v>
      </c>
      <c r="P24" s="465" t="s">
        <v>184</v>
      </c>
    </row>
    <row r="25" spans="1:12" s="48" customFormat="1" ht="27" customHeight="1">
      <c r="A25" s="22" t="s">
        <v>146</v>
      </c>
      <c r="B25" s="22"/>
      <c r="F25" s="21"/>
      <c r="G25" s="21"/>
      <c r="H25" s="22"/>
      <c r="K25" s="21" t="s">
        <v>145</v>
      </c>
      <c r="L25" s="21"/>
    </row>
    <row r="26" spans="1:19" s="48" customFormat="1" ht="16.5" customHeight="1">
      <c r="A26" s="51" t="s">
        <v>531</v>
      </c>
      <c r="B26" s="51"/>
      <c r="C26" s="51"/>
      <c r="D26" s="51"/>
      <c r="E26" s="51"/>
      <c r="H26" s="51"/>
      <c r="I26" s="51"/>
      <c r="J26" s="51"/>
      <c r="K26" s="51" t="s">
        <v>530</v>
      </c>
      <c r="M26" s="51"/>
      <c r="O26" s="51"/>
      <c r="Q26" s="51"/>
      <c r="R26" s="51"/>
      <c r="S26" s="51"/>
    </row>
    <row r="27" spans="1:11" s="457" customFormat="1" ht="14.25">
      <c r="A27" s="456"/>
      <c r="B27" s="456"/>
      <c r="C27" s="456"/>
      <c r="D27" s="456"/>
      <c r="E27" s="456"/>
      <c r="F27" s="456"/>
      <c r="G27" s="456"/>
      <c r="H27" s="456"/>
      <c r="I27" s="456"/>
      <c r="J27" s="456"/>
      <c r="K27" s="456"/>
    </row>
    <row r="28" spans="1:11" s="457" customFormat="1" ht="14.25">
      <c r="A28" s="456"/>
      <c r="B28" s="456"/>
      <c r="C28" s="456"/>
      <c r="D28" s="456"/>
      <c r="E28" s="456"/>
      <c r="F28" s="456"/>
      <c r="G28" s="456"/>
      <c r="H28" s="456"/>
      <c r="I28" s="456"/>
      <c r="J28" s="456"/>
      <c r="K28" s="456"/>
    </row>
    <row r="29" spans="1:11" s="457" customFormat="1" ht="14.25">
      <c r="A29" s="456"/>
      <c r="B29" s="456"/>
      <c r="C29" s="456"/>
      <c r="D29" s="456"/>
      <c r="E29" s="456"/>
      <c r="F29" s="456"/>
      <c r="G29" s="456"/>
      <c r="H29" s="456"/>
      <c r="I29" s="456"/>
      <c r="J29" s="456"/>
      <c r="K29" s="456"/>
    </row>
    <row r="30" spans="1:11" s="457" customFormat="1" ht="14.25">
      <c r="A30" s="456"/>
      <c r="B30" s="456"/>
      <c r="C30" s="456"/>
      <c r="D30" s="456"/>
      <c r="E30" s="456"/>
      <c r="F30" s="456"/>
      <c r="G30" s="456"/>
      <c r="H30" s="456"/>
      <c r="I30" s="456"/>
      <c r="J30" s="456"/>
      <c r="K30" s="456"/>
    </row>
    <row r="31" spans="1:11" s="457" customFormat="1" ht="14.25">
      <c r="A31" s="456"/>
      <c r="B31" s="456"/>
      <c r="C31" s="456"/>
      <c r="D31" s="456"/>
      <c r="E31" s="456"/>
      <c r="F31" s="456"/>
      <c r="G31" s="456"/>
      <c r="H31" s="456"/>
      <c r="I31" s="456"/>
      <c r="J31" s="456"/>
      <c r="K31" s="456"/>
    </row>
    <row r="32" spans="1:11" s="457" customFormat="1" ht="14.25">
      <c r="A32" s="456"/>
      <c r="B32" s="456"/>
      <c r="C32" s="456"/>
      <c r="D32" s="456"/>
      <c r="E32" s="456"/>
      <c r="F32" s="456"/>
      <c r="G32" s="456"/>
      <c r="H32" s="456"/>
      <c r="I32" s="456"/>
      <c r="J32" s="456"/>
      <c r="K32" s="456"/>
    </row>
  </sheetData>
  <sheetProtection/>
  <mergeCells count="28">
    <mergeCell ref="K20:K21"/>
    <mergeCell ref="L20:L21"/>
    <mergeCell ref="C20:C21"/>
    <mergeCell ref="D20:D21"/>
    <mergeCell ref="G20:G21"/>
    <mergeCell ref="H20:H21"/>
    <mergeCell ref="N14:N15"/>
    <mergeCell ref="C16:F16"/>
    <mergeCell ref="G16:L16"/>
    <mergeCell ref="C17:F17"/>
    <mergeCell ref="G17:L17"/>
    <mergeCell ref="E18:F18"/>
    <mergeCell ref="I18:J18"/>
    <mergeCell ref="N18:N21"/>
    <mergeCell ref="E19:F19"/>
    <mergeCell ref="I19:J19"/>
    <mergeCell ref="E7:E8"/>
    <mergeCell ref="F7:F8"/>
    <mergeCell ref="G7:G8"/>
    <mergeCell ref="J7:J8"/>
    <mergeCell ref="K7:K8"/>
    <mergeCell ref="B14:L14"/>
    <mergeCell ref="A1:K1"/>
    <mergeCell ref="A2:B2"/>
    <mergeCell ref="K2:M2"/>
    <mergeCell ref="E3:K4"/>
    <mergeCell ref="H5:I5"/>
    <mergeCell ref="H6:I6"/>
  </mergeCells>
  <printOptions/>
  <pageMargins left="0.3937007874015748" right="0.5511811023622047" top="0.5905511811023623" bottom="0.5511811023622047" header="0.5118110236220472" footer="0.5118110236220472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75</v>
      </c>
      <c r="C1" s="2" t="b">
        <f>"XL4Poppy"</f>
        <v>0</v>
      </c>
    </row>
    <row r="2" ht="13.5" thickBot="1">
      <c r="A2" s="1" t="s">
        <v>76</v>
      </c>
    </row>
    <row r="3" spans="1:3" ht="13.5" thickBot="1">
      <c r="A3" s="3" t="s">
        <v>77</v>
      </c>
      <c r="C3" s="4" t="s">
        <v>78</v>
      </c>
    </row>
    <row r="4" spans="1:3" ht="12.75">
      <c r="A4" s="3" t="e">
        <v>#N/A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79</v>
      </c>
      <c r="C7" s="5" t="e">
        <f>=</f>
        <v>#NAME?</v>
      </c>
    </row>
    <row r="8" spans="1:3" ht="12.75">
      <c r="A8" s="7" t="s">
        <v>80</v>
      </c>
      <c r="C8" s="5" t="e">
        <f>=</f>
        <v>#NAME?</v>
      </c>
    </row>
    <row r="9" spans="1:3" ht="12.75">
      <c r="A9" s="8" t="s">
        <v>81</v>
      </c>
      <c r="C9" s="5" t="e">
        <f>FALSE</f>
        <v>#NAME?</v>
      </c>
    </row>
    <row r="10" spans="1:3" ht="12.75">
      <c r="A10" s="7" t="s">
        <v>82</v>
      </c>
      <c r="C10" s="5" t="b">
        <f>A21</f>
        <v>0</v>
      </c>
    </row>
    <row r="11" spans="1:3" ht="13.5" thickBot="1">
      <c r="A11" s="9" t="s">
        <v>83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84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85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86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87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75</v>
      </c>
      <c r="C1" s="2" t="b">
        <f>"XL4Poppy"</f>
        <v>0</v>
      </c>
    </row>
    <row r="2" ht="13.5" thickBot="1">
      <c r="A2" s="1" t="s">
        <v>76</v>
      </c>
    </row>
    <row r="3" spans="1:3" ht="13.5" thickBot="1">
      <c r="A3" s="3" t="s">
        <v>77</v>
      </c>
      <c r="C3" s="4" t="s">
        <v>78</v>
      </c>
    </row>
    <row r="4" spans="1:3" ht="12.75">
      <c r="A4" s="3" t="e">
        <v>#N/A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79</v>
      </c>
      <c r="C7" s="5" t="e">
        <f>=</f>
        <v>#NAME?</v>
      </c>
    </row>
    <row r="8" spans="1:3" ht="12.75">
      <c r="A8" s="7" t="s">
        <v>80</v>
      </c>
      <c r="C8" s="5" t="e">
        <f>=</f>
        <v>#NAME?</v>
      </c>
    </row>
    <row r="9" spans="1:3" ht="12.75">
      <c r="A9" s="8" t="s">
        <v>81</v>
      </c>
      <c r="C9" s="5" t="e">
        <f>FALSE</f>
        <v>#NAME?</v>
      </c>
    </row>
    <row r="10" spans="1:3" ht="12.75">
      <c r="A10" s="7" t="s">
        <v>82</v>
      </c>
      <c r="C10" s="5" t="b">
        <f>A21</f>
        <v>0</v>
      </c>
    </row>
    <row r="11" spans="1:3" ht="13.5" thickBot="1">
      <c r="A11" s="9" t="s">
        <v>83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84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85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86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87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F28" sqref="F28"/>
    </sheetView>
  </sheetViews>
  <sheetFormatPr defaultColWidth="8.88671875" defaultRowHeight="13.5"/>
  <cols>
    <col min="1" max="1" width="8.88671875" style="15" customWidth="1"/>
    <col min="2" max="2" width="9.88671875" style="15" bestFit="1" customWidth="1"/>
    <col min="3" max="3" width="8.3359375" style="15" bestFit="1" customWidth="1"/>
    <col min="4" max="4" width="8.99609375" style="15" bestFit="1" customWidth="1"/>
    <col min="5" max="5" width="8.4453125" style="15" bestFit="1" customWidth="1"/>
    <col min="6" max="6" width="8.99609375" style="15" bestFit="1" customWidth="1"/>
    <col min="7" max="7" width="8.4453125" style="15" bestFit="1" customWidth="1"/>
    <col min="8" max="8" width="10.10546875" style="15" bestFit="1" customWidth="1"/>
    <col min="9" max="9" width="8.4453125" style="15" bestFit="1" customWidth="1"/>
    <col min="10" max="10" width="10.10546875" style="15" bestFit="1" customWidth="1"/>
    <col min="11" max="11" width="8.4453125" style="15" bestFit="1" customWidth="1"/>
    <col min="12" max="12" width="10.10546875" style="15" bestFit="1" customWidth="1"/>
    <col min="13" max="13" width="8.4453125" style="15" bestFit="1" customWidth="1"/>
    <col min="14" max="14" width="8.21484375" style="15" bestFit="1" customWidth="1"/>
    <col min="15" max="15" width="8.4453125" style="15" bestFit="1" customWidth="1"/>
    <col min="16" max="16" width="8.99609375" style="15" bestFit="1" customWidth="1"/>
    <col min="17" max="17" width="10.10546875" style="15" customWidth="1"/>
    <col min="18" max="18" width="10.5546875" style="15" customWidth="1"/>
    <col min="19" max="16384" width="8.88671875" style="15" customWidth="1"/>
  </cols>
  <sheetData>
    <row r="1" spans="1:18" s="25" customFormat="1" ht="33.75" customHeight="1">
      <c r="A1" s="510" t="s">
        <v>101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s="25" customFormat="1" ht="18" customHeight="1">
      <c r="A2" s="25" t="s">
        <v>102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6" t="s">
        <v>46</v>
      </c>
    </row>
    <row r="3" spans="1:18" s="64" customFormat="1" ht="25.5" customHeight="1">
      <c r="A3" s="72"/>
      <c r="B3" s="511" t="s">
        <v>225</v>
      </c>
      <c r="C3" s="512"/>
      <c r="D3" s="511" t="s">
        <v>226</v>
      </c>
      <c r="E3" s="512"/>
      <c r="F3" s="511" t="s">
        <v>227</v>
      </c>
      <c r="G3" s="512"/>
      <c r="H3" s="511" t="s">
        <v>228</v>
      </c>
      <c r="I3" s="512"/>
      <c r="J3" s="513" t="s">
        <v>229</v>
      </c>
      <c r="K3" s="514"/>
      <c r="L3" s="515"/>
      <c r="M3" s="515"/>
      <c r="N3" s="515"/>
      <c r="O3" s="515"/>
      <c r="P3" s="515"/>
      <c r="Q3" s="516"/>
      <c r="R3" s="72"/>
    </row>
    <row r="4" spans="1:18" s="64" customFormat="1" ht="18" customHeight="1">
      <c r="A4" s="75" t="s">
        <v>231</v>
      </c>
      <c r="B4" s="36"/>
      <c r="C4" s="76" t="s">
        <v>232</v>
      </c>
      <c r="D4" s="75"/>
      <c r="E4" s="76" t="s">
        <v>232</v>
      </c>
      <c r="F4" s="75"/>
      <c r="G4" s="76" t="s">
        <v>232</v>
      </c>
      <c r="H4" s="75"/>
      <c r="I4" s="76" t="s">
        <v>232</v>
      </c>
      <c r="J4" s="511" t="s">
        <v>233</v>
      </c>
      <c r="K4" s="512"/>
      <c r="L4" s="511" t="s">
        <v>234</v>
      </c>
      <c r="M4" s="512"/>
      <c r="N4" s="511" t="s">
        <v>235</v>
      </c>
      <c r="O4" s="512"/>
      <c r="P4" s="511" t="s">
        <v>236</v>
      </c>
      <c r="Q4" s="512"/>
      <c r="R4" s="75" t="s">
        <v>237</v>
      </c>
    </row>
    <row r="5" spans="1:18" s="64" customFormat="1" ht="18" customHeight="1">
      <c r="A5" s="75"/>
      <c r="B5" s="36"/>
      <c r="C5" s="77"/>
      <c r="D5" s="75"/>
      <c r="E5" s="77"/>
      <c r="F5" s="75"/>
      <c r="G5" s="77"/>
      <c r="H5" s="75"/>
      <c r="I5" s="77"/>
      <c r="J5" s="75"/>
      <c r="K5" s="76" t="s">
        <v>232</v>
      </c>
      <c r="L5" s="78" t="s">
        <v>238</v>
      </c>
      <c r="M5" s="76" t="s">
        <v>232</v>
      </c>
      <c r="N5" s="75"/>
      <c r="O5" s="76" t="s">
        <v>232</v>
      </c>
      <c r="P5" s="75"/>
      <c r="Q5" s="76" t="s">
        <v>232</v>
      </c>
      <c r="R5" s="75"/>
    </row>
    <row r="6" spans="1:18" s="64" customFormat="1" ht="18" customHeight="1">
      <c r="A6" s="75" t="s">
        <v>239</v>
      </c>
      <c r="B6" s="79"/>
      <c r="C6" s="79"/>
      <c r="D6" s="79"/>
      <c r="E6" s="79"/>
      <c r="F6" s="79"/>
      <c r="G6" s="79"/>
      <c r="H6" s="79"/>
      <c r="I6" s="79"/>
      <c r="J6" s="79"/>
      <c r="K6" s="77"/>
      <c r="L6" s="75" t="s">
        <v>240</v>
      </c>
      <c r="M6" s="77"/>
      <c r="N6" s="75"/>
      <c r="O6" s="77"/>
      <c r="P6" s="75" t="s">
        <v>241</v>
      </c>
      <c r="Q6" s="77"/>
      <c r="R6" s="75" t="s">
        <v>242</v>
      </c>
    </row>
    <row r="7" spans="1:18" s="64" customFormat="1" ht="18" customHeight="1">
      <c r="A7" s="80"/>
      <c r="B7" s="45" t="s">
        <v>243</v>
      </c>
      <c r="C7" s="81" t="s">
        <v>244</v>
      </c>
      <c r="D7" s="80" t="s">
        <v>245</v>
      </c>
      <c r="E7" s="81" t="s">
        <v>244</v>
      </c>
      <c r="F7" s="80" t="s">
        <v>246</v>
      </c>
      <c r="G7" s="81" t="s">
        <v>244</v>
      </c>
      <c r="H7" s="80" t="s">
        <v>247</v>
      </c>
      <c r="I7" s="81" t="s">
        <v>244</v>
      </c>
      <c r="J7" s="80" t="s">
        <v>248</v>
      </c>
      <c r="K7" s="81" t="s">
        <v>244</v>
      </c>
      <c r="L7" s="80" t="s">
        <v>249</v>
      </c>
      <c r="M7" s="81" t="s">
        <v>244</v>
      </c>
      <c r="N7" s="80" t="s">
        <v>250</v>
      </c>
      <c r="O7" s="81" t="s">
        <v>244</v>
      </c>
      <c r="P7" s="82" t="s">
        <v>251</v>
      </c>
      <c r="Q7" s="81" t="s">
        <v>244</v>
      </c>
      <c r="R7" s="80"/>
    </row>
    <row r="8" spans="1:18" s="91" customFormat="1" ht="22.5" customHeight="1">
      <c r="A8" s="83" t="s">
        <v>125</v>
      </c>
      <c r="B8" s="84">
        <v>3183209</v>
      </c>
      <c r="C8" s="85">
        <v>100</v>
      </c>
      <c r="D8" s="86">
        <v>550996</v>
      </c>
      <c r="E8" s="87">
        <v>17.3</v>
      </c>
      <c r="F8" s="86">
        <v>189762</v>
      </c>
      <c r="G8" s="87">
        <v>6</v>
      </c>
      <c r="H8" s="86">
        <v>1444683</v>
      </c>
      <c r="I8" s="87">
        <v>45.4</v>
      </c>
      <c r="J8" s="88">
        <v>997768</v>
      </c>
      <c r="K8" s="87">
        <v>31.3</v>
      </c>
      <c r="L8" s="86">
        <v>842006</v>
      </c>
      <c r="M8" s="87">
        <v>26.5</v>
      </c>
      <c r="N8" s="86">
        <v>9618</v>
      </c>
      <c r="O8" s="87">
        <v>0.3</v>
      </c>
      <c r="P8" s="86">
        <v>146144</v>
      </c>
      <c r="Q8" s="89">
        <v>4.6</v>
      </c>
      <c r="R8" s="90" t="s">
        <v>125</v>
      </c>
    </row>
    <row r="9" spans="1:18" s="91" customFormat="1" ht="22.5" customHeight="1">
      <c r="A9" s="92" t="s">
        <v>126</v>
      </c>
      <c r="B9" s="93">
        <v>3352343</v>
      </c>
      <c r="C9" s="94">
        <v>100</v>
      </c>
      <c r="D9" s="95">
        <v>560849</v>
      </c>
      <c r="E9" s="94">
        <v>16.7</v>
      </c>
      <c r="F9" s="88">
        <v>207031</v>
      </c>
      <c r="G9" s="94">
        <v>6.2</v>
      </c>
      <c r="H9" s="88">
        <v>1534130</v>
      </c>
      <c r="I9" s="94">
        <v>45.8</v>
      </c>
      <c r="J9" s="88">
        <v>1050332</v>
      </c>
      <c r="K9" s="94">
        <v>31.3</v>
      </c>
      <c r="L9" s="88">
        <v>893683</v>
      </c>
      <c r="M9" s="94">
        <v>26.7</v>
      </c>
      <c r="N9" s="88">
        <v>5677</v>
      </c>
      <c r="O9" s="94">
        <v>0.2</v>
      </c>
      <c r="P9" s="88">
        <v>150973</v>
      </c>
      <c r="Q9" s="96">
        <v>4.5</v>
      </c>
      <c r="R9" s="97" t="s">
        <v>126</v>
      </c>
    </row>
    <row r="10" spans="1:18" s="91" customFormat="1" ht="22.5" customHeight="1">
      <c r="A10" s="92" t="s">
        <v>156</v>
      </c>
      <c r="B10" s="93">
        <v>3574624</v>
      </c>
      <c r="C10" s="94">
        <v>100</v>
      </c>
      <c r="D10" s="95">
        <v>602705</v>
      </c>
      <c r="E10" s="94">
        <v>16.86065443526368</v>
      </c>
      <c r="F10" s="88">
        <v>219642</v>
      </c>
      <c r="G10" s="94">
        <v>6.144478412274969</v>
      </c>
      <c r="H10" s="88">
        <v>1629902</v>
      </c>
      <c r="I10" s="94">
        <v>45.59645993536663</v>
      </c>
      <c r="J10" s="88">
        <v>1122375</v>
      </c>
      <c r="K10" s="94">
        <v>31.39840721709472</v>
      </c>
      <c r="L10" s="88">
        <v>950177</v>
      </c>
      <c r="M10" s="94">
        <v>26.581173292631615</v>
      </c>
      <c r="N10" s="88">
        <v>6816</v>
      </c>
      <c r="O10" s="94">
        <v>0.19067739711924947</v>
      </c>
      <c r="P10" s="88">
        <v>165382</v>
      </c>
      <c r="Q10" s="96">
        <v>4.626556527343855</v>
      </c>
      <c r="R10" s="97" t="s">
        <v>156</v>
      </c>
    </row>
    <row r="11" spans="1:18" s="91" customFormat="1" ht="22.5" customHeight="1">
      <c r="A11" s="92" t="s">
        <v>207</v>
      </c>
      <c r="B11" s="93">
        <v>3710079</v>
      </c>
      <c r="C11" s="94">
        <v>100</v>
      </c>
      <c r="D11" s="95">
        <v>612721</v>
      </c>
      <c r="E11" s="94">
        <v>16.515039167629585</v>
      </c>
      <c r="F11" s="88">
        <v>226199</v>
      </c>
      <c r="G11" s="94">
        <v>6.096878260543778</v>
      </c>
      <c r="H11" s="88">
        <v>1674354</v>
      </c>
      <c r="I11" s="94">
        <v>45.12987459296689</v>
      </c>
      <c r="J11" s="88">
        <v>1196805</v>
      </c>
      <c r="K11" s="94">
        <v>32.25820797885975</v>
      </c>
      <c r="L11" s="88">
        <v>1010787</v>
      </c>
      <c r="M11" s="94">
        <v>27.244352478747757</v>
      </c>
      <c r="N11" s="88">
        <v>7014</v>
      </c>
      <c r="O11" s="94">
        <v>0.1890525781256949</v>
      </c>
      <c r="P11" s="88">
        <v>179004</v>
      </c>
      <c r="Q11" s="96">
        <v>4.824802921986297</v>
      </c>
      <c r="R11" s="97" t="s">
        <v>207</v>
      </c>
    </row>
    <row r="12" spans="1:20" s="105" customFormat="1" ht="22.5" customHeight="1">
      <c r="A12" s="98" t="s">
        <v>252</v>
      </c>
      <c r="B12" s="99">
        <v>3864639</v>
      </c>
      <c r="C12" s="101">
        <v>100</v>
      </c>
      <c r="D12" s="99">
        <v>634237</v>
      </c>
      <c r="E12" s="101">
        <f>D12/B12*100</f>
        <v>16.411287056824715</v>
      </c>
      <c r="F12" s="99">
        <v>243850</v>
      </c>
      <c r="G12" s="102">
        <f>F12/B12*100</f>
        <v>6.309774341148035</v>
      </c>
      <c r="H12" s="99">
        <v>1721761</v>
      </c>
      <c r="I12" s="102">
        <f>H12/B12*100</f>
        <v>44.55166446335608</v>
      </c>
      <c r="J12" s="99">
        <f>SUM(J13:J24)</f>
        <v>1264783</v>
      </c>
      <c r="K12" s="102">
        <f>J12/B12*100</f>
        <v>32.72706713356668</v>
      </c>
      <c r="L12" s="99">
        <v>1063135</v>
      </c>
      <c r="M12" s="102">
        <f>L12/B12*100</f>
        <v>27.509296469864324</v>
      </c>
      <c r="N12" s="99">
        <v>6926</v>
      </c>
      <c r="O12" s="102">
        <f>N12/B12*100</f>
        <v>0.17921466920972437</v>
      </c>
      <c r="P12" s="99">
        <v>194726</v>
      </c>
      <c r="Q12" s="103">
        <f>P12/B12*100</f>
        <v>5.038659497044873</v>
      </c>
      <c r="R12" s="104" t="s">
        <v>252</v>
      </c>
      <c r="T12" s="106"/>
    </row>
    <row r="13" spans="1:18" s="111" customFormat="1" ht="22.5" customHeight="1">
      <c r="A13" s="107" t="s">
        <v>253</v>
      </c>
      <c r="B13" s="108">
        <v>355967</v>
      </c>
      <c r="C13" s="94">
        <v>100</v>
      </c>
      <c r="D13" s="108">
        <v>58346</v>
      </c>
      <c r="E13" s="94">
        <f aca="true" t="shared" si="0" ref="E13:E24">D13/B13*100</f>
        <v>16.390845218798372</v>
      </c>
      <c r="F13" s="86">
        <v>21929</v>
      </c>
      <c r="G13" s="109">
        <f aca="true" t="shared" si="1" ref="G13:G24">F13/B13*100</f>
        <v>6.160402509221361</v>
      </c>
      <c r="H13" s="86">
        <v>161086</v>
      </c>
      <c r="I13" s="109">
        <f aca="true" t="shared" si="2" ref="I13:I24">H13/B13*100</f>
        <v>45.25307121165726</v>
      </c>
      <c r="J13" s="86">
        <v>114604</v>
      </c>
      <c r="K13" s="109">
        <f aca="true" t="shared" si="3" ref="K13:K24">J13/B13*100</f>
        <v>32.19511921048861</v>
      </c>
      <c r="L13" s="86">
        <v>97307</v>
      </c>
      <c r="M13" s="109">
        <f aca="true" t="shared" si="4" ref="M13:M24">L13/B13*100</f>
        <v>27.335960917725522</v>
      </c>
      <c r="N13" s="86">
        <v>573</v>
      </c>
      <c r="O13" s="109">
        <f aca="true" t="shared" si="5" ref="O13:O24">N13/B13*100</f>
        <v>0.16096997755409911</v>
      </c>
      <c r="P13" s="86">
        <v>16723</v>
      </c>
      <c r="Q13" s="110">
        <f aca="true" t="shared" si="6" ref="Q13:Q24">P13/B13*100</f>
        <v>4.697907390291797</v>
      </c>
      <c r="R13" s="36" t="s">
        <v>254</v>
      </c>
    </row>
    <row r="14" spans="1:18" s="111" customFormat="1" ht="22.5" customHeight="1">
      <c r="A14" s="107" t="s">
        <v>255</v>
      </c>
      <c r="B14" s="108">
        <f>D14+F14+H14+J14</f>
        <v>358005</v>
      </c>
      <c r="C14" s="94">
        <v>100</v>
      </c>
      <c r="D14" s="108">
        <v>59077</v>
      </c>
      <c r="E14" s="94">
        <f t="shared" si="0"/>
        <v>16.501724836245305</v>
      </c>
      <c r="F14" s="86">
        <v>21764</v>
      </c>
      <c r="G14" s="109">
        <f t="shared" si="1"/>
        <v>6.079244703286267</v>
      </c>
      <c r="H14" s="86">
        <v>159612</v>
      </c>
      <c r="I14" s="109">
        <f t="shared" si="2"/>
        <v>44.58373486403821</v>
      </c>
      <c r="J14" s="86">
        <v>117552</v>
      </c>
      <c r="K14" s="109">
        <f t="shared" si="3"/>
        <v>32.83529559643022</v>
      </c>
      <c r="L14" s="86">
        <v>101535</v>
      </c>
      <c r="M14" s="109">
        <f t="shared" si="4"/>
        <v>28.36133573553442</v>
      </c>
      <c r="N14" s="86">
        <v>496</v>
      </c>
      <c r="O14" s="109">
        <f t="shared" si="5"/>
        <v>0.13854555103978997</v>
      </c>
      <c r="P14" s="86">
        <v>15520</v>
      </c>
      <c r="Q14" s="110">
        <f t="shared" si="6"/>
        <v>4.335134984148266</v>
      </c>
      <c r="R14" s="36" t="s">
        <v>256</v>
      </c>
    </row>
    <row r="15" spans="1:18" s="111" customFormat="1" ht="22.5" customHeight="1">
      <c r="A15" s="107" t="s">
        <v>257</v>
      </c>
      <c r="B15" s="108">
        <f>D15+F15+H15+J15</f>
        <v>332924</v>
      </c>
      <c r="C15" s="94">
        <v>100</v>
      </c>
      <c r="D15" s="108">
        <v>53951</v>
      </c>
      <c r="E15" s="94">
        <f t="shared" si="0"/>
        <v>16.205199985582293</v>
      </c>
      <c r="F15" s="86">
        <v>20909</v>
      </c>
      <c r="G15" s="109">
        <f t="shared" si="1"/>
        <v>6.280412346361332</v>
      </c>
      <c r="H15" s="86">
        <v>147146</v>
      </c>
      <c r="I15" s="109">
        <f t="shared" si="2"/>
        <v>44.19807523639029</v>
      </c>
      <c r="J15" s="86">
        <v>110918</v>
      </c>
      <c r="K15" s="109">
        <f t="shared" si="3"/>
        <v>33.316312431666084</v>
      </c>
      <c r="L15" s="86">
        <v>94863</v>
      </c>
      <c r="M15" s="109">
        <f t="shared" si="4"/>
        <v>28.493890497530966</v>
      </c>
      <c r="N15" s="86">
        <v>558</v>
      </c>
      <c r="O15" s="109">
        <f t="shared" si="5"/>
        <v>0.1676058199468948</v>
      </c>
      <c r="P15" s="86">
        <v>15496</v>
      </c>
      <c r="Q15" s="110">
        <f t="shared" si="6"/>
        <v>4.654515745335272</v>
      </c>
      <c r="R15" s="36" t="s">
        <v>258</v>
      </c>
    </row>
    <row r="16" spans="1:18" s="111" customFormat="1" ht="22.5" customHeight="1">
      <c r="A16" s="107" t="s">
        <v>259</v>
      </c>
      <c r="B16" s="108">
        <f>D16+F16+H16+J16</f>
        <v>327774</v>
      </c>
      <c r="C16" s="94">
        <v>100</v>
      </c>
      <c r="D16" s="108">
        <v>53219</v>
      </c>
      <c r="E16" s="94">
        <f t="shared" si="0"/>
        <v>16.236492217198435</v>
      </c>
      <c r="F16" s="86">
        <v>19440</v>
      </c>
      <c r="G16" s="109">
        <f t="shared" si="1"/>
        <v>5.930915813944974</v>
      </c>
      <c r="H16" s="86">
        <v>140349</v>
      </c>
      <c r="I16" s="109">
        <f t="shared" si="2"/>
        <v>42.81883248823885</v>
      </c>
      <c r="J16" s="86">
        <v>114766</v>
      </c>
      <c r="K16" s="109">
        <f t="shared" si="3"/>
        <v>35.01375948061774</v>
      </c>
      <c r="L16" s="86">
        <v>98591</v>
      </c>
      <c r="M16" s="109">
        <f t="shared" si="4"/>
        <v>30.078956842214456</v>
      </c>
      <c r="N16" s="86">
        <v>608</v>
      </c>
      <c r="O16" s="109">
        <f t="shared" si="5"/>
        <v>0.18549366331679754</v>
      </c>
      <c r="P16" s="86">
        <v>15565</v>
      </c>
      <c r="Q16" s="110">
        <f t="shared" si="6"/>
        <v>4.748698798562424</v>
      </c>
      <c r="R16" s="36" t="s">
        <v>260</v>
      </c>
    </row>
    <row r="17" spans="1:18" s="111" customFormat="1" ht="22.5" customHeight="1">
      <c r="A17" s="107" t="s">
        <v>261</v>
      </c>
      <c r="B17" s="108">
        <f>D17+F17+H17+J17</f>
        <v>293721</v>
      </c>
      <c r="C17" s="94">
        <v>100</v>
      </c>
      <c r="D17" s="108">
        <v>47312</v>
      </c>
      <c r="E17" s="94">
        <f t="shared" si="0"/>
        <v>16.10780298310301</v>
      </c>
      <c r="F17" s="86">
        <v>17291</v>
      </c>
      <c r="G17" s="109">
        <f t="shared" si="1"/>
        <v>5.886879045080195</v>
      </c>
      <c r="H17" s="86">
        <v>126026</v>
      </c>
      <c r="I17" s="109">
        <f t="shared" si="2"/>
        <v>42.906703980988766</v>
      </c>
      <c r="J17" s="86">
        <v>103092</v>
      </c>
      <c r="K17" s="109">
        <f t="shared" si="3"/>
        <v>35.09861399082803</v>
      </c>
      <c r="L17" s="86">
        <v>87180</v>
      </c>
      <c r="M17" s="109">
        <f t="shared" si="4"/>
        <v>29.68122810422135</v>
      </c>
      <c r="N17" s="86">
        <v>497</v>
      </c>
      <c r="O17" s="109">
        <f t="shared" si="5"/>
        <v>0.16920819417065855</v>
      </c>
      <c r="P17" s="86">
        <v>15413</v>
      </c>
      <c r="Q17" s="110">
        <f t="shared" si="6"/>
        <v>5.247496774149618</v>
      </c>
      <c r="R17" s="36" t="s">
        <v>262</v>
      </c>
    </row>
    <row r="18" spans="1:18" s="111" customFormat="1" ht="22.5" customHeight="1">
      <c r="A18" s="107" t="s">
        <v>263</v>
      </c>
      <c r="B18" s="108">
        <v>295263</v>
      </c>
      <c r="C18" s="94">
        <v>100</v>
      </c>
      <c r="D18" s="108">
        <v>45727</v>
      </c>
      <c r="E18" s="94">
        <f t="shared" si="0"/>
        <v>15.486871026847252</v>
      </c>
      <c r="F18" s="86">
        <v>17758</v>
      </c>
      <c r="G18" s="109">
        <f t="shared" si="1"/>
        <v>6.014299116380989</v>
      </c>
      <c r="H18" s="86">
        <v>129984</v>
      </c>
      <c r="I18" s="109">
        <f t="shared" si="2"/>
        <v>44.02312514605623</v>
      </c>
      <c r="J18" s="86">
        <v>101793</v>
      </c>
      <c r="K18" s="109">
        <f t="shared" si="3"/>
        <v>34.4753660296075</v>
      </c>
      <c r="L18" s="86">
        <v>85581</v>
      </c>
      <c r="M18" s="109">
        <f t="shared" si="4"/>
        <v>28.98466790623952</v>
      </c>
      <c r="N18" s="86">
        <v>584</v>
      </c>
      <c r="O18" s="109">
        <f t="shared" si="5"/>
        <v>0.19778976708900198</v>
      </c>
      <c r="P18" s="86">
        <v>15626</v>
      </c>
      <c r="Q18" s="110">
        <f t="shared" si="6"/>
        <v>5.29223099406292</v>
      </c>
      <c r="R18" s="36" t="s">
        <v>264</v>
      </c>
    </row>
    <row r="19" spans="1:18" s="111" customFormat="1" ht="22.5" customHeight="1">
      <c r="A19" s="107" t="s">
        <v>265</v>
      </c>
      <c r="B19" s="108">
        <v>308449</v>
      </c>
      <c r="C19" s="94">
        <v>100</v>
      </c>
      <c r="D19" s="108">
        <v>49149</v>
      </c>
      <c r="E19" s="94">
        <f t="shared" si="0"/>
        <v>15.93423872341943</v>
      </c>
      <c r="F19" s="86">
        <v>20498</v>
      </c>
      <c r="G19" s="109">
        <f t="shared" si="1"/>
        <v>6.6455070368197005</v>
      </c>
      <c r="H19" s="86">
        <v>141121</v>
      </c>
      <c r="I19" s="109">
        <f t="shared" si="2"/>
        <v>45.75180986159786</v>
      </c>
      <c r="J19" s="86">
        <v>97679</v>
      </c>
      <c r="K19" s="109">
        <f t="shared" si="3"/>
        <v>31.667795972754003</v>
      </c>
      <c r="L19" s="86">
        <v>80690</v>
      </c>
      <c r="M19" s="109">
        <f t="shared" si="4"/>
        <v>26.159916226021156</v>
      </c>
      <c r="N19" s="86">
        <v>611</v>
      </c>
      <c r="O19" s="109">
        <f t="shared" si="5"/>
        <v>0.19808785244886515</v>
      </c>
      <c r="P19" s="86">
        <v>16377</v>
      </c>
      <c r="Q19" s="110">
        <f t="shared" si="6"/>
        <v>5.309467691579483</v>
      </c>
      <c r="R19" s="36" t="s">
        <v>266</v>
      </c>
    </row>
    <row r="20" spans="1:18" s="111" customFormat="1" ht="22.5" customHeight="1">
      <c r="A20" s="107" t="s">
        <v>267</v>
      </c>
      <c r="B20" s="108">
        <v>355591</v>
      </c>
      <c r="C20" s="94">
        <v>100</v>
      </c>
      <c r="D20" s="108">
        <v>62294</v>
      </c>
      <c r="E20" s="94">
        <f t="shared" si="0"/>
        <v>17.518441130399815</v>
      </c>
      <c r="F20" s="86">
        <v>23169</v>
      </c>
      <c r="G20" s="109">
        <f t="shared" si="1"/>
        <v>6.515631722962617</v>
      </c>
      <c r="H20" s="86">
        <v>167090</v>
      </c>
      <c r="I20" s="109">
        <f t="shared" si="2"/>
        <v>46.98937824635607</v>
      </c>
      <c r="J20" s="86">
        <v>103037</v>
      </c>
      <c r="K20" s="109">
        <f t="shared" si="3"/>
        <v>28.97626767831582</v>
      </c>
      <c r="L20" s="86">
        <v>84859</v>
      </c>
      <c r="M20" s="109">
        <f t="shared" si="4"/>
        <v>23.86421478608851</v>
      </c>
      <c r="N20" s="86">
        <v>640</v>
      </c>
      <c r="O20" s="109">
        <f t="shared" si="5"/>
        <v>0.17998205803858927</v>
      </c>
      <c r="P20" s="86">
        <v>17536</v>
      </c>
      <c r="Q20" s="110">
        <f t="shared" si="6"/>
        <v>4.931508390257346</v>
      </c>
      <c r="R20" s="36" t="s">
        <v>268</v>
      </c>
    </row>
    <row r="21" spans="1:18" s="111" customFormat="1" ht="22.5" customHeight="1">
      <c r="A21" s="107" t="s">
        <v>269</v>
      </c>
      <c r="B21" s="108">
        <v>314567</v>
      </c>
      <c r="C21" s="94">
        <v>100</v>
      </c>
      <c r="D21" s="108">
        <v>54108</v>
      </c>
      <c r="E21" s="94">
        <f t="shared" si="0"/>
        <v>17.200787113715045</v>
      </c>
      <c r="F21" s="86">
        <v>21368</v>
      </c>
      <c r="G21" s="109">
        <f t="shared" si="1"/>
        <v>6.7928295084989845</v>
      </c>
      <c r="H21" s="86">
        <v>144299</v>
      </c>
      <c r="I21" s="109">
        <f t="shared" si="2"/>
        <v>45.87226250687453</v>
      </c>
      <c r="J21" s="86">
        <v>94791</v>
      </c>
      <c r="K21" s="109">
        <f t="shared" si="3"/>
        <v>30.133802973611346</v>
      </c>
      <c r="L21" s="86">
        <v>79565</v>
      </c>
      <c r="M21" s="109">
        <f t="shared" si="4"/>
        <v>25.29349868231569</v>
      </c>
      <c r="N21" s="86">
        <v>548</v>
      </c>
      <c r="O21" s="109">
        <f t="shared" si="5"/>
        <v>0.1742077204538302</v>
      </c>
      <c r="P21" s="86">
        <v>14677</v>
      </c>
      <c r="Q21" s="110">
        <f t="shared" si="6"/>
        <v>4.665778673541725</v>
      </c>
      <c r="R21" s="36" t="s">
        <v>270</v>
      </c>
    </row>
    <row r="22" spans="1:18" s="111" customFormat="1" ht="22.5" customHeight="1">
      <c r="A22" s="107" t="s">
        <v>271</v>
      </c>
      <c r="B22" s="108">
        <v>283474</v>
      </c>
      <c r="C22" s="94">
        <v>100</v>
      </c>
      <c r="D22" s="108">
        <v>45890</v>
      </c>
      <c r="E22" s="94">
        <f t="shared" si="0"/>
        <v>16.188433507129403</v>
      </c>
      <c r="F22" s="86">
        <v>17921</v>
      </c>
      <c r="G22" s="109">
        <f t="shared" si="1"/>
        <v>6.321920176100806</v>
      </c>
      <c r="H22" s="86">
        <v>124528</v>
      </c>
      <c r="I22" s="109">
        <f t="shared" si="2"/>
        <v>43.929249243316846</v>
      </c>
      <c r="J22" s="86">
        <v>95133</v>
      </c>
      <c r="K22" s="109">
        <f t="shared" si="3"/>
        <v>33.55969154137593</v>
      </c>
      <c r="L22" s="86">
        <v>78611</v>
      </c>
      <c r="M22" s="109">
        <f t="shared" si="4"/>
        <v>27.731291053147732</v>
      </c>
      <c r="N22" s="86">
        <v>599</v>
      </c>
      <c r="O22" s="109">
        <f t="shared" si="5"/>
        <v>0.21130685706625651</v>
      </c>
      <c r="P22" s="86">
        <v>15922</v>
      </c>
      <c r="Q22" s="110">
        <f t="shared" si="6"/>
        <v>5.6167408651234325</v>
      </c>
      <c r="R22" s="36" t="s">
        <v>272</v>
      </c>
    </row>
    <row r="23" spans="1:18" s="111" customFormat="1" ht="22.5" customHeight="1">
      <c r="A23" s="107" t="s">
        <v>273</v>
      </c>
      <c r="B23" s="108">
        <v>305359</v>
      </c>
      <c r="C23" s="94">
        <v>100</v>
      </c>
      <c r="D23" s="108">
        <v>50050</v>
      </c>
      <c r="E23" s="94">
        <f t="shared" si="0"/>
        <v>16.390543589676412</v>
      </c>
      <c r="F23" s="86">
        <v>19490</v>
      </c>
      <c r="G23" s="109">
        <f t="shared" si="1"/>
        <v>6.382651240015851</v>
      </c>
      <c r="H23" s="86">
        <v>132315</v>
      </c>
      <c r="I23" s="109">
        <f t="shared" si="2"/>
        <v>43.33096453682387</v>
      </c>
      <c r="J23" s="86">
        <v>103503</v>
      </c>
      <c r="K23" s="109">
        <f t="shared" si="3"/>
        <v>33.89551315009546</v>
      </c>
      <c r="L23" s="86">
        <v>84811</v>
      </c>
      <c r="M23" s="109">
        <f t="shared" si="4"/>
        <v>27.774193654026902</v>
      </c>
      <c r="N23" s="86">
        <v>669</v>
      </c>
      <c r="O23" s="109">
        <f t="shared" si="5"/>
        <v>0.2190863868430274</v>
      </c>
      <c r="P23" s="86">
        <v>18022</v>
      </c>
      <c r="Q23" s="110">
        <f t="shared" si="6"/>
        <v>5.90190562583713</v>
      </c>
      <c r="R23" s="36" t="s">
        <v>274</v>
      </c>
    </row>
    <row r="24" spans="1:18" s="111" customFormat="1" ht="22.5" customHeight="1">
      <c r="A24" s="112" t="s">
        <v>275</v>
      </c>
      <c r="B24" s="113">
        <v>333536</v>
      </c>
      <c r="C24" s="114">
        <v>100</v>
      </c>
      <c r="D24" s="115">
        <v>55110</v>
      </c>
      <c r="E24" s="114">
        <f t="shared" si="0"/>
        <v>16.522954043941283</v>
      </c>
      <c r="F24" s="116">
        <v>22308</v>
      </c>
      <c r="G24" s="117">
        <f t="shared" si="1"/>
        <v>6.6883334932361125</v>
      </c>
      <c r="H24" s="116">
        <v>148201</v>
      </c>
      <c r="I24" s="117">
        <f t="shared" si="2"/>
        <v>44.433284562985705</v>
      </c>
      <c r="J24" s="116">
        <v>107915</v>
      </c>
      <c r="K24" s="117">
        <f t="shared" si="3"/>
        <v>32.35482826441524</v>
      </c>
      <c r="L24" s="116">
        <v>89536</v>
      </c>
      <c r="M24" s="117">
        <f t="shared" si="4"/>
        <v>26.84447855703732</v>
      </c>
      <c r="N24" s="116">
        <v>535</v>
      </c>
      <c r="O24" s="117">
        <f t="shared" si="5"/>
        <v>0.1604024752950206</v>
      </c>
      <c r="P24" s="116">
        <v>17843</v>
      </c>
      <c r="Q24" s="118">
        <f t="shared" si="6"/>
        <v>5.349647414372062</v>
      </c>
      <c r="R24" s="45" t="s">
        <v>276</v>
      </c>
    </row>
    <row r="25" spans="1:18" s="48" customFormat="1" ht="15.75" customHeight="1">
      <c r="A25" s="22" t="s">
        <v>171</v>
      </c>
      <c r="B25" s="119"/>
      <c r="C25" s="22"/>
      <c r="D25" s="22"/>
      <c r="E25" s="20"/>
      <c r="F25" s="20"/>
      <c r="G25" s="20"/>
      <c r="H25" s="20"/>
      <c r="I25" s="20"/>
      <c r="K25" s="20"/>
      <c r="M25" s="21" t="s">
        <v>127</v>
      </c>
      <c r="R25" s="21"/>
    </row>
    <row r="26" spans="1:18" s="48" customFormat="1" ht="15.75" customHeight="1">
      <c r="A26" s="22" t="s">
        <v>534</v>
      </c>
      <c r="B26" s="22"/>
      <c r="C26" s="22"/>
      <c r="D26" s="20"/>
      <c r="E26" s="20"/>
      <c r="F26" s="20"/>
      <c r="G26" s="20"/>
      <c r="H26" s="20"/>
      <c r="I26" s="20"/>
      <c r="J26" s="20"/>
      <c r="K26" s="20"/>
      <c r="L26" s="20"/>
      <c r="M26" s="51" t="s">
        <v>169</v>
      </c>
      <c r="N26" s="20"/>
      <c r="P26" s="22"/>
      <c r="Q26" s="22"/>
      <c r="R26" s="120"/>
    </row>
    <row r="27" spans="1:19" s="48" customFormat="1" ht="15.75" customHeight="1">
      <c r="A27" s="51" t="s">
        <v>535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M27" s="51"/>
      <c r="N27" s="51"/>
      <c r="O27" s="51"/>
      <c r="P27" s="51"/>
      <c r="Q27" s="51"/>
      <c r="R27" s="51"/>
      <c r="S27" s="51"/>
    </row>
  </sheetData>
  <sheetProtection/>
  <mergeCells count="10">
    <mergeCell ref="J4:K4"/>
    <mergeCell ref="L4:M4"/>
    <mergeCell ref="N4:O4"/>
    <mergeCell ref="P4:Q4"/>
    <mergeCell ref="A1:R1"/>
    <mergeCell ref="B3:C3"/>
    <mergeCell ref="D3:E3"/>
    <mergeCell ref="F3:G3"/>
    <mergeCell ref="H3:I3"/>
    <mergeCell ref="J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E38" sqref="E38"/>
    </sheetView>
  </sheetViews>
  <sheetFormatPr defaultColWidth="8.88671875" defaultRowHeight="13.5"/>
  <cols>
    <col min="1" max="1" width="8.88671875" style="15" customWidth="1"/>
    <col min="2" max="2" width="9.88671875" style="15" bestFit="1" customWidth="1"/>
    <col min="3" max="3" width="9.88671875" style="15" customWidth="1"/>
    <col min="4" max="4" width="9.77734375" style="15" customWidth="1"/>
    <col min="5" max="5" width="9.88671875" style="15" customWidth="1"/>
    <col min="6" max="6" width="10.6640625" style="15" customWidth="1"/>
    <col min="7" max="7" width="12.21484375" style="15" customWidth="1"/>
    <col min="8" max="8" width="10.77734375" style="15" customWidth="1"/>
    <col min="9" max="9" width="10.21484375" style="15" customWidth="1"/>
    <col min="10" max="10" width="10.6640625" style="15" customWidth="1"/>
    <col min="11" max="11" width="10.3359375" style="15" customWidth="1"/>
    <col min="12" max="12" width="11.21484375" style="15" customWidth="1"/>
    <col min="13" max="16384" width="8.88671875" style="15" customWidth="1"/>
  </cols>
  <sheetData>
    <row r="1" spans="1:13" s="25" customFormat="1" ht="42.75" customHeight="1">
      <c r="A1" s="521" t="s">
        <v>163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13" s="25" customFormat="1" ht="18" customHeight="1">
      <c r="A2" s="25" t="s">
        <v>223</v>
      </c>
      <c r="B2" s="121"/>
      <c r="C2" s="14"/>
      <c r="D2" s="14"/>
      <c r="E2" s="16"/>
      <c r="F2" s="16"/>
      <c r="G2" s="16"/>
      <c r="H2" s="14"/>
      <c r="I2" s="14"/>
      <c r="J2" s="14"/>
      <c r="K2" s="14"/>
      <c r="L2" s="14"/>
      <c r="M2" s="26" t="s">
        <v>224</v>
      </c>
    </row>
    <row r="3" spans="1:13" s="49" customFormat="1" ht="18.75" customHeight="1">
      <c r="A3" s="122"/>
      <c r="B3" s="123" t="s">
        <v>277</v>
      </c>
      <c r="C3" s="17" t="s">
        <v>278</v>
      </c>
      <c r="D3" s="17" t="s">
        <v>279</v>
      </c>
      <c r="E3" s="17" t="s">
        <v>280</v>
      </c>
      <c r="F3" s="17" t="s">
        <v>281</v>
      </c>
      <c r="G3" s="17" t="s">
        <v>282</v>
      </c>
      <c r="H3" s="17" t="s">
        <v>283</v>
      </c>
      <c r="I3" s="17" t="s">
        <v>284</v>
      </c>
      <c r="J3" s="17" t="s">
        <v>285</v>
      </c>
      <c r="K3" s="17" t="s">
        <v>286</v>
      </c>
      <c r="L3" s="17" t="s">
        <v>287</v>
      </c>
      <c r="M3" s="124"/>
    </row>
    <row r="4" spans="1:13" s="49" customFormat="1" ht="18.75" customHeight="1">
      <c r="A4" s="125" t="s">
        <v>288</v>
      </c>
      <c r="B4" s="126"/>
      <c r="C4" s="18" t="s">
        <v>289</v>
      </c>
      <c r="D4" s="18" t="s">
        <v>289</v>
      </c>
      <c r="E4" s="18" t="s">
        <v>289</v>
      </c>
      <c r="F4" s="18" t="s">
        <v>289</v>
      </c>
      <c r="G4" s="18" t="s">
        <v>290</v>
      </c>
      <c r="H4" s="18" t="s">
        <v>291</v>
      </c>
      <c r="I4" s="18" t="s">
        <v>292</v>
      </c>
      <c r="J4" s="18" t="s">
        <v>292</v>
      </c>
      <c r="K4" s="18" t="s">
        <v>293</v>
      </c>
      <c r="L4" s="18" t="s">
        <v>294</v>
      </c>
      <c r="M4" s="127" t="s">
        <v>237</v>
      </c>
    </row>
    <row r="5" spans="1:13" s="49" customFormat="1" ht="18.75" customHeight="1">
      <c r="A5" s="125"/>
      <c r="B5" s="524" t="s">
        <v>243</v>
      </c>
      <c r="C5" s="517" t="s">
        <v>295</v>
      </c>
      <c r="D5" s="519" t="s">
        <v>296</v>
      </c>
      <c r="E5" s="18" t="s">
        <v>297</v>
      </c>
      <c r="F5" s="18" t="s">
        <v>298</v>
      </c>
      <c r="G5" s="18" t="s">
        <v>289</v>
      </c>
      <c r="H5" s="519" t="s">
        <v>299</v>
      </c>
      <c r="I5" s="18" t="s">
        <v>300</v>
      </c>
      <c r="J5" s="519" t="s">
        <v>301</v>
      </c>
      <c r="K5" s="519" t="s">
        <v>302</v>
      </c>
      <c r="L5" s="18" t="s">
        <v>289</v>
      </c>
      <c r="M5" s="127"/>
    </row>
    <row r="6" spans="1:13" s="49" customFormat="1" ht="18.75" customHeight="1">
      <c r="A6" s="125" t="s">
        <v>303</v>
      </c>
      <c r="B6" s="524"/>
      <c r="C6" s="517"/>
      <c r="D6" s="519"/>
      <c r="E6" s="519" t="s">
        <v>304</v>
      </c>
      <c r="F6" s="519" t="s">
        <v>305</v>
      </c>
      <c r="G6" s="519" t="s">
        <v>306</v>
      </c>
      <c r="H6" s="519"/>
      <c r="I6" s="519" t="s">
        <v>307</v>
      </c>
      <c r="J6" s="522"/>
      <c r="K6" s="522"/>
      <c r="L6" s="519" t="s">
        <v>308</v>
      </c>
      <c r="M6" s="127" t="s">
        <v>242</v>
      </c>
    </row>
    <row r="7" spans="1:13" s="49" customFormat="1" ht="95.25" customHeight="1">
      <c r="A7" s="128"/>
      <c r="B7" s="525"/>
      <c r="C7" s="518"/>
      <c r="D7" s="520"/>
      <c r="E7" s="520"/>
      <c r="F7" s="520"/>
      <c r="G7" s="520"/>
      <c r="H7" s="520"/>
      <c r="I7" s="520"/>
      <c r="J7" s="523"/>
      <c r="K7" s="523"/>
      <c r="L7" s="520"/>
      <c r="M7" s="129"/>
    </row>
    <row r="8" spans="1:13" s="135" customFormat="1" ht="22.5" customHeight="1">
      <c r="A8" s="98" t="s">
        <v>252</v>
      </c>
      <c r="B8" s="130">
        <v>196432</v>
      </c>
      <c r="C8" s="131">
        <v>76997</v>
      </c>
      <c r="D8" s="131">
        <v>55466</v>
      </c>
      <c r="E8" s="132">
        <v>0</v>
      </c>
      <c r="F8" s="131">
        <v>832</v>
      </c>
      <c r="G8" s="131">
        <v>292</v>
      </c>
      <c r="H8" s="133">
        <v>2</v>
      </c>
      <c r="I8" s="131">
        <v>1141</v>
      </c>
      <c r="J8" s="131">
        <v>18309</v>
      </c>
      <c r="K8" s="131">
        <v>1044</v>
      </c>
      <c r="L8" s="134">
        <v>0</v>
      </c>
      <c r="M8" s="41" t="s">
        <v>252</v>
      </c>
    </row>
    <row r="9" spans="1:13" s="144" customFormat="1" ht="22.5" customHeight="1">
      <c r="A9" s="136" t="s">
        <v>253</v>
      </c>
      <c r="B9" s="137">
        <v>16763</v>
      </c>
      <c r="C9" s="138">
        <v>6323</v>
      </c>
      <c r="D9" s="139">
        <v>4173</v>
      </c>
      <c r="E9" s="140">
        <v>0</v>
      </c>
      <c r="F9" s="138">
        <v>48</v>
      </c>
      <c r="G9" s="139">
        <v>25</v>
      </c>
      <c r="H9" s="141">
        <v>0.5</v>
      </c>
      <c r="I9" s="138">
        <v>121</v>
      </c>
      <c r="J9" s="138">
        <v>1806</v>
      </c>
      <c r="K9" s="138">
        <v>112</v>
      </c>
      <c r="L9" s="142">
        <v>0</v>
      </c>
      <c r="M9" s="143" t="s">
        <v>254</v>
      </c>
    </row>
    <row r="10" spans="1:13" s="144" customFormat="1" ht="22.5" customHeight="1">
      <c r="A10" s="136" t="s">
        <v>255</v>
      </c>
      <c r="B10" s="137">
        <v>15592</v>
      </c>
      <c r="C10" s="138">
        <v>5673</v>
      </c>
      <c r="D10" s="139">
        <v>4401</v>
      </c>
      <c r="E10" s="140">
        <v>0</v>
      </c>
      <c r="F10" s="138">
        <v>50</v>
      </c>
      <c r="G10" s="139">
        <v>22</v>
      </c>
      <c r="H10" s="141">
        <v>0.7</v>
      </c>
      <c r="I10" s="138">
        <v>127</v>
      </c>
      <c r="J10" s="138">
        <v>1487</v>
      </c>
      <c r="K10" s="138">
        <v>119</v>
      </c>
      <c r="L10" s="142">
        <v>0</v>
      </c>
      <c r="M10" s="143" t="s">
        <v>256</v>
      </c>
    </row>
    <row r="11" spans="1:13" s="144" customFormat="1" ht="22.5" customHeight="1">
      <c r="A11" s="136" t="s">
        <v>257</v>
      </c>
      <c r="B11" s="137">
        <v>15540</v>
      </c>
      <c r="C11" s="138">
        <v>5484</v>
      </c>
      <c r="D11" s="139">
        <v>4569</v>
      </c>
      <c r="E11" s="140">
        <v>0</v>
      </c>
      <c r="F11" s="138">
        <v>46</v>
      </c>
      <c r="G11" s="139">
        <v>25</v>
      </c>
      <c r="H11" s="141">
        <v>0.6</v>
      </c>
      <c r="I11" s="138">
        <v>103</v>
      </c>
      <c r="J11" s="138">
        <v>1500</v>
      </c>
      <c r="K11" s="138">
        <v>103</v>
      </c>
      <c r="L11" s="142">
        <v>0</v>
      </c>
      <c r="M11" s="143" t="s">
        <v>258</v>
      </c>
    </row>
    <row r="12" spans="1:13" s="144" customFormat="1" ht="22.5" customHeight="1">
      <c r="A12" s="136" t="s">
        <v>259</v>
      </c>
      <c r="B12" s="137">
        <v>15600</v>
      </c>
      <c r="C12" s="138">
        <v>5641</v>
      </c>
      <c r="D12" s="139">
        <v>4341</v>
      </c>
      <c r="E12" s="140">
        <v>0</v>
      </c>
      <c r="F12" s="138">
        <v>79</v>
      </c>
      <c r="G12" s="139">
        <v>28</v>
      </c>
      <c r="H12" s="141">
        <v>0.1</v>
      </c>
      <c r="I12" s="138">
        <v>96</v>
      </c>
      <c r="J12" s="138">
        <v>1559</v>
      </c>
      <c r="K12" s="138">
        <v>85</v>
      </c>
      <c r="L12" s="142">
        <v>0</v>
      </c>
      <c r="M12" s="143" t="s">
        <v>260</v>
      </c>
    </row>
    <row r="13" spans="1:13" s="144" customFormat="1" ht="22.5" customHeight="1">
      <c r="A13" s="136" t="s">
        <v>261</v>
      </c>
      <c r="B13" s="137">
        <v>15474</v>
      </c>
      <c r="C13" s="138">
        <v>5872</v>
      </c>
      <c r="D13" s="139">
        <v>4750</v>
      </c>
      <c r="E13" s="140">
        <v>0</v>
      </c>
      <c r="F13" s="138">
        <v>74</v>
      </c>
      <c r="G13" s="145">
        <v>24</v>
      </c>
      <c r="H13" s="141">
        <v>0</v>
      </c>
      <c r="I13" s="138">
        <v>88</v>
      </c>
      <c r="J13" s="138">
        <v>1367</v>
      </c>
      <c r="K13" s="138">
        <v>64</v>
      </c>
      <c r="L13" s="142">
        <v>0</v>
      </c>
      <c r="M13" s="143" t="s">
        <v>262</v>
      </c>
    </row>
    <row r="14" spans="1:13" s="144" customFormat="1" ht="22.5" customHeight="1">
      <c r="A14" s="136" t="s">
        <v>263</v>
      </c>
      <c r="B14" s="137">
        <v>15727</v>
      </c>
      <c r="C14" s="138">
        <v>6221</v>
      </c>
      <c r="D14" s="139">
        <v>4643</v>
      </c>
      <c r="E14" s="140">
        <v>0</v>
      </c>
      <c r="F14" s="138">
        <v>73</v>
      </c>
      <c r="G14" s="145">
        <v>25</v>
      </c>
      <c r="H14" s="141">
        <v>0</v>
      </c>
      <c r="I14" s="138">
        <v>84</v>
      </c>
      <c r="J14" s="138">
        <v>1336</v>
      </c>
      <c r="K14" s="138">
        <v>64</v>
      </c>
      <c r="L14" s="142">
        <v>0</v>
      </c>
      <c r="M14" s="143" t="s">
        <v>264</v>
      </c>
    </row>
    <row r="15" spans="1:13" s="144" customFormat="1" ht="22.5" customHeight="1">
      <c r="A15" s="136" t="s">
        <v>265</v>
      </c>
      <c r="B15" s="137">
        <v>16537</v>
      </c>
      <c r="C15" s="138">
        <v>6512</v>
      </c>
      <c r="D15" s="139">
        <v>5103</v>
      </c>
      <c r="E15" s="140">
        <v>0</v>
      </c>
      <c r="F15" s="138">
        <v>69</v>
      </c>
      <c r="G15" s="145">
        <v>23</v>
      </c>
      <c r="H15" s="141">
        <v>0</v>
      </c>
      <c r="I15" s="138">
        <v>86</v>
      </c>
      <c r="J15" s="138">
        <v>1337</v>
      </c>
      <c r="K15" s="138">
        <v>74</v>
      </c>
      <c r="L15" s="142">
        <v>0</v>
      </c>
      <c r="M15" s="143" t="s">
        <v>266</v>
      </c>
    </row>
    <row r="16" spans="1:13" s="144" customFormat="1" ht="22.5" customHeight="1">
      <c r="A16" s="136" t="s">
        <v>267</v>
      </c>
      <c r="B16" s="137">
        <v>17696</v>
      </c>
      <c r="C16" s="138">
        <v>7155</v>
      </c>
      <c r="D16" s="139">
        <v>5435</v>
      </c>
      <c r="E16" s="140">
        <v>0</v>
      </c>
      <c r="F16" s="138">
        <v>75</v>
      </c>
      <c r="G16" s="145">
        <v>25</v>
      </c>
      <c r="H16" s="141">
        <v>0</v>
      </c>
      <c r="I16" s="138">
        <v>85</v>
      </c>
      <c r="J16" s="138">
        <v>1192</v>
      </c>
      <c r="K16" s="138">
        <v>97</v>
      </c>
      <c r="L16" s="142">
        <v>0</v>
      </c>
      <c r="M16" s="143" t="s">
        <v>268</v>
      </c>
    </row>
    <row r="17" spans="1:13" s="144" customFormat="1" ht="22.5" customHeight="1">
      <c r="A17" s="136" t="s">
        <v>269</v>
      </c>
      <c r="B17" s="137">
        <v>14824</v>
      </c>
      <c r="C17" s="138">
        <v>6762</v>
      </c>
      <c r="D17" s="139">
        <v>3542</v>
      </c>
      <c r="E17" s="140">
        <v>0</v>
      </c>
      <c r="F17" s="138">
        <v>73</v>
      </c>
      <c r="G17" s="145">
        <v>26</v>
      </c>
      <c r="H17" s="141">
        <v>0</v>
      </c>
      <c r="I17" s="138">
        <v>83</v>
      </c>
      <c r="J17" s="138">
        <v>982</v>
      </c>
      <c r="K17" s="138">
        <v>91</v>
      </c>
      <c r="L17" s="142">
        <v>0</v>
      </c>
      <c r="M17" s="143" t="s">
        <v>270</v>
      </c>
    </row>
    <row r="18" spans="1:13" s="144" customFormat="1" ht="22.5" customHeight="1">
      <c r="A18" s="136" t="s">
        <v>271</v>
      </c>
      <c r="B18" s="137">
        <v>16670</v>
      </c>
      <c r="C18" s="138">
        <v>6749</v>
      </c>
      <c r="D18" s="139">
        <v>5101</v>
      </c>
      <c r="E18" s="140">
        <v>0</v>
      </c>
      <c r="F18" s="138">
        <v>73</v>
      </c>
      <c r="G18" s="145">
        <v>21</v>
      </c>
      <c r="H18" s="141">
        <v>0</v>
      </c>
      <c r="I18" s="138">
        <v>69</v>
      </c>
      <c r="J18" s="138">
        <v>1668</v>
      </c>
      <c r="K18" s="138">
        <v>68</v>
      </c>
      <c r="L18" s="142">
        <v>0</v>
      </c>
      <c r="M18" s="143" t="s">
        <v>272</v>
      </c>
    </row>
    <row r="19" spans="1:13" s="144" customFormat="1" ht="22.5" customHeight="1">
      <c r="A19" s="136" t="s">
        <v>273</v>
      </c>
      <c r="B19" s="137">
        <v>18129</v>
      </c>
      <c r="C19" s="138">
        <v>7444</v>
      </c>
      <c r="D19" s="139">
        <v>4982</v>
      </c>
      <c r="E19" s="140">
        <v>0</v>
      </c>
      <c r="F19" s="138">
        <v>84</v>
      </c>
      <c r="G19" s="145">
        <v>25</v>
      </c>
      <c r="H19" s="141">
        <v>0</v>
      </c>
      <c r="I19" s="138">
        <v>98</v>
      </c>
      <c r="J19" s="138">
        <v>1955</v>
      </c>
      <c r="K19" s="138">
        <v>76</v>
      </c>
      <c r="L19" s="142">
        <v>0</v>
      </c>
      <c r="M19" s="143" t="s">
        <v>274</v>
      </c>
    </row>
    <row r="20" spans="1:16" s="154" customFormat="1" ht="22.5" customHeight="1">
      <c r="A20" s="112" t="s">
        <v>309</v>
      </c>
      <c r="B20" s="146">
        <v>17881</v>
      </c>
      <c r="C20" s="147">
        <v>7162</v>
      </c>
      <c r="D20" s="148">
        <v>4425</v>
      </c>
      <c r="E20" s="149">
        <v>0</v>
      </c>
      <c r="F20" s="147">
        <v>87</v>
      </c>
      <c r="G20" s="150">
        <v>23</v>
      </c>
      <c r="H20" s="151">
        <v>0</v>
      </c>
      <c r="I20" s="147">
        <v>102</v>
      </c>
      <c r="J20" s="147">
        <v>2121</v>
      </c>
      <c r="K20" s="147">
        <v>92</v>
      </c>
      <c r="L20" s="152">
        <v>0</v>
      </c>
      <c r="M20" s="153" t="s">
        <v>276</v>
      </c>
      <c r="N20" s="144"/>
      <c r="O20" s="144"/>
      <c r="P20" s="144"/>
    </row>
    <row r="21" spans="1:18" s="48" customFormat="1" ht="15.75" customHeight="1">
      <c r="A21" s="22" t="s">
        <v>171</v>
      </c>
      <c r="B21" s="119"/>
      <c r="C21" s="22"/>
      <c r="D21" s="22"/>
      <c r="E21" s="20"/>
      <c r="F21" s="20"/>
      <c r="G21" s="20"/>
      <c r="H21" s="20"/>
      <c r="I21" s="21" t="s">
        <v>127</v>
      </c>
      <c r="K21" s="20"/>
      <c r="M21" s="21"/>
      <c r="R21" s="21"/>
    </row>
    <row r="22" spans="1:18" s="48" customFormat="1" ht="15.75" customHeight="1">
      <c r="A22" s="22" t="s">
        <v>172</v>
      </c>
      <c r="B22" s="22"/>
      <c r="C22" s="22"/>
      <c r="D22" s="20"/>
      <c r="E22" s="20"/>
      <c r="F22" s="20"/>
      <c r="G22" s="20"/>
      <c r="H22" s="20"/>
      <c r="I22" s="51" t="s">
        <v>169</v>
      </c>
      <c r="J22" s="20"/>
      <c r="K22" s="20"/>
      <c r="L22" s="20"/>
      <c r="M22" s="51"/>
      <c r="N22" s="20"/>
      <c r="P22" s="22"/>
      <c r="Q22" s="22"/>
      <c r="R22" s="120"/>
    </row>
    <row r="23" spans="1:19" s="48" customFormat="1" ht="15.75" customHeight="1">
      <c r="A23" s="51" t="s">
        <v>173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M23" s="51"/>
      <c r="N23" s="51"/>
      <c r="O23" s="51"/>
      <c r="P23" s="51"/>
      <c r="Q23" s="51"/>
      <c r="R23" s="51"/>
      <c r="S23" s="51"/>
    </row>
  </sheetData>
  <sheetProtection/>
  <mergeCells count="12">
    <mergeCell ref="K5:K7"/>
    <mergeCell ref="B5:B7"/>
    <mergeCell ref="C5:C7"/>
    <mergeCell ref="D5:D7"/>
    <mergeCell ref="A1:M1"/>
    <mergeCell ref="E6:E7"/>
    <mergeCell ref="F6:F7"/>
    <mergeCell ref="G6:G7"/>
    <mergeCell ref="I6:I7"/>
    <mergeCell ref="L6:L7"/>
    <mergeCell ref="H5:H7"/>
    <mergeCell ref="J5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4">
      <selection activeCell="J22" sqref="J22"/>
    </sheetView>
  </sheetViews>
  <sheetFormatPr defaultColWidth="8.88671875" defaultRowHeight="13.5"/>
  <cols>
    <col min="1" max="1" width="8.88671875" style="15" customWidth="1"/>
    <col min="2" max="2" width="11.6640625" style="15" customWidth="1"/>
    <col min="3" max="3" width="10.99609375" style="15" customWidth="1"/>
    <col min="4" max="5" width="10.3359375" style="15" customWidth="1"/>
    <col min="6" max="6" width="9.99609375" style="15" customWidth="1"/>
    <col min="7" max="7" width="10.3359375" style="15" customWidth="1"/>
    <col min="8" max="8" width="11.3359375" style="15" customWidth="1"/>
    <col min="9" max="9" width="10.88671875" style="15" customWidth="1"/>
    <col min="10" max="10" width="10.10546875" style="15" customWidth="1"/>
    <col min="11" max="12" width="9.99609375" style="15" customWidth="1"/>
    <col min="13" max="13" width="9.77734375" style="15" customWidth="1"/>
    <col min="14" max="15" width="9.99609375" style="15" customWidth="1"/>
    <col min="16" max="16384" width="8.88671875" style="15" customWidth="1"/>
  </cols>
  <sheetData>
    <row r="1" spans="1:16" s="25" customFormat="1" ht="36" customHeight="1">
      <c r="A1" s="521" t="s">
        <v>166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</row>
    <row r="2" spans="1:16" s="25" customFormat="1" ht="18" customHeight="1">
      <c r="A2" s="28" t="s">
        <v>164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8" t="s">
        <v>165</v>
      </c>
    </row>
    <row r="3" spans="1:16" s="49" customFormat="1" ht="21.75" customHeight="1">
      <c r="A3" s="155"/>
      <c r="B3" s="17" t="s">
        <v>310</v>
      </c>
      <c r="C3" s="155" t="s">
        <v>311</v>
      </c>
      <c r="D3" s="17" t="s">
        <v>312</v>
      </c>
      <c r="E3" s="155" t="s">
        <v>313</v>
      </c>
      <c r="F3" s="17" t="s">
        <v>314</v>
      </c>
      <c r="G3" s="155" t="s">
        <v>315</v>
      </c>
      <c r="H3" s="17" t="s">
        <v>316</v>
      </c>
      <c r="I3" s="17" t="s">
        <v>317</v>
      </c>
      <c r="J3" s="17" t="s">
        <v>318</v>
      </c>
      <c r="K3" s="17" t="s">
        <v>319</v>
      </c>
      <c r="L3" s="17" t="s">
        <v>320</v>
      </c>
      <c r="M3" s="17" t="s">
        <v>321</v>
      </c>
      <c r="N3" s="17" t="s">
        <v>322</v>
      </c>
      <c r="O3" s="17" t="s">
        <v>323</v>
      </c>
      <c r="P3" s="155"/>
    </row>
    <row r="4" spans="1:16" s="49" customFormat="1" ht="21.75" customHeight="1">
      <c r="A4" s="156" t="s">
        <v>288</v>
      </c>
      <c r="B4" s="18" t="s">
        <v>324</v>
      </c>
      <c r="C4" s="156" t="s">
        <v>325</v>
      </c>
      <c r="D4" s="18" t="s">
        <v>326</v>
      </c>
      <c r="E4" s="156" t="s">
        <v>289</v>
      </c>
      <c r="F4" s="18" t="s">
        <v>289</v>
      </c>
      <c r="G4" s="156" t="s">
        <v>289</v>
      </c>
      <c r="H4" s="18" t="s">
        <v>327</v>
      </c>
      <c r="I4" s="18" t="s">
        <v>328</v>
      </c>
      <c r="J4" s="18" t="s">
        <v>289</v>
      </c>
      <c r="K4" s="18" t="s">
        <v>329</v>
      </c>
      <c r="L4" s="18" t="s">
        <v>330</v>
      </c>
      <c r="M4" s="18" t="s">
        <v>289</v>
      </c>
      <c r="N4" s="18" t="s">
        <v>297</v>
      </c>
      <c r="O4" s="18" t="s">
        <v>289</v>
      </c>
      <c r="P4" s="156" t="s">
        <v>237</v>
      </c>
    </row>
    <row r="5" spans="1:16" s="49" customFormat="1" ht="21.75" customHeight="1">
      <c r="A5" s="156"/>
      <c r="B5" s="18" t="s">
        <v>331</v>
      </c>
      <c r="C5" s="519" t="s">
        <v>332</v>
      </c>
      <c r="D5" s="18" t="s">
        <v>289</v>
      </c>
      <c r="E5" s="519" t="s">
        <v>333</v>
      </c>
      <c r="F5" s="519" t="s">
        <v>334</v>
      </c>
      <c r="G5" s="156" t="s">
        <v>335</v>
      </c>
      <c r="H5" s="18" t="s">
        <v>336</v>
      </c>
      <c r="I5" s="18" t="s">
        <v>337</v>
      </c>
      <c r="J5" s="519" t="s">
        <v>338</v>
      </c>
      <c r="K5" s="519" t="s">
        <v>339</v>
      </c>
      <c r="L5" s="519" t="s">
        <v>340</v>
      </c>
      <c r="M5" s="519" t="s">
        <v>341</v>
      </c>
      <c r="N5" s="519" t="s">
        <v>342</v>
      </c>
      <c r="O5" s="519" t="s">
        <v>343</v>
      </c>
      <c r="P5" s="156"/>
    </row>
    <row r="6" spans="1:16" s="49" customFormat="1" ht="21.75" customHeight="1">
      <c r="A6" s="156" t="s">
        <v>303</v>
      </c>
      <c r="B6" s="519" t="s">
        <v>344</v>
      </c>
      <c r="C6" s="522"/>
      <c r="D6" s="519" t="s">
        <v>345</v>
      </c>
      <c r="E6" s="522"/>
      <c r="F6" s="522"/>
      <c r="G6" s="519" t="s">
        <v>346</v>
      </c>
      <c r="H6" s="519" t="s">
        <v>347</v>
      </c>
      <c r="I6" s="519" t="s">
        <v>348</v>
      </c>
      <c r="J6" s="522"/>
      <c r="K6" s="522"/>
      <c r="L6" s="522"/>
      <c r="M6" s="522"/>
      <c r="N6" s="522"/>
      <c r="O6" s="519"/>
      <c r="P6" s="156" t="s">
        <v>242</v>
      </c>
    </row>
    <row r="7" spans="1:16" s="49" customFormat="1" ht="106.5" customHeight="1">
      <c r="A7" s="157"/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0"/>
      <c r="P7" s="157"/>
    </row>
    <row r="8" spans="1:18" s="135" customFormat="1" ht="22.5" customHeight="1">
      <c r="A8" s="158" t="s">
        <v>252</v>
      </c>
      <c r="B8" s="159">
        <v>6988</v>
      </c>
      <c r="C8" s="160">
        <v>2887</v>
      </c>
      <c r="D8" s="160">
        <v>5988</v>
      </c>
      <c r="E8" s="160">
        <v>19578</v>
      </c>
      <c r="F8" s="160">
        <v>566</v>
      </c>
      <c r="G8" s="160">
        <v>1707</v>
      </c>
      <c r="H8" s="160">
        <v>505</v>
      </c>
      <c r="I8" s="160">
        <v>329</v>
      </c>
      <c r="J8" s="160">
        <v>332</v>
      </c>
      <c r="K8" s="160">
        <v>695</v>
      </c>
      <c r="L8" s="160">
        <v>651</v>
      </c>
      <c r="M8" s="160">
        <v>425</v>
      </c>
      <c r="N8" s="160">
        <v>633</v>
      </c>
      <c r="O8" s="161">
        <v>1064</v>
      </c>
      <c r="P8" s="41" t="s">
        <v>252</v>
      </c>
      <c r="R8" s="135" t="s">
        <v>349</v>
      </c>
    </row>
    <row r="9" spans="1:16" s="154" customFormat="1" ht="22.5" customHeight="1">
      <c r="A9" s="162" t="s">
        <v>350</v>
      </c>
      <c r="B9" s="163">
        <v>772</v>
      </c>
      <c r="C9" s="164">
        <v>262</v>
      </c>
      <c r="D9" s="164">
        <v>510</v>
      </c>
      <c r="E9" s="164">
        <v>1915</v>
      </c>
      <c r="F9" s="139">
        <v>57</v>
      </c>
      <c r="G9" s="164">
        <v>171</v>
      </c>
      <c r="H9" s="164">
        <v>53</v>
      </c>
      <c r="I9" s="164">
        <v>34</v>
      </c>
      <c r="J9" s="164">
        <v>28</v>
      </c>
      <c r="K9" s="164">
        <v>65</v>
      </c>
      <c r="L9" s="164">
        <v>56</v>
      </c>
      <c r="M9" s="164">
        <v>48</v>
      </c>
      <c r="N9" s="164">
        <v>77</v>
      </c>
      <c r="O9" s="165">
        <v>106</v>
      </c>
      <c r="P9" s="143" t="s">
        <v>254</v>
      </c>
    </row>
    <row r="10" spans="1:16" s="154" customFormat="1" ht="22.5" customHeight="1">
      <c r="A10" s="162" t="s">
        <v>351</v>
      </c>
      <c r="B10" s="163">
        <v>701</v>
      </c>
      <c r="C10" s="164">
        <v>261</v>
      </c>
      <c r="D10" s="164">
        <v>472</v>
      </c>
      <c r="E10" s="164">
        <v>1554</v>
      </c>
      <c r="F10" s="139">
        <v>51</v>
      </c>
      <c r="G10" s="164">
        <v>165</v>
      </c>
      <c r="H10" s="164">
        <v>66</v>
      </c>
      <c r="I10" s="164">
        <v>35</v>
      </c>
      <c r="J10" s="164">
        <v>28</v>
      </c>
      <c r="K10" s="164">
        <v>76</v>
      </c>
      <c r="L10" s="164">
        <v>56</v>
      </c>
      <c r="M10" s="164">
        <v>54</v>
      </c>
      <c r="N10" s="164">
        <v>76</v>
      </c>
      <c r="O10" s="165">
        <v>117</v>
      </c>
      <c r="P10" s="143" t="s">
        <v>256</v>
      </c>
    </row>
    <row r="11" spans="1:16" s="154" customFormat="1" ht="22.5" customHeight="1">
      <c r="A11" s="162" t="s">
        <v>352</v>
      </c>
      <c r="B11" s="163">
        <v>798</v>
      </c>
      <c r="C11" s="164">
        <v>232</v>
      </c>
      <c r="D11" s="164">
        <v>449</v>
      </c>
      <c r="E11" s="164">
        <v>1564</v>
      </c>
      <c r="F11" s="139">
        <v>56</v>
      </c>
      <c r="G11" s="164">
        <v>161</v>
      </c>
      <c r="H11" s="164">
        <v>48</v>
      </c>
      <c r="I11" s="164">
        <v>33</v>
      </c>
      <c r="J11" s="164">
        <v>30</v>
      </c>
      <c r="K11" s="164">
        <v>63</v>
      </c>
      <c r="L11" s="164">
        <v>50</v>
      </c>
      <c r="M11" s="164">
        <v>51</v>
      </c>
      <c r="N11" s="164">
        <v>65</v>
      </c>
      <c r="O11" s="165">
        <v>111</v>
      </c>
      <c r="P11" s="143" t="s">
        <v>258</v>
      </c>
    </row>
    <row r="12" spans="1:16" s="154" customFormat="1" ht="22.5" customHeight="1">
      <c r="A12" s="162" t="s">
        <v>353</v>
      </c>
      <c r="B12" s="163">
        <v>739</v>
      </c>
      <c r="C12" s="164">
        <v>201</v>
      </c>
      <c r="D12" s="164">
        <v>536</v>
      </c>
      <c r="E12" s="164">
        <v>1692</v>
      </c>
      <c r="F12" s="139">
        <v>55</v>
      </c>
      <c r="G12" s="164">
        <v>148</v>
      </c>
      <c r="H12" s="164">
        <v>35</v>
      </c>
      <c r="I12" s="164">
        <v>28</v>
      </c>
      <c r="J12" s="164">
        <v>27</v>
      </c>
      <c r="K12" s="164">
        <v>56</v>
      </c>
      <c r="L12" s="164">
        <v>48</v>
      </c>
      <c r="M12" s="164">
        <v>41</v>
      </c>
      <c r="N12" s="164">
        <v>60</v>
      </c>
      <c r="O12" s="165">
        <v>103</v>
      </c>
      <c r="P12" s="143" t="s">
        <v>260</v>
      </c>
    </row>
    <row r="13" spans="1:16" s="154" customFormat="1" ht="22.5" customHeight="1">
      <c r="A13" s="162" t="s">
        <v>354</v>
      </c>
      <c r="B13" s="163">
        <v>540</v>
      </c>
      <c r="C13" s="164">
        <v>202</v>
      </c>
      <c r="D13" s="164">
        <v>507</v>
      </c>
      <c r="E13" s="164">
        <v>1482</v>
      </c>
      <c r="F13" s="139">
        <v>46</v>
      </c>
      <c r="G13" s="164">
        <v>124</v>
      </c>
      <c r="H13" s="164">
        <v>37</v>
      </c>
      <c r="I13" s="164">
        <v>21</v>
      </c>
      <c r="J13" s="164">
        <v>23</v>
      </c>
      <c r="K13" s="164">
        <v>43</v>
      </c>
      <c r="L13" s="164">
        <v>38</v>
      </c>
      <c r="M13" s="164">
        <v>30</v>
      </c>
      <c r="N13" s="164">
        <v>48</v>
      </c>
      <c r="O13" s="165">
        <v>94</v>
      </c>
      <c r="P13" s="143" t="s">
        <v>262</v>
      </c>
    </row>
    <row r="14" spans="1:16" s="154" customFormat="1" ht="22.5" customHeight="1">
      <c r="A14" s="162" t="s">
        <v>355</v>
      </c>
      <c r="B14" s="163">
        <v>411</v>
      </c>
      <c r="C14" s="164">
        <v>231</v>
      </c>
      <c r="D14" s="164">
        <v>541</v>
      </c>
      <c r="E14" s="164">
        <v>1614</v>
      </c>
      <c r="F14" s="139">
        <v>39</v>
      </c>
      <c r="G14" s="164">
        <v>122</v>
      </c>
      <c r="H14" s="164">
        <v>41</v>
      </c>
      <c r="I14" s="164">
        <v>21</v>
      </c>
      <c r="J14" s="164">
        <v>25</v>
      </c>
      <c r="K14" s="164">
        <v>42</v>
      </c>
      <c r="L14" s="164">
        <v>43</v>
      </c>
      <c r="M14" s="164">
        <v>26</v>
      </c>
      <c r="N14" s="164">
        <v>40</v>
      </c>
      <c r="O14" s="165">
        <v>87</v>
      </c>
      <c r="P14" s="143" t="s">
        <v>264</v>
      </c>
    </row>
    <row r="15" spans="1:16" s="154" customFormat="1" ht="22.5" customHeight="1">
      <c r="A15" s="162" t="s">
        <v>356</v>
      </c>
      <c r="B15" s="163">
        <v>508</v>
      </c>
      <c r="C15" s="164">
        <v>285</v>
      </c>
      <c r="D15" s="164">
        <v>549</v>
      </c>
      <c r="E15" s="164">
        <v>1476</v>
      </c>
      <c r="F15" s="139">
        <v>37</v>
      </c>
      <c r="G15" s="164">
        <v>132</v>
      </c>
      <c r="H15" s="164">
        <v>41</v>
      </c>
      <c r="I15" s="164">
        <v>25</v>
      </c>
      <c r="J15" s="164">
        <v>25</v>
      </c>
      <c r="K15" s="164">
        <v>55</v>
      </c>
      <c r="L15" s="164">
        <v>44</v>
      </c>
      <c r="M15" s="164">
        <v>28</v>
      </c>
      <c r="N15" s="164">
        <v>36</v>
      </c>
      <c r="O15" s="165">
        <v>92</v>
      </c>
      <c r="P15" s="143" t="s">
        <v>266</v>
      </c>
    </row>
    <row r="16" spans="1:16" s="154" customFormat="1" ht="22.5" customHeight="1">
      <c r="A16" s="162" t="s">
        <v>357</v>
      </c>
      <c r="B16" s="163">
        <v>603</v>
      </c>
      <c r="C16" s="164">
        <v>311</v>
      </c>
      <c r="D16" s="164">
        <v>512</v>
      </c>
      <c r="E16" s="164">
        <v>1609</v>
      </c>
      <c r="F16" s="139">
        <v>43</v>
      </c>
      <c r="G16" s="164">
        <v>139</v>
      </c>
      <c r="H16" s="164">
        <v>58</v>
      </c>
      <c r="I16" s="164">
        <v>36</v>
      </c>
      <c r="J16" s="164">
        <v>30</v>
      </c>
      <c r="K16" s="164">
        <v>71</v>
      </c>
      <c r="L16" s="164">
        <v>46</v>
      </c>
      <c r="M16" s="164">
        <v>34</v>
      </c>
      <c r="N16" s="164">
        <v>38</v>
      </c>
      <c r="O16" s="165">
        <v>101</v>
      </c>
      <c r="P16" s="143" t="s">
        <v>268</v>
      </c>
    </row>
    <row r="17" spans="1:16" s="154" customFormat="1" ht="22.5" customHeight="1">
      <c r="A17" s="162" t="s">
        <v>358</v>
      </c>
      <c r="B17" s="163">
        <v>560</v>
      </c>
      <c r="C17" s="164">
        <v>239</v>
      </c>
      <c r="D17" s="164">
        <v>457</v>
      </c>
      <c r="E17" s="164">
        <v>1504</v>
      </c>
      <c r="F17" s="139">
        <v>43</v>
      </c>
      <c r="G17" s="164">
        <v>124</v>
      </c>
      <c r="H17" s="164">
        <v>40</v>
      </c>
      <c r="I17" s="164">
        <v>30</v>
      </c>
      <c r="J17" s="164">
        <v>29</v>
      </c>
      <c r="K17" s="164">
        <v>46</v>
      </c>
      <c r="L17" s="164">
        <v>47</v>
      </c>
      <c r="M17" s="164">
        <v>28</v>
      </c>
      <c r="N17" s="164">
        <v>40</v>
      </c>
      <c r="O17" s="165">
        <v>77</v>
      </c>
      <c r="P17" s="143" t="s">
        <v>270</v>
      </c>
    </row>
    <row r="18" spans="1:16" s="154" customFormat="1" ht="22.5" customHeight="1">
      <c r="A18" s="162" t="s">
        <v>359</v>
      </c>
      <c r="B18" s="163">
        <v>428</v>
      </c>
      <c r="C18" s="164">
        <v>190</v>
      </c>
      <c r="D18" s="164">
        <v>482</v>
      </c>
      <c r="E18" s="164">
        <v>1388</v>
      </c>
      <c r="F18" s="139">
        <v>36</v>
      </c>
      <c r="G18" s="164">
        <v>109</v>
      </c>
      <c r="H18" s="164">
        <v>32</v>
      </c>
      <c r="I18" s="164">
        <v>19</v>
      </c>
      <c r="J18" s="164">
        <v>25</v>
      </c>
      <c r="K18" s="164">
        <v>48</v>
      </c>
      <c r="L18" s="164">
        <v>48</v>
      </c>
      <c r="M18" s="164">
        <v>22</v>
      </c>
      <c r="N18" s="164">
        <v>40</v>
      </c>
      <c r="O18" s="165">
        <v>53</v>
      </c>
      <c r="P18" s="143" t="s">
        <v>272</v>
      </c>
    </row>
    <row r="19" spans="1:16" s="154" customFormat="1" ht="22.5" customHeight="1">
      <c r="A19" s="162" t="s">
        <v>360</v>
      </c>
      <c r="B19" s="163">
        <v>381</v>
      </c>
      <c r="C19" s="164">
        <v>212</v>
      </c>
      <c r="D19" s="164">
        <v>492</v>
      </c>
      <c r="E19" s="164">
        <v>1830</v>
      </c>
      <c r="F19" s="139">
        <v>44</v>
      </c>
      <c r="G19" s="164">
        <v>145</v>
      </c>
      <c r="H19" s="164">
        <v>32</v>
      </c>
      <c r="I19" s="164">
        <v>21</v>
      </c>
      <c r="J19" s="164">
        <v>28</v>
      </c>
      <c r="K19" s="164">
        <v>62</v>
      </c>
      <c r="L19" s="164">
        <v>82</v>
      </c>
      <c r="M19" s="164">
        <v>26</v>
      </c>
      <c r="N19" s="164">
        <v>51</v>
      </c>
      <c r="O19" s="165">
        <v>56</v>
      </c>
      <c r="P19" s="143" t="s">
        <v>274</v>
      </c>
    </row>
    <row r="20" spans="1:16" s="154" customFormat="1" ht="22.5" customHeight="1">
      <c r="A20" s="166" t="s">
        <v>361</v>
      </c>
      <c r="B20" s="167">
        <v>547</v>
      </c>
      <c r="C20" s="168">
        <v>260</v>
      </c>
      <c r="D20" s="168">
        <v>481</v>
      </c>
      <c r="E20" s="168">
        <v>1948</v>
      </c>
      <c r="F20" s="148">
        <v>58</v>
      </c>
      <c r="G20" s="168">
        <v>167</v>
      </c>
      <c r="H20" s="168">
        <v>21</v>
      </c>
      <c r="I20" s="168">
        <v>26</v>
      </c>
      <c r="J20" s="168">
        <v>36</v>
      </c>
      <c r="K20" s="168">
        <v>67</v>
      </c>
      <c r="L20" s="168">
        <v>92</v>
      </c>
      <c r="M20" s="168">
        <v>37</v>
      </c>
      <c r="N20" s="168">
        <v>64</v>
      </c>
      <c r="O20" s="169">
        <v>66</v>
      </c>
      <c r="P20" s="153" t="s">
        <v>276</v>
      </c>
    </row>
    <row r="21" spans="1:16" s="172" customFormat="1" ht="15.75" customHeight="1">
      <c r="A21" s="526" t="s">
        <v>174</v>
      </c>
      <c r="B21" s="526"/>
      <c r="C21" s="526"/>
      <c r="D21" s="526"/>
      <c r="E21" s="526"/>
      <c r="F21" s="170"/>
      <c r="G21" s="171"/>
      <c r="J21" s="21" t="s">
        <v>127</v>
      </c>
      <c r="L21" s="171"/>
      <c r="M21" s="171"/>
      <c r="O21" s="21"/>
      <c r="P21" s="173"/>
    </row>
    <row r="22" spans="1:16" s="48" customFormat="1" ht="15.75" customHeight="1">
      <c r="A22" s="21" t="s">
        <v>175</v>
      </c>
      <c r="B22" s="21"/>
      <c r="C22" s="21"/>
      <c r="D22" s="21"/>
      <c r="E22" s="174"/>
      <c r="J22" s="48" t="s">
        <v>140</v>
      </c>
      <c r="P22" s="175"/>
    </row>
    <row r="23" spans="1:16" s="48" customFormat="1" ht="15.75" customHeight="1">
      <c r="A23" s="51" t="s">
        <v>170</v>
      </c>
      <c r="B23" s="176"/>
      <c r="J23" s="48" t="s">
        <v>176</v>
      </c>
      <c r="P23" s="175"/>
    </row>
    <row r="24" ht="13.5">
      <c r="J24" s="51" t="s">
        <v>523</v>
      </c>
    </row>
  </sheetData>
  <sheetProtection/>
  <mergeCells count="16">
    <mergeCell ref="A21:E21"/>
    <mergeCell ref="O5:O7"/>
    <mergeCell ref="B6:B7"/>
    <mergeCell ref="D6:D7"/>
    <mergeCell ref="G6:G7"/>
    <mergeCell ref="H6:H7"/>
    <mergeCell ref="I6:I7"/>
    <mergeCell ref="C5:C7"/>
    <mergeCell ref="E5:E7"/>
    <mergeCell ref="F5:F7"/>
    <mergeCell ref="N5:N7"/>
    <mergeCell ref="A1:P1"/>
    <mergeCell ref="J5:J7"/>
    <mergeCell ref="K5:K7"/>
    <mergeCell ref="L5:L7"/>
    <mergeCell ref="M5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7"/>
  <sheetViews>
    <sheetView zoomScaleSheetLayoutView="96" zoomScalePageLayoutView="0" workbookViewId="0" topLeftCell="A1">
      <selection activeCell="C387" sqref="C387"/>
    </sheetView>
  </sheetViews>
  <sheetFormatPr defaultColWidth="8.88671875" defaultRowHeight="13.5"/>
  <cols>
    <col min="1" max="1" width="13.77734375" style="64" customWidth="1"/>
    <col min="2" max="2" width="15.77734375" style="64" customWidth="1"/>
    <col min="3" max="3" width="15.21484375" style="64" customWidth="1"/>
    <col min="4" max="4" width="15.77734375" style="64" customWidth="1"/>
    <col min="5" max="5" width="15.21484375" style="64" customWidth="1"/>
    <col min="6" max="6" width="15.77734375" style="64" customWidth="1"/>
    <col min="7" max="7" width="15.21484375" style="64" customWidth="1"/>
    <col min="8" max="8" width="13.77734375" style="64" customWidth="1"/>
    <col min="9" max="96" width="0" style="64" hidden="1" customWidth="1"/>
    <col min="97" max="16384" width="8.88671875" style="64" customWidth="1"/>
  </cols>
  <sheetData>
    <row r="1" spans="1:8" s="25" customFormat="1" ht="24" customHeight="1">
      <c r="A1" s="510" t="s">
        <v>115</v>
      </c>
      <c r="B1" s="510"/>
      <c r="C1" s="510"/>
      <c r="D1" s="510"/>
      <c r="E1" s="510"/>
      <c r="F1" s="510"/>
      <c r="G1" s="510"/>
      <c r="H1" s="510"/>
    </row>
    <row r="2" ht="12.75" hidden="1">
      <c r="A2" s="191"/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spans="1:8" s="25" customFormat="1" ht="18" customHeight="1">
      <c r="A362" s="177" t="s">
        <v>362</v>
      </c>
      <c r="H362" s="178" t="s">
        <v>363</v>
      </c>
    </row>
    <row r="363" spans="1:8" s="25" customFormat="1" ht="19.5" customHeight="1">
      <c r="A363" s="27"/>
      <c r="B363" s="528" t="s">
        <v>364</v>
      </c>
      <c r="C363" s="529"/>
      <c r="D363" s="528" t="s">
        <v>365</v>
      </c>
      <c r="E363" s="529"/>
      <c r="F363" s="528" t="s">
        <v>366</v>
      </c>
      <c r="G363" s="529"/>
      <c r="H363" s="27"/>
    </row>
    <row r="364" spans="1:8" s="25" customFormat="1" ht="19.5" customHeight="1">
      <c r="A364" s="179" t="s">
        <v>367</v>
      </c>
      <c r="B364" s="530" t="s">
        <v>368</v>
      </c>
      <c r="C364" s="531"/>
      <c r="D364" s="530" t="s">
        <v>369</v>
      </c>
      <c r="E364" s="531"/>
      <c r="F364" s="530" t="s">
        <v>370</v>
      </c>
      <c r="G364" s="531"/>
      <c r="H364" s="179" t="s">
        <v>371</v>
      </c>
    </row>
    <row r="365" spans="1:8" s="25" customFormat="1" ht="19.5" customHeight="1">
      <c r="A365" s="179" t="s">
        <v>372</v>
      </c>
      <c r="B365" s="181" t="s">
        <v>373</v>
      </c>
      <c r="C365" s="182" t="s">
        <v>374</v>
      </c>
      <c r="D365" s="181" t="s">
        <v>373</v>
      </c>
      <c r="E365" s="183" t="s">
        <v>375</v>
      </c>
      <c r="F365" s="181" t="s">
        <v>376</v>
      </c>
      <c r="G365" s="183" t="s">
        <v>377</v>
      </c>
      <c r="H365" s="179" t="s">
        <v>378</v>
      </c>
    </row>
    <row r="366" spans="1:8" s="25" customFormat="1" ht="19.5" customHeight="1">
      <c r="A366" s="32"/>
      <c r="B366" s="184" t="s">
        <v>379</v>
      </c>
      <c r="C366" s="19" t="s">
        <v>380</v>
      </c>
      <c r="D366" s="19" t="s">
        <v>379</v>
      </c>
      <c r="E366" s="19" t="s">
        <v>380</v>
      </c>
      <c r="F366" s="19" t="s">
        <v>379</v>
      </c>
      <c r="G366" s="19" t="s">
        <v>380</v>
      </c>
      <c r="H366" s="32"/>
    </row>
    <row r="367" spans="1:8" s="186" customFormat="1" ht="22.5" customHeight="1">
      <c r="A367" s="185" t="s">
        <v>125</v>
      </c>
      <c r="B367" s="197">
        <v>1</v>
      </c>
      <c r="C367" s="198">
        <v>4220</v>
      </c>
      <c r="D367" s="198">
        <v>109</v>
      </c>
      <c r="E367" s="198">
        <v>64045</v>
      </c>
      <c r="F367" s="198">
        <v>31</v>
      </c>
      <c r="G367" s="199">
        <v>71388</v>
      </c>
      <c r="H367" s="97" t="s">
        <v>125</v>
      </c>
    </row>
    <row r="368" spans="1:8" s="186" customFormat="1" ht="22.5" customHeight="1">
      <c r="A368" s="185" t="s">
        <v>126</v>
      </c>
      <c r="B368" s="200">
        <v>1</v>
      </c>
      <c r="C368" s="201">
        <v>5310</v>
      </c>
      <c r="D368" s="201">
        <v>107</v>
      </c>
      <c r="E368" s="201">
        <v>65771.87299999999</v>
      </c>
      <c r="F368" s="201">
        <v>38</v>
      </c>
      <c r="G368" s="202">
        <v>67791</v>
      </c>
      <c r="H368" s="97" t="s">
        <v>126</v>
      </c>
    </row>
    <row r="369" spans="1:8" s="186" customFormat="1" ht="22.5" customHeight="1">
      <c r="A369" s="185" t="s">
        <v>156</v>
      </c>
      <c r="B369" s="200">
        <v>1</v>
      </c>
      <c r="C369" s="201">
        <v>6048</v>
      </c>
      <c r="D369" s="201">
        <v>107</v>
      </c>
      <c r="E369" s="201">
        <v>63476</v>
      </c>
      <c r="F369" s="201">
        <v>38</v>
      </c>
      <c r="G369" s="202">
        <v>67374</v>
      </c>
      <c r="H369" s="97" t="s">
        <v>156</v>
      </c>
    </row>
    <row r="370" spans="1:8" s="186" customFormat="1" ht="22.5" customHeight="1">
      <c r="A370" s="185" t="s">
        <v>207</v>
      </c>
      <c r="B370" s="200">
        <v>1</v>
      </c>
      <c r="C370" s="201">
        <v>7477</v>
      </c>
      <c r="D370" s="201">
        <v>115</v>
      </c>
      <c r="E370" s="201">
        <v>58236</v>
      </c>
      <c r="F370" s="201">
        <v>40</v>
      </c>
      <c r="G370" s="202">
        <v>74244</v>
      </c>
      <c r="H370" s="97" t="s">
        <v>207</v>
      </c>
    </row>
    <row r="371" spans="1:8" s="188" customFormat="1" ht="22.5" customHeight="1">
      <c r="A371" s="187" t="s">
        <v>381</v>
      </c>
      <c r="B371" s="203">
        <v>1</v>
      </c>
      <c r="C371" s="204">
        <f>SUM(C372:C383)</f>
        <v>8097</v>
      </c>
      <c r="D371" s="204">
        <v>117</v>
      </c>
      <c r="E371" s="204">
        <f>SUM(E372:E383)</f>
        <v>57950</v>
      </c>
      <c r="F371" s="204">
        <v>40</v>
      </c>
      <c r="G371" s="205">
        <f>SUM(G372:G383)</f>
        <v>72236</v>
      </c>
      <c r="H371" s="104" t="s">
        <v>381</v>
      </c>
    </row>
    <row r="372" spans="1:8" s="186" customFormat="1" ht="22.5" customHeight="1">
      <c r="A372" s="185" t="s">
        <v>103</v>
      </c>
      <c r="B372" s="200">
        <v>1</v>
      </c>
      <c r="C372" s="201">
        <v>1091</v>
      </c>
      <c r="D372" s="201">
        <v>115</v>
      </c>
      <c r="E372" s="201">
        <v>8180</v>
      </c>
      <c r="F372" s="201">
        <v>40</v>
      </c>
      <c r="G372" s="202">
        <v>6442</v>
      </c>
      <c r="H372" s="97" t="s">
        <v>128</v>
      </c>
    </row>
    <row r="373" spans="1:8" s="186" customFormat="1" ht="22.5" customHeight="1">
      <c r="A373" s="185" t="s">
        <v>104</v>
      </c>
      <c r="B373" s="200">
        <v>1</v>
      </c>
      <c r="C373" s="201">
        <v>1105</v>
      </c>
      <c r="D373" s="201">
        <v>115</v>
      </c>
      <c r="E373" s="201">
        <v>7279</v>
      </c>
      <c r="F373" s="201">
        <v>40</v>
      </c>
      <c r="G373" s="202">
        <v>5744</v>
      </c>
      <c r="H373" s="97" t="s">
        <v>129</v>
      </c>
    </row>
    <row r="374" spans="1:8" s="186" customFormat="1" ht="22.5" customHeight="1">
      <c r="A374" s="185" t="s">
        <v>105</v>
      </c>
      <c r="B374" s="200">
        <v>1</v>
      </c>
      <c r="C374" s="201">
        <v>895</v>
      </c>
      <c r="D374" s="201">
        <v>115</v>
      </c>
      <c r="E374" s="201">
        <v>6563</v>
      </c>
      <c r="F374" s="201">
        <v>40</v>
      </c>
      <c r="G374" s="202">
        <v>5679</v>
      </c>
      <c r="H374" s="97" t="s">
        <v>130</v>
      </c>
    </row>
    <row r="375" spans="1:8" s="186" customFormat="1" ht="22.5" customHeight="1">
      <c r="A375" s="185" t="s">
        <v>106</v>
      </c>
      <c r="B375" s="200">
        <v>1</v>
      </c>
      <c r="C375" s="201">
        <v>545</v>
      </c>
      <c r="D375" s="201">
        <v>116</v>
      </c>
      <c r="E375" s="201">
        <v>4020</v>
      </c>
      <c r="F375" s="201">
        <v>40</v>
      </c>
      <c r="G375" s="202">
        <v>5743</v>
      </c>
      <c r="H375" s="97" t="s">
        <v>131</v>
      </c>
    </row>
    <row r="376" spans="1:8" s="186" customFormat="1" ht="22.5" customHeight="1">
      <c r="A376" s="185" t="s">
        <v>107</v>
      </c>
      <c r="B376" s="200">
        <v>1</v>
      </c>
      <c r="C376" s="201">
        <v>400</v>
      </c>
      <c r="D376" s="201">
        <v>116</v>
      </c>
      <c r="E376" s="201">
        <v>3041</v>
      </c>
      <c r="F376" s="201">
        <v>40</v>
      </c>
      <c r="G376" s="202">
        <v>5683</v>
      </c>
      <c r="H376" s="97" t="s">
        <v>132</v>
      </c>
    </row>
    <row r="377" spans="1:8" s="186" customFormat="1" ht="22.5" customHeight="1">
      <c r="A377" s="185" t="s">
        <v>108</v>
      </c>
      <c r="B377" s="200">
        <v>1</v>
      </c>
      <c r="C377" s="201">
        <v>386</v>
      </c>
      <c r="D377" s="201">
        <v>116</v>
      </c>
      <c r="E377" s="201">
        <v>2962</v>
      </c>
      <c r="F377" s="201">
        <v>40</v>
      </c>
      <c r="G377" s="202">
        <v>5750</v>
      </c>
      <c r="H377" s="97" t="s">
        <v>133</v>
      </c>
    </row>
    <row r="378" spans="1:8" s="186" customFormat="1" ht="22.5" customHeight="1">
      <c r="A378" s="185" t="s">
        <v>109</v>
      </c>
      <c r="B378" s="200">
        <v>1</v>
      </c>
      <c r="C378" s="201">
        <v>458</v>
      </c>
      <c r="D378" s="201">
        <v>117</v>
      </c>
      <c r="E378" s="201">
        <v>2536</v>
      </c>
      <c r="F378" s="201">
        <v>40</v>
      </c>
      <c r="G378" s="202">
        <v>6278</v>
      </c>
      <c r="H378" s="97" t="s">
        <v>134</v>
      </c>
    </row>
    <row r="379" spans="1:8" s="186" customFormat="1" ht="22.5" customHeight="1">
      <c r="A379" s="185" t="s">
        <v>110</v>
      </c>
      <c r="B379" s="200">
        <v>1</v>
      </c>
      <c r="C379" s="201">
        <v>534</v>
      </c>
      <c r="D379" s="201">
        <v>117</v>
      </c>
      <c r="E379" s="201">
        <v>3898</v>
      </c>
      <c r="F379" s="201">
        <v>40</v>
      </c>
      <c r="G379" s="202">
        <v>7395</v>
      </c>
      <c r="H379" s="97" t="s">
        <v>135</v>
      </c>
    </row>
    <row r="380" spans="1:8" s="186" customFormat="1" ht="22.5" customHeight="1">
      <c r="A380" s="185" t="s">
        <v>111</v>
      </c>
      <c r="B380" s="200">
        <v>1</v>
      </c>
      <c r="C380" s="201">
        <v>413</v>
      </c>
      <c r="D380" s="201">
        <v>117</v>
      </c>
      <c r="E380" s="201">
        <v>3995</v>
      </c>
      <c r="F380" s="201">
        <v>40</v>
      </c>
      <c r="G380" s="202">
        <v>6282</v>
      </c>
      <c r="H380" s="97" t="s">
        <v>136</v>
      </c>
    </row>
    <row r="381" spans="1:8" s="186" customFormat="1" ht="22.5" customHeight="1">
      <c r="A381" s="185" t="s">
        <v>112</v>
      </c>
      <c r="B381" s="200">
        <v>1</v>
      </c>
      <c r="C381" s="201">
        <v>428</v>
      </c>
      <c r="D381" s="201">
        <v>117</v>
      </c>
      <c r="E381" s="201">
        <v>3553</v>
      </c>
      <c r="F381" s="201">
        <v>40</v>
      </c>
      <c r="G381" s="202">
        <v>5832</v>
      </c>
      <c r="H381" s="97" t="s">
        <v>137</v>
      </c>
    </row>
    <row r="382" spans="1:8" s="186" customFormat="1" ht="22.5" customHeight="1">
      <c r="A382" s="185" t="s">
        <v>113</v>
      </c>
      <c r="B382" s="200">
        <v>1</v>
      </c>
      <c r="C382" s="201">
        <v>757</v>
      </c>
      <c r="D382" s="201">
        <v>117</v>
      </c>
      <c r="E382" s="201">
        <v>4725</v>
      </c>
      <c r="F382" s="201">
        <v>40</v>
      </c>
      <c r="G382" s="202">
        <v>5408</v>
      </c>
      <c r="H382" s="97" t="s">
        <v>138</v>
      </c>
    </row>
    <row r="383" spans="1:8" s="186" customFormat="1" ht="22.5" customHeight="1">
      <c r="A383" s="189" t="s">
        <v>114</v>
      </c>
      <c r="B383" s="206">
        <v>1</v>
      </c>
      <c r="C383" s="207">
        <v>1085</v>
      </c>
      <c r="D383" s="207">
        <v>117</v>
      </c>
      <c r="E383" s="207">
        <v>7198</v>
      </c>
      <c r="F383" s="207">
        <v>40</v>
      </c>
      <c r="G383" s="208">
        <v>6000</v>
      </c>
      <c r="H383" s="100" t="s">
        <v>139</v>
      </c>
    </row>
    <row r="384" spans="1:8" s="53" customFormat="1" ht="17.25" customHeight="1">
      <c r="A384" s="527" t="s">
        <v>141</v>
      </c>
      <c r="B384" s="527"/>
      <c r="C384" s="49"/>
      <c r="D384" s="49"/>
      <c r="E384" s="192" t="s">
        <v>142</v>
      </c>
      <c r="F384" s="193"/>
      <c r="G384" s="193"/>
      <c r="H384" s="48"/>
    </row>
    <row r="385" spans="1:8" s="53" customFormat="1" ht="19.5" customHeight="1">
      <c r="A385" s="195" t="s">
        <v>382</v>
      </c>
      <c r="B385" s="49"/>
      <c r="C385" s="49"/>
      <c r="D385" s="49"/>
      <c r="E385" s="51" t="s">
        <v>524</v>
      </c>
      <c r="F385" s="49"/>
      <c r="G385" s="49"/>
      <c r="H385" s="49"/>
    </row>
    <row r="386" s="49" customFormat="1" ht="19.5" customHeight="1">
      <c r="A386" s="196" t="s">
        <v>383</v>
      </c>
    </row>
    <row r="387" spans="1:19" s="53" customFormat="1" ht="13.5" customHeight="1">
      <c r="A387" s="194" t="s">
        <v>384</v>
      </c>
      <c r="B387" s="52"/>
      <c r="C387" s="52"/>
      <c r="D387" s="52"/>
      <c r="F387" s="52"/>
      <c r="H387" s="52"/>
      <c r="I387" s="52"/>
      <c r="J387" s="52"/>
      <c r="K387" s="52"/>
      <c r="M387" s="52"/>
      <c r="N387" s="52"/>
      <c r="O387" s="52"/>
      <c r="P387" s="52"/>
      <c r="Q387" s="52"/>
      <c r="R387" s="52"/>
      <c r="S387" s="52"/>
    </row>
  </sheetData>
  <sheetProtection/>
  <mergeCells count="8">
    <mergeCell ref="A1:H1"/>
    <mergeCell ref="A384:B384"/>
    <mergeCell ref="B363:C363"/>
    <mergeCell ref="D363:E363"/>
    <mergeCell ref="F363:G363"/>
    <mergeCell ref="B364:C364"/>
    <mergeCell ref="D364:E364"/>
    <mergeCell ref="F364:G364"/>
  </mergeCells>
  <printOptions horizontalCentered="1" verticalCentered="1"/>
  <pageMargins left="0.35433070866141736" right="0.35433070866141736" top="0.3937007874015748" bottom="0.29" header="0.45" footer="0.2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SheetLayoutView="98" zoomScalePageLayoutView="0" workbookViewId="0" topLeftCell="A4">
      <selection activeCell="F29" sqref="F29"/>
    </sheetView>
  </sheetViews>
  <sheetFormatPr defaultColWidth="8.88671875" defaultRowHeight="13.5"/>
  <cols>
    <col min="1" max="1" width="8.5546875" style="15" customWidth="1"/>
    <col min="2" max="2" width="8.10546875" style="15" customWidth="1"/>
    <col min="3" max="3" width="7.6640625" style="15" customWidth="1"/>
    <col min="4" max="5" width="9.88671875" style="15" customWidth="1"/>
    <col min="6" max="6" width="8.99609375" style="15" customWidth="1"/>
    <col min="7" max="7" width="9.99609375" style="15" customWidth="1"/>
    <col min="8" max="8" width="10.88671875" style="15" customWidth="1"/>
    <col min="9" max="9" width="14.77734375" style="15" customWidth="1"/>
    <col min="10" max="10" width="9.88671875" style="15" customWidth="1"/>
    <col min="11" max="11" width="7.99609375" style="15" customWidth="1"/>
    <col min="12" max="16384" width="8.88671875" style="15" customWidth="1"/>
  </cols>
  <sheetData>
    <row r="1" spans="1:12" s="239" customFormat="1" ht="36" customHeight="1">
      <c r="A1" s="536" t="s">
        <v>167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</row>
    <row r="2" spans="1:12" s="209" customFormat="1" ht="19.5" customHeight="1">
      <c r="A2" s="537" t="s">
        <v>385</v>
      </c>
      <c r="B2" s="537"/>
      <c r="L2" s="210" t="s">
        <v>386</v>
      </c>
    </row>
    <row r="3" spans="1:12" s="209" customFormat="1" ht="30" customHeight="1">
      <c r="A3" s="532" t="s">
        <v>387</v>
      </c>
      <c r="B3" s="211" t="s">
        <v>388</v>
      </c>
      <c r="C3" s="534" t="s">
        <v>389</v>
      </c>
      <c r="D3" s="532"/>
      <c r="E3" s="211" t="s">
        <v>390</v>
      </c>
      <c r="F3" s="211" t="s">
        <v>391</v>
      </c>
      <c r="G3" s="211" t="s">
        <v>392</v>
      </c>
      <c r="H3" s="211" t="s">
        <v>393</v>
      </c>
      <c r="I3" s="211" t="s">
        <v>394</v>
      </c>
      <c r="J3" s="211" t="s">
        <v>395</v>
      </c>
      <c r="K3" s="211" t="s">
        <v>396</v>
      </c>
      <c r="L3" s="213" t="s">
        <v>237</v>
      </c>
    </row>
    <row r="4" spans="1:12" s="209" customFormat="1" ht="30" customHeight="1">
      <c r="A4" s="533"/>
      <c r="B4" s="214" t="s">
        <v>89</v>
      </c>
      <c r="C4" s="214"/>
      <c r="D4" s="215" t="s">
        <v>397</v>
      </c>
      <c r="E4" s="216" t="s">
        <v>398</v>
      </c>
      <c r="F4" s="216" t="s">
        <v>90</v>
      </c>
      <c r="G4" s="216" t="s">
        <v>91</v>
      </c>
      <c r="H4" s="216" t="s">
        <v>161</v>
      </c>
      <c r="I4" s="216" t="s">
        <v>162</v>
      </c>
      <c r="J4" s="216" t="s">
        <v>92</v>
      </c>
      <c r="K4" s="216" t="s">
        <v>93</v>
      </c>
      <c r="L4" s="217" t="s">
        <v>242</v>
      </c>
    </row>
    <row r="5" spans="1:12" s="186" customFormat="1" ht="22.5" customHeight="1">
      <c r="A5" s="218">
        <v>2008</v>
      </c>
      <c r="B5" s="219">
        <v>6017</v>
      </c>
      <c r="C5" s="220">
        <v>5955</v>
      </c>
      <c r="D5" s="220" t="s">
        <v>45</v>
      </c>
      <c r="E5" s="220">
        <v>47</v>
      </c>
      <c r="F5" s="220">
        <v>15</v>
      </c>
      <c r="G5" s="221" t="s">
        <v>45</v>
      </c>
      <c r="H5" s="222"/>
      <c r="I5" s="222"/>
      <c r="J5" s="221" t="s">
        <v>45</v>
      </c>
      <c r="K5" s="223" t="s">
        <v>45</v>
      </c>
      <c r="L5" s="185" t="s">
        <v>125</v>
      </c>
    </row>
    <row r="6" spans="1:12" s="186" customFormat="1" ht="22.5" customHeight="1">
      <c r="A6" s="218">
        <v>2009</v>
      </c>
      <c r="B6" s="224">
        <v>7094</v>
      </c>
      <c r="C6" s="225">
        <v>7003</v>
      </c>
      <c r="D6" s="225" t="s">
        <v>45</v>
      </c>
      <c r="E6" s="225">
        <v>67</v>
      </c>
      <c r="F6" s="225">
        <v>24</v>
      </c>
      <c r="G6" s="226" t="s">
        <v>45</v>
      </c>
      <c r="H6" s="227"/>
      <c r="I6" s="227"/>
      <c r="J6" s="226" t="s">
        <v>45</v>
      </c>
      <c r="K6" s="228" t="s">
        <v>45</v>
      </c>
      <c r="L6" s="185" t="s">
        <v>126</v>
      </c>
    </row>
    <row r="7" spans="1:12" s="186" customFormat="1" ht="22.5" customHeight="1">
      <c r="A7" s="218">
        <v>2010</v>
      </c>
      <c r="B7" s="224">
        <v>9801</v>
      </c>
      <c r="C7" s="225">
        <v>9700</v>
      </c>
      <c r="D7" s="225" t="s">
        <v>45</v>
      </c>
      <c r="E7" s="225">
        <v>74</v>
      </c>
      <c r="F7" s="225">
        <v>27</v>
      </c>
      <c r="G7" s="226" t="s">
        <v>45</v>
      </c>
      <c r="H7" s="227"/>
      <c r="I7" s="227"/>
      <c r="J7" s="226" t="s">
        <v>45</v>
      </c>
      <c r="K7" s="228" t="s">
        <v>45</v>
      </c>
      <c r="L7" s="185" t="s">
        <v>156</v>
      </c>
    </row>
    <row r="8" spans="1:12" s="186" customFormat="1" ht="22.5" customHeight="1">
      <c r="A8" s="218">
        <v>2011</v>
      </c>
      <c r="B8" s="224">
        <v>11011</v>
      </c>
      <c r="C8" s="225">
        <v>10890</v>
      </c>
      <c r="D8" s="225" t="s">
        <v>45</v>
      </c>
      <c r="E8" s="225">
        <v>94</v>
      </c>
      <c r="F8" s="225">
        <v>27</v>
      </c>
      <c r="G8" s="226" t="s">
        <v>45</v>
      </c>
      <c r="H8" s="226" t="s">
        <v>45</v>
      </c>
      <c r="I8" s="226" t="s">
        <v>45</v>
      </c>
      <c r="J8" s="226" t="s">
        <v>45</v>
      </c>
      <c r="K8" s="228" t="s">
        <v>45</v>
      </c>
      <c r="L8" s="185" t="s">
        <v>207</v>
      </c>
    </row>
    <row r="9" spans="1:12" s="186" customFormat="1" ht="22.5" customHeight="1">
      <c r="A9" s="229">
        <v>2012</v>
      </c>
      <c r="B9" s="230">
        <f>SUM(B10:B21)+B8</f>
        <v>13786</v>
      </c>
      <c r="C9" s="231">
        <f>SUM(C10:C21)+C8</f>
        <v>13653</v>
      </c>
      <c r="D9" s="225" t="s">
        <v>45</v>
      </c>
      <c r="E9" s="231">
        <f>SUM(E10:E21)+E8</f>
        <v>106</v>
      </c>
      <c r="F9" s="231">
        <f>SUM(F10:F21)+F8</f>
        <v>27</v>
      </c>
      <c r="G9" s="226" t="s">
        <v>45</v>
      </c>
      <c r="H9" s="226" t="s">
        <v>45</v>
      </c>
      <c r="I9" s="226" t="s">
        <v>45</v>
      </c>
      <c r="J9" s="226" t="s">
        <v>45</v>
      </c>
      <c r="K9" s="228" t="s">
        <v>45</v>
      </c>
      <c r="L9" s="187" t="s">
        <v>252</v>
      </c>
    </row>
    <row r="10" spans="1:12" s="186" customFormat="1" ht="22.5" customHeight="1">
      <c r="A10" s="218" t="s">
        <v>103</v>
      </c>
      <c r="B10" s="224">
        <f>SUM(C10:K10)</f>
        <v>728</v>
      </c>
      <c r="C10" s="225">
        <v>724</v>
      </c>
      <c r="D10" s="225" t="s">
        <v>45</v>
      </c>
      <c r="E10" s="225">
        <v>4</v>
      </c>
      <c r="F10" s="232">
        <v>0</v>
      </c>
      <c r="G10" s="226" t="s">
        <v>45</v>
      </c>
      <c r="H10" s="226" t="s">
        <v>45</v>
      </c>
      <c r="I10" s="226" t="s">
        <v>45</v>
      </c>
      <c r="J10" s="226" t="s">
        <v>45</v>
      </c>
      <c r="K10" s="228" t="s">
        <v>45</v>
      </c>
      <c r="L10" s="185" t="s">
        <v>128</v>
      </c>
    </row>
    <row r="11" spans="1:12" s="186" customFormat="1" ht="22.5" customHeight="1">
      <c r="A11" s="218" t="s">
        <v>104</v>
      </c>
      <c r="B11" s="224">
        <f aca="true" t="shared" si="0" ref="B11:B21">SUM(C11:K11)</f>
        <v>130</v>
      </c>
      <c r="C11" s="225">
        <v>128</v>
      </c>
      <c r="D11" s="225" t="s">
        <v>45</v>
      </c>
      <c r="E11" s="225">
        <v>1</v>
      </c>
      <c r="F11" s="225">
        <v>1</v>
      </c>
      <c r="G11" s="226" t="s">
        <v>45</v>
      </c>
      <c r="H11" s="226" t="s">
        <v>45</v>
      </c>
      <c r="I11" s="226" t="s">
        <v>45</v>
      </c>
      <c r="J11" s="226" t="s">
        <v>45</v>
      </c>
      <c r="K11" s="228" t="s">
        <v>45</v>
      </c>
      <c r="L11" s="185" t="s">
        <v>129</v>
      </c>
    </row>
    <row r="12" spans="1:12" s="186" customFormat="1" ht="22.5" customHeight="1">
      <c r="A12" s="218" t="s">
        <v>105</v>
      </c>
      <c r="B12" s="224">
        <f t="shared" si="0"/>
        <v>89</v>
      </c>
      <c r="C12" s="225">
        <v>91</v>
      </c>
      <c r="D12" s="225" t="s">
        <v>45</v>
      </c>
      <c r="E12" s="108">
        <v>-1</v>
      </c>
      <c r="F12" s="108">
        <v>-1</v>
      </c>
      <c r="G12" s="370" t="s">
        <v>45</v>
      </c>
      <c r="H12" s="226" t="s">
        <v>45</v>
      </c>
      <c r="I12" s="226" t="s">
        <v>45</v>
      </c>
      <c r="J12" s="226" t="s">
        <v>45</v>
      </c>
      <c r="K12" s="228" t="s">
        <v>45</v>
      </c>
      <c r="L12" s="185" t="s">
        <v>130</v>
      </c>
    </row>
    <row r="13" spans="1:12" s="186" customFormat="1" ht="22.5" customHeight="1">
      <c r="A13" s="218" t="s">
        <v>106</v>
      </c>
      <c r="B13" s="224">
        <f>SUM(C13:K13)</f>
        <v>90</v>
      </c>
      <c r="C13" s="225">
        <v>89</v>
      </c>
      <c r="D13" s="225" t="s">
        <v>45</v>
      </c>
      <c r="E13" s="225">
        <v>1</v>
      </c>
      <c r="F13" s="232">
        <v>0</v>
      </c>
      <c r="G13" s="226" t="s">
        <v>45</v>
      </c>
      <c r="H13" s="226" t="s">
        <v>45</v>
      </c>
      <c r="I13" s="226" t="s">
        <v>45</v>
      </c>
      <c r="J13" s="226" t="s">
        <v>45</v>
      </c>
      <c r="K13" s="228" t="s">
        <v>45</v>
      </c>
      <c r="L13" s="185" t="s">
        <v>131</v>
      </c>
    </row>
    <row r="14" spans="1:12" s="186" customFormat="1" ht="22.5" customHeight="1">
      <c r="A14" s="218" t="s">
        <v>107</v>
      </c>
      <c r="B14" s="224">
        <f t="shared" si="0"/>
        <v>1</v>
      </c>
      <c r="C14" s="232">
        <v>0</v>
      </c>
      <c r="D14" s="225" t="s">
        <v>45</v>
      </c>
      <c r="E14" s="225">
        <v>1</v>
      </c>
      <c r="F14" s="232">
        <v>0</v>
      </c>
      <c r="G14" s="226" t="s">
        <v>45</v>
      </c>
      <c r="H14" s="226" t="s">
        <v>45</v>
      </c>
      <c r="I14" s="226" t="s">
        <v>45</v>
      </c>
      <c r="J14" s="226" t="s">
        <v>45</v>
      </c>
      <c r="K14" s="228" t="s">
        <v>45</v>
      </c>
      <c r="L14" s="185" t="s">
        <v>132</v>
      </c>
    </row>
    <row r="15" spans="1:12" s="186" customFormat="1" ht="22.5" customHeight="1">
      <c r="A15" s="218" t="s">
        <v>108</v>
      </c>
      <c r="B15" s="233">
        <f t="shared" si="0"/>
        <v>0</v>
      </c>
      <c r="C15" s="232">
        <v>0</v>
      </c>
      <c r="D15" s="225" t="s">
        <v>45</v>
      </c>
      <c r="E15" s="232">
        <v>0</v>
      </c>
      <c r="F15" s="232">
        <v>0</v>
      </c>
      <c r="G15" s="226" t="s">
        <v>45</v>
      </c>
      <c r="H15" s="226" t="s">
        <v>45</v>
      </c>
      <c r="I15" s="226" t="s">
        <v>45</v>
      </c>
      <c r="J15" s="226" t="s">
        <v>45</v>
      </c>
      <c r="K15" s="228" t="s">
        <v>45</v>
      </c>
      <c r="L15" s="185" t="s">
        <v>133</v>
      </c>
    </row>
    <row r="16" spans="1:12" s="186" customFormat="1" ht="22.5" customHeight="1">
      <c r="A16" s="218" t="s">
        <v>109</v>
      </c>
      <c r="B16" s="224">
        <f t="shared" si="0"/>
        <v>54</v>
      </c>
      <c r="C16" s="225">
        <v>53</v>
      </c>
      <c r="D16" s="225" t="s">
        <v>45</v>
      </c>
      <c r="E16" s="225">
        <v>1</v>
      </c>
      <c r="F16" s="232">
        <v>0</v>
      </c>
      <c r="G16" s="226" t="s">
        <v>45</v>
      </c>
      <c r="H16" s="226" t="s">
        <v>45</v>
      </c>
      <c r="I16" s="226" t="s">
        <v>45</v>
      </c>
      <c r="J16" s="226" t="s">
        <v>45</v>
      </c>
      <c r="K16" s="228" t="s">
        <v>45</v>
      </c>
      <c r="L16" s="185" t="s">
        <v>134</v>
      </c>
    </row>
    <row r="17" spans="1:12" s="186" customFormat="1" ht="22.5" customHeight="1">
      <c r="A17" s="218" t="s">
        <v>110</v>
      </c>
      <c r="B17" s="224">
        <f t="shared" si="0"/>
        <v>140</v>
      </c>
      <c r="C17" s="225">
        <v>138</v>
      </c>
      <c r="D17" s="225" t="s">
        <v>45</v>
      </c>
      <c r="E17" s="225">
        <v>2</v>
      </c>
      <c r="F17" s="232">
        <v>0</v>
      </c>
      <c r="G17" s="226" t="s">
        <v>45</v>
      </c>
      <c r="H17" s="226" t="s">
        <v>45</v>
      </c>
      <c r="I17" s="226" t="s">
        <v>45</v>
      </c>
      <c r="J17" s="226" t="s">
        <v>45</v>
      </c>
      <c r="K17" s="228" t="s">
        <v>45</v>
      </c>
      <c r="L17" s="185" t="s">
        <v>135</v>
      </c>
    </row>
    <row r="18" spans="1:12" s="186" customFormat="1" ht="22.5" customHeight="1">
      <c r="A18" s="218" t="s">
        <v>111</v>
      </c>
      <c r="B18" s="224">
        <f t="shared" si="0"/>
        <v>101</v>
      </c>
      <c r="C18" s="225">
        <v>100</v>
      </c>
      <c r="D18" s="225" t="s">
        <v>45</v>
      </c>
      <c r="E18" s="225">
        <v>1</v>
      </c>
      <c r="F18" s="232">
        <v>0</v>
      </c>
      <c r="G18" s="226" t="s">
        <v>45</v>
      </c>
      <c r="H18" s="226" t="s">
        <v>45</v>
      </c>
      <c r="I18" s="226" t="s">
        <v>45</v>
      </c>
      <c r="J18" s="226" t="s">
        <v>45</v>
      </c>
      <c r="K18" s="228" t="s">
        <v>45</v>
      </c>
      <c r="L18" s="185" t="s">
        <v>136</v>
      </c>
    </row>
    <row r="19" spans="1:12" s="186" customFormat="1" ht="22.5" customHeight="1">
      <c r="A19" s="218" t="s">
        <v>112</v>
      </c>
      <c r="B19" s="224">
        <f t="shared" si="0"/>
        <v>38</v>
      </c>
      <c r="C19" s="225">
        <v>38</v>
      </c>
      <c r="D19" s="225" t="s">
        <v>45</v>
      </c>
      <c r="E19" s="232">
        <v>0</v>
      </c>
      <c r="F19" s="232">
        <v>0</v>
      </c>
      <c r="G19" s="226" t="s">
        <v>45</v>
      </c>
      <c r="H19" s="226" t="s">
        <v>45</v>
      </c>
      <c r="I19" s="226" t="s">
        <v>45</v>
      </c>
      <c r="J19" s="226" t="s">
        <v>45</v>
      </c>
      <c r="K19" s="228" t="s">
        <v>45</v>
      </c>
      <c r="L19" s="185" t="s">
        <v>137</v>
      </c>
    </row>
    <row r="20" spans="1:12" s="186" customFormat="1" ht="22.5" customHeight="1">
      <c r="A20" s="218" t="s">
        <v>113</v>
      </c>
      <c r="B20" s="224">
        <f t="shared" si="0"/>
        <v>857</v>
      </c>
      <c r="C20" s="225">
        <v>856</v>
      </c>
      <c r="D20" s="225" t="s">
        <v>45</v>
      </c>
      <c r="E20" s="225">
        <v>1</v>
      </c>
      <c r="F20" s="232">
        <v>0</v>
      </c>
      <c r="G20" s="226" t="s">
        <v>45</v>
      </c>
      <c r="H20" s="226" t="s">
        <v>45</v>
      </c>
      <c r="I20" s="226" t="s">
        <v>45</v>
      </c>
      <c r="J20" s="226" t="s">
        <v>45</v>
      </c>
      <c r="K20" s="228" t="s">
        <v>45</v>
      </c>
      <c r="L20" s="185" t="s">
        <v>138</v>
      </c>
    </row>
    <row r="21" spans="1:12" s="186" customFormat="1" ht="22.5" customHeight="1">
      <c r="A21" s="31" t="s">
        <v>114</v>
      </c>
      <c r="B21" s="234">
        <f t="shared" si="0"/>
        <v>547</v>
      </c>
      <c r="C21" s="235">
        <v>546</v>
      </c>
      <c r="D21" s="235" t="s">
        <v>45</v>
      </c>
      <c r="E21" s="235">
        <v>1</v>
      </c>
      <c r="F21" s="236">
        <v>0</v>
      </c>
      <c r="G21" s="237" t="s">
        <v>45</v>
      </c>
      <c r="H21" s="237" t="s">
        <v>45</v>
      </c>
      <c r="I21" s="237" t="s">
        <v>45</v>
      </c>
      <c r="J21" s="237" t="s">
        <v>45</v>
      </c>
      <c r="K21" s="238" t="s">
        <v>45</v>
      </c>
      <c r="L21" s="189" t="s">
        <v>139</v>
      </c>
    </row>
    <row r="22" spans="1:8" s="53" customFormat="1" ht="16.5" customHeight="1">
      <c r="A22" s="22" t="s">
        <v>141</v>
      </c>
      <c r="B22" s="22"/>
      <c r="C22" s="49"/>
      <c r="D22" s="49"/>
      <c r="E22" s="192"/>
      <c r="F22" s="193"/>
      <c r="G22" s="193"/>
      <c r="H22" s="192" t="s">
        <v>142</v>
      </c>
    </row>
    <row r="23" spans="1:12" s="48" customFormat="1" ht="19.5" customHeight="1">
      <c r="A23" s="535" t="s">
        <v>399</v>
      </c>
      <c r="B23" s="535"/>
      <c r="C23" s="535"/>
      <c r="D23" s="535"/>
      <c r="E23" s="535"/>
      <c r="F23" s="535"/>
      <c r="G23" s="535"/>
      <c r="H23" s="535"/>
      <c r="I23" s="535"/>
      <c r="L23" s="240"/>
    </row>
    <row r="24" s="48" customFormat="1" ht="19.5" customHeight="1">
      <c r="A24" s="174" t="s">
        <v>525</v>
      </c>
    </row>
    <row r="25" spans="1:19" s="48" customFormat="1" ht="16.5" customHeight="1">
      <c r="A25" s="51" t="s">
        <v>400</v>
      </c>
      <c r="B25" s="51"/>
      <c r="C25" s="51"/>
      <c r="D25" s="51"/>
      <c r="E25" s="51"/>
      <c r="F25" s="51"/>
      <c r="G25" s="51"/>
      <c r="H25" s="51" t="s">
        <v>155</v>
      </c>
      <c r="I25" s="51"/>
      <c r="J25" s="51"/>
      <c r="K25" s="51"/>
      <c r="M25" s="51"/>
      <c r="N25" s="51"/>
      <c r="O25" s="51"/>
      <c r="P25" s="51"/>
      <c r="Q25" s="51"/>
      <c r="R25" s="51"/>
      <c r="S25" s="51"/>
    </row>
  </sheetData>
  <sheetProtection/>
  <mergeCells count="5">
    <mergeCell ref="A3:A4"/>
    <mergeCell ref="C3:D3"/>
    <mergeCell ref="A23:I23"/>
    <mergeCell ref="A1:L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H26" sqref="H26"/>
    </sheetView>
  </sheetViews>
  <sheetFormatPr defaultColWidth="8.88671875" defaultRowHeight="13.5"/>
  <cols>
    <col min="1" max="1" width="8.88671875" style="252" customWidth="1"/>
    <col min="2" max="2" width="10.10546875" style="252" customWidth="1"/>
    <col min="3" max="3" width="11.3359375" style="252" customWidth="1"/>
    <col min="4" max="4" width="8.5546875" style="252" customWidth="1"/>
    <col min="5" max="5" width="5.4453125" style="252" customWidth="1"/>
    <col min="6" max="6" width="10.88671875" style="252" customWidth="1"/>
    <col min="7" max="7" width="6.99609375" style="252" customWidth="1"/>
    <col min="8" max="8" width="6.77734375" style="252" customWidth="1"/>
    <col min="9" max="9" width="4.21484375" style="252" customWidth="1"/>
    <col min="10" max="11" width="8.3359375" style="252" customWidth="1"/>
    <col min="12" max="12" width="5.3359375" style="252" customWidth="1"/>
    <col min="13" max="16384" width="8.88671875" style="252" customWidth="1"/>
  </cols>
  <sheetData>
    <row r="1" spans="1:13" s="248" customFormat="1" ht="39.75" customHeight="1">
      <c r="A1" s="546" t="s">
        <v>168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</row>
    <row r="2" spans="1:13" s="241" customFormat="1" ht="22.5" customHeight="1">
      <c r="A2" s="241" t="s">
        <v>401</v>
      </c>
      <c r="K2" s="545" t="s">
        <v>402</v>
      </c>
      <c r="L2" s="545"/>
      <c r="M2" s="545"/>
    </row>
    <row r="3" spans="1:13" s="241" customFormat="1" ht="30" customHeight="1">
      <c r="A3" s="242" t="s">
        <v>403</v>
      </c>
      <c r="B3" s="539" t="s">
        <v>404</v>
      </c>
      <c r="C3" s="539"/>
      <c r="D3" s="539"/>
      <c r="E3" s="538" t="s">
        <v>405</v>
      </c>
      <c r="F3" s="538"/>
      <c r="G3" s="538"/>
      <c r="H3" s="538"/>
      <c r="I3" s="538" t="s">
        <v>406</v>
      </c>
      <c r="J3" s="539"/>
      <c r="K3" s="539"/>
      <c r="L3" s="539"/>
      <c r="M3" s="243" t="s">
        <v>407</v>
      </c>
    </row>
    <row r="4" spans="1:13" s="241" customFormat="1" ht="22.5" customHeight="1">
      <c r="A4" s="244" t="s">
        <v>408</v>
      </c>
      <c r="B4" s="540">
        <f>E4/I4</f>
        <v>0.05609498544827053</v>
      </c>
      <c r="C4" s="541"/>
      <c r="D4" s="541"/>
      <c r="E4" s="542">
        <v>10890</v>
      </c>
      <c r="F4" s="543"/>
      <c r="G4" s="543"/>
      <c r="H4" s="543"/>
      <c r="I4" s="542">
        <v>194135</v>
      </c>
      <c r="J4" s="543"/>
      <c r="K4" s="543"/>
      <c r="L4" s="544"/>
      <c r="M4" s="245" t="s">
        <v>408</v>
      </c>
    </row>
    <row r="5" spans="1:13" s="241" customFormat="1" ht="22.5" customHeight="1">
      <c r="A5" s="246" t="s">
        <v>409</v>
      </c>
      <c r="B5" s="547">
        <f>E5/I5</f>
        <v>0.06901447151492947</v>
      </c>
      <c r="C5" s="548"/>
      <c r="D5" s="548"/>
      <c r="E5" s="549">
        <v>13563</v>
      </c>
      <c r="F5" s="550"/>
      <c r="G5" s="550"/>
      <c r="H5" s="550"/>
      <c r="I5" s="549">
        <v>196524</v>
      </c>
      <c r="J5" s="550"/>
      <c r="K5" s="550"/>
      <c r="L5" s="551"/>
      <c r="M5" s="247" t="s">
        <v>409</v>
      </c>
    </row>
    <row r="6" spans="1:8" s="53" customFormat="1" ht="16.5" customHeight="1">
      <c r="A6" s="22" t="s">
        <v>141</v>
      </c>
      <c r="B6" s="22"/>
      <c r="C6" s="49"/>
      <c r="D6" s="49"/>
      <c r="E6" s="192"/>
      <c r="F6" s="193"/>
      <c r="G6" s="192" t="s">
        <v>142</v>
      </c>
      <c r="H6" s="192"/>
    </row>
    <row r="7" spans="1:12" s="251" customFormat="1" ht="16.5" customHeight="1">
      <c r="A7" s="249" t="s">
        <v>526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</row>
    <row r="8" spans="1:19" s="48" customFormat="1" ht="16.5" customHeight="1">
      <c r="A8" s="51" t="s">
        <v>527</v>
      </c>
      <c r="B8" s="51"/>
      <c r="C8" s="51"/>
      <c r="D8" s="51"/>
      <c r="E8" s="51"/>
      <c r="F8" s="51"/>
      <c r="G8" s="51" t="s">
        <v>155</v>
      </c>
      <c r="H8" s="51"/>
      <c r="I8" s="51"/>
      <c r="J8" s="51"/>
      <c r="K8" s="51"/>
      <c r="M8" s="51"/>
      <c r="N8" s="51"/>
      <c r="O8" s="51"/>
      <c r="P8" s="51"/>
      <c r="Q8" s="51"/>
      <c r="R8" s="51"/>
      <c r="S8" s="51"/>
    </row>
  </sheetData>
  <sheetProtection/>
  <mergeCells count="11">
    <mergeCell ref="B5:D5"/>
    <mergeCell ref="E5:H5"/>
    <mergeCell ref="I5:L5"/>
    <mergeCell ref="B3:D3"/>
    <mergeCell ref="E3:H3"/>
    <mergeCell ref="I3:L3"/>
    <mergeCell ref="B4:D4"/>
    <mergeCell ref="E4:H4"/>
    <mergeCell ref="I4:L4"/>
    <mergeCell ref="K2:M2"/>
    <mergeCell ref="A1:M1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G23"/>
  <sheetViews>
    <sheetView showZeros="0" zoomScaleSheetLayoutView="85" zoomScalePageLayoutView="0" workbookViewId="0" topLeftCell="A1">
      <pane xSplit="1" ySplit="4" topLeftCell="B5" activePane="bottomRight" state="frozen"/>
      <selection pane="topLeft" activeCell="E7" sqref="E7:E8"/>
      <selection pane="topRight" activeCell="E7" sqref="E7:E8"/>
      <selection pane="bottomLeft" activeCell="E7" sqref="E7:E8"/>
      <selection pane="bottomRight" activeCell="G20" sqref="G20"/>
    </sheetView>
  </sheetViews>
  <sheetFormatPr defaultColWidth="8.88671875" defaultRowHeight="13.5"/>
  <cols>
    <col min="1" max="1" width="16.88671875" style="34" customWidth="1"/>
    <col min="2" max="5" width="15.6640625" style="34" customWidth="1"/>
    <col min="6" max="6" width="15.6640625" style="261" customWidth="1"/>
    <col min="7" max="7" width="15.6640625" style="34" customWidth="1"/>
    <col min="8" max="8" width="15.77734375" style="34" customWidth="1"/>
    <col min="9" max="136" width="0" style="34" hidden="1" customWidth="1"/>
    <col min="137" max="16384" width="8.88671875" style="34" customWidth="1"/>
  </cols>
  <sheetData>
    <row r="1" spans="1:8" s="23" customFormat="1" ht="38.25" customHeight="1">
      <c r="A1" s="552" t="s">
        <v>157</v>
      </c>
      <c r="B1" s="552"/>
      <c r="C1" s="552"/>
      <c r="D1" s="552"/>
      <c r="E1" s="552"/>
      <c r="F1" s="552"/>
      <c r="G1" s="552"/>
      <c r="H1" s="552"/>
    </row>
    <row r="2" spans="1:8" s="25" customFormat="1" ht="18" customHeight="1">
      <c r="A2" s="253" t="s">
        <v>116</v>
      </c>
      <c r="B2" s="32"/>
      <c r="C2" s="32"/>
      <c r="D2" s="32"/>
      <c r="E2" s="32"/>
      <c r="F2" s="32"/>
      <c r="G2" s="32"/>
      <c r="H2" s="254" t="s">
        <v>117</v>
      </c>
    </row>
    <row r="3" spans="1:8" s="25" customFormat="1" ht="45" customHeight="1">
      <c r="A3" s="559" t="s">
        <v>118</v>
      </c>
      <c r="B3" s="553" t="s">
        <v>119</v>
      </c>
      <c r="C3" s="554"/>
      <c r="D3" s="554"/>
      <c r="E3" s="555"/>
      <c r="F3" s="556" t="s">
        <v>120</v>
      </c>
      <c r="G3" s="558" t="s">
        <v>121</v>
      </c>
      <c r="H3" s="561" t="s">
        <v>88</v>
      </c>
    </row>
    <row r="4" spans="1:8" s="25" customFormat="1" ht="52.5" customHeight="1">
      <c r="A4" s="560"/>
      <c r="B4" s="255" t="s">
        <v>94</v>
      </c>
      <c r="C4" s="256" t="s">
        <v>122</v>
      </c>
      <c r="D4" s="256" t="s">
        <v>123</v>
      </c>
      <c r="E4" s="256" t="s">
        <v>124</v>
      </c>
      <c r="F4" s="557"/>
      <c r="G4" s="557"/>
      <c r="H4" s="562"/>
    </row>
    <row r="5" spans="1:8" s="25" customFormat="1" ht="52.5" customHeight="1">
      <c r="A5" s="506" t="s">
        <v>207</v>
      </c>
      <c r="B5" s="508" t="s">
        <v>45</v>
      </c>
      <c r="C5" s="506" t="s">
        <v>45</v>
      </c>
      <c r="D5" s="506" t="s">
        <v>45</v>
      </c>
      <c r="E5" s="506" t="s">
        <v>45</v>
      </c>
      <c r="F5" s="185">
        <v>480</v>
      </c>
      <c r="G5" s="185">
        <v>52</v>
      </c>
      <c r="H5" s="505" t="s">
        <v>207</v>
      </c>
    </row>
    <row r="6" spans="1:137" s="15" customFormat="1" ht="49.5" customHeight="1">
      <c r="A6" s="507" t="s">
        <v>208</v>
      </c>
      <c r="B6" s="257" t="s">
        <v>45</v>
      </c>
      <c r="C6" s="257" t="s">
        <v>45</v>
      </c>
      <c r="D6" s="257" t="s">
        <v>45</v>
      </c>
      <c r="E6" s="257" t="s">
        <v>45</v>
      </c>
      <c r="F6" s="258">
        <v>515</v>
      </c>
      <c r="G6" s="509">
        <v>52</v>
      </c>
      <c r="H6" s="507" t="s">
        <v>410</v>
      </c>
      <c r="I6" s="259"/>
      <c r="EG6" s="263"/>
    </row>
    <row r="7" spans="1:5" s="48" customFormat="1" ht="23.25" customHeight="1">
      <c r="A7" s="22" t="s">
        <v>144</v>
      </c>
      <c r="B7" s="22"/>
      <c r="C7" s="49"/>
      <c r="D7" s="49"/>
      <c r="E7" s="193" t="s">
        <v>143</v>
      </c>
    </row>
    <row r="8" s="23" customFormat="1" ht="14.25">
      <c r="F8" s="260"/>
    </row>
    <row r="9" s="23" customFormat="1" ht="14.25">
      <c r="F9" s="260"/>
    </row>
    <row r="10" s="23" customFormat="1" ht="14.25">
      <c r="F10" s="260"/>
    </row>
    <row r="23" ht="14.25">
      <c r="F23" s="262"/>
    </row>
  </sheetData>
  <sheetProtection/>
  <mergeCells count="6">
    <mergeCell ref="A1:H1"/>
    <mergeCell ref="B3:E3"/>
    <mergeCell ref="F3:F4"/>
    <mergeCell ref="G3:G4"/>
    <mergeCell ref="A3:A4"/>
    <mergeCell ref="H3:H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"/>
  <sheetViews>
    <sheetView showZeros="0" zoomScalePageLayoutView="0" workbookViewId="0" topLeftCell="A1">
      <selection activeCell="C20" sqref="C20"/>
    </sheetView>
  </sheetViews>
  <sheetFormatPr defaultColWidth="8.88671875" defaultRowHeight="13.5"/>
  <cols>
    <col min="1" max="1" width="12.4453125" style="34" customWidth="1"/>
    <col min="2" max="2" width="12.5546875" style="34" customWidth="1"/>
    <col min="3" max="4" width="13.5546875" style="34" customWidth="1"/>
    <col min="5" max="5" width="14.4453125" style="34" customWidth="1"/>
    <col min="6" max="8" width="15.6640625" style="34" customWidth="1"/>
    <col min="9" max="9" width="13.3359375" style="34" customWidth="1"/>
    <col min="10" max="16384" width="8.88671875" style="34" customWidth="1"/>
  </cols>
  <sheetData>
    <row r="1" spans="1:9" ht="30" customHeight="1">
      <c r="A1" s="552" t="s">
        <v>177</v>
      </c>
      <c r="B1" s="552"/>
      <c r="C1" s="552"/>
      <c r="D1" s="552"/>
      <c r="E1" s="552"/>
      <c r="F1" s="552"/>
      <c r="G1" s="552"/>
      <c r="H1" s="552"/>
      <c r="I1" s="552"/>
    </row>
    <row r="2" spans="1:9" s="64" customFormat="1" ht="23.25" customHeight="1">
      <c r="A2" s="265" t="s">
        <v>97</v>
      </c>
      <c r="B2" s="266"/>
      <c r="C2" s="266"/>
      <c r="D2" s="266"/>
      <c r="E2" s="266"/>
      <c r="F2" s="266"/>
      <c r="G2" s="266"/>
      <c r="H2" s="266"/>
      <c r="I2" s="267" t="s">
        <v>95</v>
      </c>
    </row>
    <row r="3" spans="1:9" s="64" customFormat="1" ht="26.25" customHeight="1">
      <c r="A3" s="285"/>
      <c r="B3" s="76" t="s">
        <v>411</v>
      </c>
      <c r="C3" s="513" t="s">
        <v>412</v>
      </c>
      <c r="D3" s="563"/>
      <c r="E3" s="72" t="s">
        <v>413</v>
      </c>
      <c r="F3" s="76" t="s">
        <v>414</v>
      </c>
      <c r="G3" s="72" t="s">
        <v>415</v>
      </c>
      <c r="H3" s="76" t="s">
        <v>416</v>
      </c>
      <c r="I3" s="285"/>
    </row>
    <row r="4" spans="1:9" s="64" customFormat="1" ht="31.5" customHeight="1">
      <c r="A4" s="75" t="s">
        <v>417</v>
      </c>
      <c r="B4" s="268"/>
      <c r="C4" s="75"/>
      <c r="D4" s="286" t="s">
        <v>418</v>
      </c>
      <c r="E4" s="75" t="s">
        <v>419</v>
      </c>
      <c r="F4" s="77"/>
      <c r="G4" s="78" t="s">
        <v>420</v>
      </c>
      <c r="H4" s="77"/>
      <c r="I4" s="75" t="s">
        <v>237</v>
      </c>
    </row>
    <row r="5" spans="1:9" s="64" customFormat="1" ht="36" customHeight="1">
      <c r="A5" s="75"/>
      <c r="B5" s="268" t="s">
        <v>421</v>
      </c>
      <c r="C5" s="78" t="s">
        <v>422</v>
      </c>
      <c r="D5" s="77" t="s">
        <v>422</v>
      </c>
      <c r="E5" s="75" t="s">
        <v>422</v>
      </c>
      <c r="F5" s="77" t="s">
        <v>423</v>
      </c>
      <c r="G5" s="75" t="s">
        <v>424</v>
      </c>
      <c r="H5" s="77" t="s">
        <v>425</v>
      </c>
      <c r="I5" s="75"/>
    </row>
    <row r="6" spans="1:9" s="64" customFormat="1" ht="36" customHeight="1">
      <c r="A6" s="287"/>
      <c r="B6" s="81"/>
      <c r="C6" s="80" t="s">
        <v>426</v>
      </c>
      <c r="D6" s="81" t="s">
        <v>427</v>
      </c>
      <c r="E6" s="80" t="s">
        <v>428</v>
      </c>
      <c r="F6" s="81" t="s">
        <v>429</v>
      </c>
      <c r="G6" s="80" t="s">
        <v>430</v>
      </c>
      <c r="H6" s="81" t="s">
        <v>431</v>
      </c>
      <c r="I6" s="287"/>
    </row>
    <row r="7" spans="1:9" s="275" customFormat="1" ht="22.5" customHeight="1">
      <c r="A7" s="269" t="s">
        <v>252</v>
      </c>
      <c r="B7" s="270">
        <v>592449</v>
      </c>
      <c r="C7" s="271">
        <v>592449</v>
      </c>
      <c r="D7" s="272">
        <v>100</v>
      </c>
      <c r="E7" s="271">
        <v>452825</v>
      </c>
      <c r="F7" s="271">
        <v>212752</v>
      </c>
      <c r="G7" s="271">
        <v>359</v>
      </c>
      <c r="H7" s="273">
        <v>142263</v>
      </c>
      <c r="I7" s="274" t="s">
        <v>252</v>
      </c>
    </row>
    <row r="8" spans="1:9" s="186" customFormat="1" ht="22.5" customHeight="1">
      <c r="A8" s="276" t="s">
        <v>432</v>
      </c>
      <c r="B8" s="277">
        <v>435413</v>
      </c>
      <c r="C8" s="278">
        <v>435413</v>
      </c>
      <c r="D8" s="279">
        <v>100</v>
      </c>
      <c r="E8" s="289"/>
      <c r="F8" s="278">
        <v>156313</v>
      </c>
      <c r="G8" s="278">
        <v>359</v>
      </c>
      <c r="H8" s="280">
        <v>92523</v>
      </c>
      <c r="I8" s="179" t="s">
        <v>178</v>
      </c>
    </row>
    <row r="9" spans="1:9" s="186" customFormat="1" ht="22.5" customHeight="1">
      <c r="A9" s="180" t="s">
        <v>433</v>
      </c>
      <c r="B9" s="281">
        <v>157036</v>
      </c>
      <c r="C9" s="282">
        <v>157036</v>
      </c>
      <c r="D9" s="283">
        <v>100</v>
      </c>
      <c r="E9" s="290"/>
      <c r="F9" s="282">
        <v>56439</v>
      </c>
      <c r="G9" s="282">
        <v>359</v>
      </c>
      <c r="H9" s="284">
        <v>49740</v>
      </c>
      <c r="I9" s="32" t="s">
        <v>179</v>
      </c>
    </row>
    <row r="10" spans="1:8" s="48" customFormat="1" ht="19.5" customHeight="1">
      <c r="A10" s="22" t="s">
        <v>146</v>
      </c>
      <c r="B10" s="22"/>
      <c r="F10" s="21" t="s">
        <v>145</v>
      </c>
      <c r="G10" s="21"/>
      <c r="H10" s="22"/>
    </row>
    <row r="11" spans="1:6" s="48" customFormat="1" ht="19.5" customHeight="1">
      <c r="A11" s="21" t="s">
        <v>528</v>
      </c>
      <c r="F11" s="51" t="s">
        <v>155</v>
      </c>
    </row>
    <row r="12" spans="1:19" s="48" customFormat="1" ht="16.5" customHeight="1">
      <c r="A12" s="51" t="s">
        <v>527</v>
      </c>
      <c r="B12" s="51"/>
      <c r="C12" s="51"/>
      <c r="D12" s="51"/>
      <c r="E12" s="51"/>
      <c r="F12" s="51"/>
      <c r="H12" s="51"/>
      <c r="I12" s="51"/>
      <c r="J12" s="51"/>
      <c r="K12" s="51"/>
      <c r="M12" s="51"/>
      <c r="N12" s="51"/>
      <c r="O12" s="51"/>
      <c r="P12" s="51"/>
      <c r="Q12" s="51"/>
      <c r="R12" s="51"/>
      <c r="S12" s="51"/>
    </row>
  </sheetData>
  <sheetProtection/>
  <mergeCells count="2">
    <mergeCell ref="C3:D3"/>
    <mergeCell ref="A1:I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2014-08-05T07:38:08Z</cp:lastPrinted>
  <dcterms:created xsi:type="dcterms:W3CDTF">2000-12-15T05:03:32Z</dcterms:created>
  <dcterms:modified xsi:type="dcterms:W3CDTF">2015-03-19T00:27:49Z</dcterms:modified>
  <cp:category/>
  <cp:version/>
  <cp:contentType/>
  <cp:contentStatus/>
</cp:coreProperties>
</file>